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40_ビジネスモデル転換事業費補助金\01_R5ビジ転\03_広報関係\02_HP\11_様式\2_実績報告\"/>
    </mc:Choice>
  </mc:AlternateContent>
  <bookViews>
    <workbookView xWindow="0" yWindow="0" windowWidth="23040" windowHeight="9360"/>
  </bookViews>
  <sheets>
    <sheet name="様式11－３経費決算書（ビジ転）" sheetId="6" r:id="rId1"/>
    <sheet name="（記載例）様式11－３経費決算書（ビジ転）" sheetId="7" r:id="rId2"/>
  </sheets>
  <definedNames>
    <definedName name="_xlnm.Print_Area" localSheetId="1">'（記載例）様式11－３経費決算書（ビジ転）'!$B$2:$I$34</definedName>
    <definedName name="_xlnm.Print_Area" localSheetId="0">'様式11－３経費決算書（ビジ転）'!$B$2:$I$34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7" l="1"/>
  <c r="K9" i="7"/>
  <c r="F28" i="7"/>
  <c r="K11" i="7"/>
  <c r="K10" i="7"/>
  <c r="F28" i="6"/>
  <c r="K11" i="6"/>
  <c r="K10" i="6"/>
  <c r="K9" i="6"/>
  <c r="K8" i="6"/>
  <c r="F29" i="6" l="1"/>
  <c r="E30" i="6" s="1"/>
  <c r="E31" i="6" s="1"/>
  <c r="E33" i="6" s="1"/>
  <c r="F29" i="7"/>
  <c r="E30" i="7" s="1"/>
  <c r="E31" i="7" s="1"/>
  <c r="E33" i="7" s="1"/>
</calcChain>
</file>

<file path=xl/sharedStrings.xml><?xml version="1.0" encoding="utf-8"?>
<sst xmlns="http://schemas.openxmlformats.org/spreadsheetml/2006/main" count="51" uniqueCount="28">
  <si>
    <t>備考</t>
    <rPh sb="0" eb="2">
      <t>ビコウ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</si>
  <si>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</si>
  <si>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補助対象</t>
    <rPh sb="0" eb="2">
      <t>ホジョ</t>
    </rPh>
    <rPh sb="2" eb="4">
      <t>タイショウ</t>
    </rPh>
    <phoneticPr fontId="1"/>
  </si>
  <si>
    <t>③ITサービス導入費</t>
    <rPh sb="7" eb="9">
      <t>ドウニュウ</t>
    </rPh>
    <rPh sb="9" eb="10">
      <t>ヒ</t>
    </rPh>
    <phoneticPr fontId="1"/>
  </si>
  <si>
    <t>②施設工事費</t>
    <rPh sb="1" eb="3">
      <t>シセツ</t>
    </rPh>
    <rPh sb="3" eb="5">
      <t>コウジ</t>
    </rPh>
    <rPh sb="5" eb="6">
      <t>ヒ</t>
    </rPh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</si>
  <si>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</si>
  <si>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</si>
  <si>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</si>
  <si>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（５）交付を受ける補助金額
　※（3）または（4）のいずれか低い額</t>
    <phoneticPr fontId="1"/>
  </si>
  <si>
    <t>（３）（２）の千円未満切捨て</t>
    <phoneticPr fontId="1"/>
  </si>
  <si>
    <t>（４）交付決定通知書に記載の
　補助金額</t>
    <phoneticPr fontId="1"/>
  </si>
  <si>
    <t>④広告宣伝費</t>
    <rPh sb="1" eb="3">
      <t>コウコク</t>
    </rPh>
    <rPh sb="3" eb="5">
      <t>センデン</t>
    </rPh>
    <rPh sb="5" eb="6">
      <t>ヒ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</si>
  <si>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</si>
  <si>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</si>
  <si>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</si>
  <si>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</si>
  <si>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　※経費の合計(上限反映なし)</t>
    <phoneticPr fontId="1"/>
  </si>
  <si>
    <t xml:space="preserve"> (様式11－３)　　経費決算書（ビジネスモデル転換事業）</t>
    <rPh sb="2" eb="4">
      <t>ヨウシキ</t>
    </rPh>
    <rPh sb="11" eb="13">
      <t>ケイヒ</t>
    </rPh>
    <rPh sb="13" eb="15">
      <t>ケッサン</t>
    </rPh>
    <rPh sb="15" eb="16">
      <t>ショ</t>
    </rPh>
    <rPh sb="16" eb="17">
      <t>シュウショ</t>
    </rPh>
    <rPh sb="24" eb="26">
      <t>テンカン</t>
    </rPh>
    <rPh sb="26" eb="28">
      <t>ジギョウ</t>
    </rPh>
    <phoneticPr fontId="1"/>
  </si>
  <si>
    <t>（１）補助対象経費（合計）</t>
    <phoneticPr fontId="1"/>
  </si>
  <si>
    <t>（２）補助対象経費合計×３/４　
　※円未満切捨て</t>
    <phoneticPr fontId="1"/>
  </si>
  <si>
    <t>厨房機器</t>
    <rPh sb="0" eb="2">
      <t>チュウボウ</t>
    </rPh>
    <rPh sb="2" eb="4">
      <t>キキ</t>
    </rPh>
    <phoneticPr fontId="1"/>
  </si>
  <si>
    <t>××工事</t>
    <rPh sb="2" eb="4">
      <t>コウジ</t>
    </rPh>
    <phoneticPr fontId="1"/>
  </si>
  <si>
    <t>　５台</t>
    <rPh sb="2" eb="3">
      <t>ダイ</t>
    </rPh>
    <phoneticPr fontId="1"/>
  </si>
  <si>
    <t>←この金額を様式11の
　「Ｂ　補助金確定額」に転記</t>
    <phoneticPr fontId="1"/>
  </si>
  <si>
    <t>←この金額を様式11の
　「Ｂ　補助金確定額」に転記</t>
    <phoneticPr fontId="1"/>
  </si>
  <si>
    <t>（３）（２）の千円未満切捨て</t>
    <phoneticPr fontId="1"/>
  </si>
  <si>
    <t>(単位：円)</t>
    <rPh sb="1" eb="3">
      <t>タンイ</t>
    </rPh>
    <rPh sb="4" eb="5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</si>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</sst>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i/>
      <sz val="10"/>
      <color rgb="FFFF0000"/>
      <name val="ＭＳ ゴシック (見出しのフォント - 日本語)"/>
      <family val="3"/>
      <charset val="128"/>
    </font>
    <font>
      <b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Border="1" applyProtection="1">
      <alignment vertical="center"/>
    </xf>
    <xf numFmtId="0" fontId="8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vertical="center"/>
    </xf>
    <xf numFmtId="0" fontId="0" fillId="0" borderId="4" xfId="0" applyBorder="1" applyProtection="1">
      <alignment vertical="center"/>
    </xf>
    <xf numFmtId="176" fontId="2" fillId="0" borderId="5" xfId="0" applyNumberFormat="1" applyFont="1" applyBorder="1" applyAlignment="1" applyProtection="1">
      <alignment horizontal="right" vertical="center"/>
    </xf>
    <xf numFmtId="176" fontId="9" fillId="2" borderId="5" xfId="0" applyNumberFormat="1" applyFont="1" applyFill="1" applyBorder="1" applyAlignment="1" applyProtection="1">
      <alignment horizontal="right" vertical="center"/>
    </xf>
    <xf numFmtId="176" fontId="0" fillId="0" borderId="8" xfId="0" applyNumberFormat="1" applyBorder="1" applyAlignment="1" applyProtection="1">
      <alignment vertical="center"/>
    </xf>
    <xf numFmtId="176" fontId="0" fillId="0" borderId="0" xfId="0" applyNumberFormat="1" applyBorder="1" applyAlignment="1" applyProtection="1">
      <alignment vertical="center"/>
    </xf>
    <xf numFmtId="176" fontId="0" fillId="0" borderId="4" xfId="0" applyNumberFormat="1" applyBorder="1" applyAlignment="1" applyProtection="1">
      <alignment vertical="center"/>
    </xf>
    <xf numFmtId="0" fontId="3" fillId="0" borderId="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/>
    </xf>
    <xf numFmtId="176" fontId="10" fillId="0" borderId="3" xfId="0" applyNumberFormat="1" applyFont="1" applyBorder="1" applyAlignment="1" applyProtection="1">
      <alignment horizontal="left" vertical="center" wrapText="1"/>
    </xf>
    <xf numFmtId="176" fontId="5" fillId="0" borderId="2" xfId="0" applyNumberFormat="1" applyFont="1" applyBorder="1" applyAlignment="1" applyProtection="1">
      <alignment horizontal="left" vertical="center"/>
    </xf>
    <xf numFmtId="176" fontId="5" fillId="0" borderId="1" xfId="0" applyNumberFormat="1" applyFont="1" applyBorder="1" applyAlignment="1" applyProtection="1">
      <alignment horizontal="left" vertical="center"/>
    </xf>
    <xf numFmtId="176" fontId="3" fillId="0" borderId="5" xfId="0" applyNumberFormat="1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9" xfId="0" applyNumberFormat="1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176" fontId="3" fillId="2" borderId="7" xfId="0" applyNumberFormat="1" applyFont="1" applyFill="1" applyBorder="1" applyAlignment="1" applyProtection="1">
      <alignment horizontal="right" vertical="center"/>
    </xf>
    <xf numFmtId="176" fontId="3" fillId="2" borderId="9" xfId="0" applyNumberFormat="1" applyFont="1" applyFill="1" applyBorder="1" applyAlignment="1" applyProtection="1">
      <alignment horizontal="right" vertical="center"/>
    </xf>
    <xf numFmtId="0" fontId="9" fillId="2" borderId="7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176" fontId="9" fillId="2" borderId="7" xfId="0" applyNumberFormat="1" applyFont="1" applyFill="1" applyBorder="1" applyAlignment="1" applyProtection="1">
      <alignment horizontal="right" vertical="center"/>
    </xf>
    <xf numFmtId="176" fontId="9" fillId="2" borderId="9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11</xdr:row>
      <xdr:rowOff>274320</xdr:rowOff>
    </xdr:from>
    <xdr:to>
      <xdr:col>4</xdr:col>
      <xdr:colOff>929640</xdr:colOff>
      <xdr:row>14</xdr:row>
      <xdr:rowOff>152400</xdr:rowOff>
    </xdr:to>
    <xdr:sp macro="" textlink="">
      <xdr:nvSpPr>
        <xdr:cNvPr id="5" name="角丸四角形吹き出し 4"/>
        <xdr:cNvSpPr/>
      </xdr:nvSpPr>
      <xdr:spPr>
        <a:xfrm>
          <a:off x="365760" y="2827020"/>
          <a:ext cx="2918460" cy="838200"/>
        </a:xfrm>
        <a:prstGeom prst="wedgeRoundRectCallout">
          <a:avLst>
            <a:gd name="adj1" fmla="val -9086"/>
            <a:gd name="adj2" fmla="val -16065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・原則として品目ごとに記載してください。　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（１つの発注書ごとに１行を目安として記　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載（発注書の内訳は転記不要））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906780</xdr:colOff>
      <xdr:row>9</xdr:row>
      <xdr:rowOff>304800</xdr:rowOff>
    </xdr:from>
    <xdr:to>
      <xdr:col>8</xdr:col>
      <xdr:colOff>22860</xdr:colOff>
      <xdr:row>12</xdr:row>
      <xdr:rowOff>68580</xdr:rowOff>
    </xdr:to>
    <xdr:sp macro="" textlink="">
      <xdr:nvSpPr>
        <xdr:cNvPr id="7" name="角丸四角形吹き出し 6"/>
        <xdr:cNvSpPr/>
      </xdr:nvSpPr>
      <xdr:spPr>
        <a:xfrm>
          <a:off x="3261360" y="2217420"/>
          <a:ext cx="2926080" cy="723900"/>
        </a:xfrm>
        <a:prstGeom prst="wedgeRoundRectCallout">
          <a:avLst>
            <a:gd name="adj1" fmla="val 2740"/>
            <a:gd name="adj2" fmla="val -11543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・税抜金額で記載（計算方法はＰ</a:t>
          </a:r>
          <a:r>
            <a:rPr lang="en-US" altLang="ja-JP" sz="100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46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を参照）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・総額を記載してください。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411480</xdr:colOff>
      <xdr:row>4</xdr:row>
      <xdr:rowOff>60960</xdr:rowOff>
    </xdr:from>
    <xdr:to>
      <xdr:col>13</xdr:col>
      <xdr:colOff>388620</xdr:colOff>
      <xdr:row>7</xdr:row>
      <xdr:rowOff>0</xdr:rowOff>
    </xdr:to>
    <xdr:sp macro="" textlink="">
      <xdr:nvSpPr>
        <xdr:cNvPr id="9" name="角丸四角形吹き出し 8"/>
        <xdr:cNvSpPr/>
      </xdr:nvSpPr>
      <xdr:spPr>
        <a:xfrm>
          <a:off x="5280660" y="784860"/>
          <a:ext cx="1424940" cy="487680"/>
        </a:xfrm>
        <a:prstGeom prst="wedgeRoundRectCallout">
          <a:avLst>
            <a:gd name="adj1" fmla="val -41571"/>
            <a:gd name="adj2" fmla="val 8177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購入した台数を記載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922020</xdr:colOff>
      <xdr:row>24</xdr:row>
      <xdr:rowOff>304800</xdr:rowOff>
    </xdr:from>
    <xdr:to>
      <xdr:col>6</xdr:col>
      <xdr:colOff>281940</xdr:colOff>
      <xdr:row>26</xdr:row>
      <xdr:rowOff>281940</xdr:rowOff>
    </xdr:to>
    <xdr:sp macro="" textlink="">
      <xdr:nvSpPr>
        <xdr:cNvPr id="11" name="角丸四角形吹き出し 10"/>
        <xdr:cNvSpPr/>
      </xdr:nvSpPr>
      <xdr:spPr>
        <a:xfrm>
          <a:off x="1744980" y="7018020"/>
          <a:ext cx="2788920" cy="617220"/>
        </a:xfrm>
        <a:prstGeom prst="wedgeRoundRectCallout">
          <a:avLst>
            <a:gd name="adj1" fmla="val 46160"/>
            <a:gd name="adj2" fmla="val 14119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補助対象経費の上限を反映した金額になります。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showGridLines="0" tabSelected="1" view="pageBreakPreview" zoomScaleNormal="100" zoomScaleSheetLayoutView="100" workbookViewId="0">
      <selection activeCell="H9" sqref="H9"/>
    </sheetView>
  </sheetViews>
  <sheetFormatPr defaultRowHeight="14.4"/>
  <cols>
    <col min="1" max="1" width="1.69921875" customWidth="1"/>
    <col min="2" max="2" width="2" customWidth="1"/>
    <col min="3" max="3" width="15" customWidth="1"/>
    <col min="4" max="4" width="12" customWidth="1"/>
    <col min="5" max="5" width="15" customWidth="1"/>
    <col min="6" max="6" width="3" customWidth="1"/>
    <col min="7" max="7" width="15" customWidth="1"/>
    <col min="8" max="8" width="17" customWidth="1"/>
    <col min="9" max="9" width="2" customWidth="1"/>
    <col min="10" max="10" width="24.69921875" hidden="1" customWidth="1"/>
    <col min="11" max="11" width="15.8984375" hidden="1" customWidth="1"/>
    <col min="12" max="12" width="0" hidden="1" customWidth="1"/>
    <col min="13" max="13" width="26.3984375" hidden="1" customWidth="1"/>
  </cols>
  <sheetData>
    <row r="1" spans="1:13">
      <c r="B1" s="1"/>
      <c r="C1" s="1"/>
      <c r="D1" s="1"/>
      <c r="E1" s="1"/>
      <c r="F1" s="1"/>
      <c r="G1" s="1"/>
      <c r="H1" s="1"/>
      <c r="I1" s="1"/>
    </row>
    <row r="2" spans="1:13" ht="12" customHeight="1">
      <c r="A2" s="1"/>
      <c r="B2" s="8"/>
      <c r="C2" s="8"/>
      <c r="D2" s="8"/>
      <c r="E2" s="8"/>
      <c r="F2" s="8"/>
      <c r="G2" s="8"/>
      <c r="H2" s="8"/>
      <c r="I2" s="8"/>
      <c r="J2" s="1"/>
    </row>
    <row r="3" spans="1:13" ht="16.2">
      <c r="A3" s="1"/>
      <c r="B3" s="9" t="s">
        <v>17</v>
      </c>
      <c r="C3" s="10"/>
      <c r="D3" s="10"/>
      <c r="E3" s="10"/>
      <c r="F3" s="10"/>
      <c r="G3" s="10"/>
      <c r="H3" s="8"/>
      <c r="I3" s="8"/>
      <c r="J3" s="1"/>
      <c r="M3" s="7" t="s">
        <v>2</v>
      </c>
    </row>
    <row r="4" spans="1:13">
      <c r="A4" s="1"/>
      <c r="B4" s="8"/>
      <c r="C4" s="8"/>
      <c r="D4" s="8"/>
      <c r="E4" s="8"/>
      <c r="F4" s="8"/>
      <c r="G4" s="8"/>
      <c r="H4" s="8"/>
      <c r="I4" s="8"/>
      <c r="J4" s="1"/>
      <c r="M4" s="23" t="s">
        <v>5</v>
      </c>
    </row>
    <row r="5" spans="1:13">
      <c r="A5" s="1"/>
      <c r="B5" s="8"/>
      <c r="C5" s="8"/>
      <c r="D5" s="8"/>
      <c r="E5" s="8"/>
      <c r="F5" s="8"/>
      <c r="G5" s="11"/>
      <c r="H5" s="12"/>
      <c r="I5" s="8"/>
      <c r="J5" s="1"/>
      <c r="M5" s="24" t="s">
        <v>4</v>
      </c>
    </row>
    <row r="6" spans="1:13">
      <c r="A6" s="1"/>
      <c r="B6" s="10"/>
      <c r="C6" s="10" t="s">
        <v>27</v>
      </c>
      <c r="D6" s="10"/>
      <c r="E6" s="8"/>
      <c r="F6" s="8"/>
      <c r="G6" s="12"/>
      <c r="H6" s="12" t="s">
        <v>26</v>
      </c>
      <c r="I6" s="8"/>
      <c r="J6" s="1"/>
      <c r="M6" s="24" t="s">
        <v>3</v>
      </c>
    </row>
    <row r="7" spans="1:13">
      <c r="A7" s="1"/>
      <c r="B7" s="8"/>
      <c r="C7" s="13" t="s">
        <v>6</v>
      </c>
      <c r="D7" s="42" t="s">
        <v>7</v>
      </c>
      <c r="E7" s="43"/>
      <c r="F7" s="42" t="s">
        <v>1</v>
      </c>
      <c r="G7" s="43"/>
      <c r="H7" s="13" t="s">
        <v>0</v>
      </c>
      <c r="I7" s="8"/>
      <c r="J7" s="1"/>
      <c r="M7" s="24" t="s">
        <v>11</v>
      </c>
    </row>
    <row r="8" spans="1:13" ht="25.5" customHeight="1">
      <c r="A8" s="1"/>
      <c r="B8" s="8"/>
      <c r="C8" s="2"/>
      <c r="D8" s="38"/>
      <c r="E8" s="39"/>
      <c r="F8" s="40"/>
      <c r="G8" s="41"/>
      <c r="H8" s="2"/>
      <c r="I8" s="8"/>
      <c r="J8" s="4" t="s">
        <v>12</v>
      </c>
      <c r="K8" s="5">
        <f>SUMIF(C8:C27,"①機械装置等費",F8:G27)</f>
        <v>0</v>
      </c>
    </row>
    <row r="9" spans="1:13" ht="25.5" customHeight="1">
      <c r="A9" s="1"/>
      <c r="B9" s="8"/>
      <c r="C9" s="2"/>
      <c r="D9" s="38"/>
      <c r="E9" s="39"/>
      <c r="F9" s="40"/>
      <c r="G9" s="41"/>
      <c r="H9" s="2"/>
      <c r="I9" s="8"/>
      <c r="J9" s="4" t="s">
        <v>13</v>
      </c>
      <c r="K9" s="5">
        <f>SUMIF(C8:C27,"②施設工事費",F8:G27)</f>
        <v>0</v>
      </c>
    </row>
    <row r="10" spans="1:13" ht="25.5" customHeight="1">
      <c r="A10" s="1"/>
      <c r="B10" s="8"/>
      <c r="C10" s="2"/>
      <c r="D10" s="38"/>
      <c r="E10" s="39"/>
      <c r="F10" s="40"/>
      <c r="G10" s="41"/>
      <c r="H10" s="2"/>
      <c r="I10" s="8"/>
      <c r="J10" s="4" t="s">
        <v>14</v>
      </c>
      <c r="K10" s="5">
        <f>MIN(300000,SUMIF(C8:C27,"③ITサービス導入費",F8:G27))</f>
        <v>0</v>
      </c>
    </row>
    <row r="11" spans="1:13" ht="25.5" customHeight="1">
      <c r="A11" s="1"/>
      <c r="B11" s="8"/>
      <c r="C11" s="2"/>
      <c r="D11" s="38"/>
      <c r="E11" s="39"/>
      <c r="F11" s="40"/>
      <c r="G11" s="41"/>
      <c r="H11" s="2"/>
      <c r="I11" s="8"/>
      <c r="J11" s="6" t="s">
        <v>15</v>
      </c>
      <c r="K11" s="5">
        <f>MIN(100000,SUMIF(C8:C27,"④広告宣伝費",F8:G27))</f>
        <v>0</v>
      </c>
    </row>
    <row r="12" spans="1:13" ht="25.5" customHeight="1">
      <c r="A12" s="1"/>
      <c r="B12" s="8"/>
      <c r="C12" s="2"/>
      <c r="D12" s="38"/>
      <c r="E12" s="39"/>
      <c r="F12" s="40"/>
      <c r="G12" s="41"/>
      <c r="H12" s="2"/>
      <c r="I12" s="8"/>
      <c r="J12" s="1"/>
    </row>
    <row r="13" spans="1:13" ht="25.5" customHeight="1">
      <c r="A13" s="1"/>
      <c r="B13" s="8"/>
      <c r="C13" s="2"/>
      <c r="D13" s="38"/>
      <c r="E13" s="39"/>
      <c r="F13" s="40"/>
      <c r="G13" s="41"/>
      <c r="H13" s="2"/>
      <c r="I13" s="8"/>
      <c r="J13" s="1"/>
    </row>
    <row r="14" spans="1:13" ht="25.5" customHeight="1">
      <c r="A14" s="1"/>
      <c r="B14" s="8"/>
      <c r="C14" s="2"/>
      <c r="D14" s="38"/>
      <c r="E14" s="39"/>
      <c r="F14" s="40"/>
      <c r="G14" s="41"/>
      <c r="H14" s="2"/>
      <c r="I14" s="8"/>
      <c r="J14" s="1"/>
    </row>
    <row r="15" spans="1:13" ht="25.5" customHeight="1">
      <c r="A15" s="1"/>
      <c r="B15" s="8"/>
      <c r="C15" s="2"/>
      <c r="D15" s="38"/>
      <c r="E15" s="39"/>
      <c r="F15" s="40"/>
      <c r="G15" s="41"/>
      <c r="H15" s="2"/>
      <c r="I15" s="8"/>
      <c r="J15" s="1"/>
    </row>
    <row r="16" spans="1:13" ht="25.5" customHeight="1">
      <c r="A16" s="1"/>
      <c r="B16" s="8"/>
      <c r="C16" s="2"/>
      <c r="D16" s="38"/>
      <c r="E16" s="39"/>
      <c r="F16" s="40"/>
      <c r="G16" s="41"/>
      <c r="H16" s="2"/>
      <c r="I16" s="8"/>
      <c r="J16" s="1"/>
    </row>
    <row r="17" spans="1:10" ht="25.5" customHeight="1">
      <c r="A17" s="1"/>
      <c r="B17" s="8"/>
      <c r="C17" s="2"/>
      <c r="D17" s="38"/>
      <c r="E17" s="39"/>
      <c r="F17" s="40"/>
      <c r="G17" s="41"/>
      <c r="H17" s="2"/>
      <c r="I17" s="8"/>
      <c r="J17" s="1"/>
    </row>
    <row r="18" spans="1:10" ht="25.5" customHeight="1">
      <c r="A18" s="1"/>
      <c r="B18" s="8"/>
      <c r="C18" s="2"/>
      <c r="D18" s="38"/>
      <c r="E18" s="39"/>
      <c r="F18" s="40"/>
      <c r="G18" s="41"/>
      <c r="H18" s="2"/>
      <c r="I18" s="8"/>
      <c r="J18" s="1"/>
    </row>
    <row r="19" spans="1:10" ht="25.5" customHeight="1">
      <c r="A19" s="1"/>
      <c r="B19" s="8"/>
      <c r="C19" s="2"/>
      <c r="D19" s="38"/>
      <c r="E19" s="39"/>
      <c r="F19" s="40"/>
      <c r="G19" s="41"/>
      <c r="H19" s="2"/>
      <c r="I19" s="8"/>
      <c r="J19" s="1"/>
    </row>
    <row r="20" spans="1:10" ht="25.5" customHeight="1">
      <c r="A20" s="1"/>
      <c r="B20" s="8"/>
      <c r="C20" s="2"/>
      <c r="D20" s="38"/>
      <c r="E20" s="39"/>
      <c r="F20" s="40"/>
      <c r="G20" s="41"/>
      <c r="H20" s="2"/>
      <c r="I20" s="8"/>
      <c r="J20" s="1"/>
    </row>
    <row r="21" spans="1:10" ht="25.5" customHeight="1">
      <c r="A21" s="1"/>
      <c r="B21" s="8"/>
      <c r="C21" s="2"/>
      <c r="D21" s="38"/>
      <c r="E21" s="39"/>
      <c r="F21" s="40"/>
      <c r="G21" s="41"/>
      <c r="H21" s="2"/>
      <c r="I21" s="8"/>
      <c r="J21" s="1"/>
    </row>
    <row r="22" spans="1:10" ht="25.5" customHeight="1">
      <c r="A22" s="1"/>
      <c r="B22" s="8"/>
      <c r="C22" s="2"/>
      <c r="D22" s="38"/>
      <c r="E22" s="39"/>
      <c r="F22" s="40"/>
      <c r="G22" s="41"/>
      <c r="H22" s="2"/>
      <c r="I22" s="8"/>
      <c r="J22" s="1"/>
    </row>
    <row r="23" spans="1:10" ht="25.5" customHeight="1">
      <c r="A23" s="1"/>
      <c r="B23" s="8"/>
      <c r="C23" s="2"/>
      <c r="D23" s="38"/>
      <c r="E23" s="39"/>
      <c r="F23" s="40"/>
      <c r="G23" s="41"/>
      <c r="H23" s="2"/>
      <c r="I23" s="8"/>
      <c r="J23" s="1"/>
    </row>
    <row r="24" spans="1:10" ht="25.5" customHeight="1">
      <c r="A24" s="1"/>
      <c r="B24" s="8"/>
      <c r="C24" s="2"/>
      <c r="D24" s="38"/>
      <c r="E24" s="39"/>
      <c r="F24" s="40"/>
      <c r="G24" s="41"/>
      <c r="H24" s="2"/>
      <c r="I24" s="8"/>
      <c r="J24" s="1"/>
    </row>
    <row r="25" spans="1:10" ht="25.5" customHeight="1">
      <c r="A25" s="1"/>
      <c r="B25" s="8"/>
      <c r="C25" s="2"/>
      <c r="D25" s="38"/>
      <c r="E25" s="39"/>
      <c r="F25" s="40"/>
      <c r="G25" s="41"/>
      <c r="H25" s="2"/>
      <c r="I25" s="8"/>
      <c r="J25" s="1"/>
    </row>
    <row r="26" spans="1:10" ht="25.5" customHeight="1">
      <c r="A26" s="1"/>
      <c r="B26" s="8"/>
      <c r="C26" s="2"/>
      <c r="D26" s="38"/>
      <c r="E26" s="39"/>
      <c r="F26" s="40"/>
      <c r="G26" s="41"/>
      <c r="H26" s="2"/>
      <c r="I26" s="8"/>
      <c r="J26" s="1"/>
    </row>
    <row r="27" spans="1:10" ht="25.5" customHeight="1">
      <c r="A27" s="1"/>
      <c r="B27" s="8"/>
      <c r="C27" s="2"/>
      <c r="D27" s="38"/>
      <c r="E27" s="39"/>
      <c r="F27" s="40"/>
      <c r="G27" s="41"/>
      <c r="H27" s="2"/>
      <c r="I27" s="8"/>
      <c r="J27" s="1"/>
    </row>
    <row r="28" spans="1:10" ht="28.95" customHeight="1">
      <c r="A28" s="1"/>
      <c r="B28" s="8"/>
      <c r="C28" s="32" t="s">
        <v>16</v>
      </c>
      <c r="D28" s="33"/>
      <c r="E28" s="34"/>
      <c r="F28" s="35">
        <f>SUM(F8:G27)</f>
        <v>0</v>
      </c>
      <c r="G28" s="36"/>
      <c r="H28" s="7"/>
      <c r="I28" s="8"/>
      <c r="J28" s="1"/>
    </row>
    <row r="29" spans="1:10" ht="28.95" customHeight="1">
      <c r="A29" s="1"/>
      <c r="B29" s="8"/>
      <c r="C29" s="32" t="s">
        <v>18</v>
      </c>
      <c r="D29" s="33"/>
      <c r="E29" s="34"/>
      <c r="F29" s="31">
        <f>SUM(K8:K11)</f>
        <v>0</v>
      </c>
      <c r="G29" s="31"/>
      <c r="H29" s="7"/>
      <c r="I29" s="8"/>
      <c r="J29" s="1"/>
    </row>
    <row r="30" spans="1:10" ht="28.95" customHeight="1">
      <c r="A30" s="1"/>
      <c r="B30" s="8"/>
      <c r="C30" s="25" t="s">
        <v>19</v>
      </c>
      <c r="D30" s="27"/>
      <c r="E30" s="16">
        <f>IF(ROUNDDOWN($F$29*3/4,0)&gt;=30000000,30000000,ROUNDDOWN($F$29*3/4,0))</f>
        <v>0</v>
      </c>
      <c r="F30" s="37"/>
      <c r="G30" s="37"/>
      <c r="H30" s="17"/>
      <c r="I30" s="8"/>
      <c r="J30" s="1"/>
    </row>
    <row r="31" spans="1:10" ht="28.95" customHeight="1">
      <c r="A31" s="1"/>
      <c r="B31" s="8"/>
      <c r="C31" s="25" t="s">
        <v>25</v>
      </c>
      <c r="D31" s="26"/>
      <c r="E31" s="18">
        <f>ROUNDDOWN($E$30,-3)</f>
        <v>0</v>
      </c>
      <c r="F31" s="37"/>
      <c r="G31" s="37"/>
      <c r="H31" s="17"/>
      <c r="I31" s="8"/>
      <c r="J31" s="1"/>
    </row>
    <row r="32" spans="1:10" ht="28.95" customHeight="1">
      <c r="A32" s="1"/>
      <c r="B32" s="8"/>
      <c r="C32" s="25" t="s">
        <v>10</v>
      </c>
      <c r="D32" s="26"/>
      <c r="E32" s="3"/>
      <c r="F32" s="20"/>
      <c r="G32" s="21"/>
      <c r="H32" s="22"/>
      <c r="I32" s="8"/>
      <c r="J32" s="1"/>
    </row>
    <row r="33" spans="1:10" ht="28.95" customHeight="1">
      <c r="A33" s="1"/>
      <c r="B33" s="8"/>
      <c r="C33" s="25" t="s">
        <v>8</v>
      </c>
      <c r="D33" s="27"/>
      <c r="E33" s="16">
        <f>IF(E31&gt;E32,E32,E31)</f>
        <v>0</v>
      </c>
      <c r="F33" s="28" t="s">
        <v>24</v>
      </c>
      <c r="G33" s="29"/>
      <c r="H33" s="30"/>
      <c r="I33" s="8"/>
      <c r="J33" s="1"/>
    </row>
    <row r="34" spans="1:10" ht="12" customHeight="1">
      <c r="A34" s="1"/>
      <c r="B34" s="8"/>
      <c r="C34" s="8"/>
      <c r="D34" s="8"/>
      <c r="E34" s="8"/>
      <c r="F34" s="8"/>
      <c r="G34" s="8"/>
      <c r="H34" s="8"/>
      <c r="I34" s="8"/>
      <c r="J34" s="1"/>
    </row>
  </sheetData>
  <sheetProtection algorithmName="SHA-512" hashValue="I7KOf5BbRo1U/ljtgFpU396niF/12oQ6g+CiM7Kpb2Dz1eyMI53OUjsjcaJQST9BYSF+l37eVWNnppRt8TL/JA==" saltValue="6yYwiZUObvM2Xxfdv+2/ag==" spinCount="100000" sheet="1" objects="1" scenarios="1"/>
  <mergeCells count="53"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C28:E28"/>
    <mergeCell ref="F28:G28"/>
    <mergeCell ref="C30:D30"/>
    <mergeCell ref="F30:G30"/>
    <mergeCell ref="C31:D31"/>
    <mergeCell ref="F31:G31"/>
    <mergeCell ref="C32:D32"/>
    <mergeCell ref="C33:D33"/>
    <mergeCell ref="F33:H33"/>
    <mergeCell ref="F29:G29"/>
    <mergeCell ref="C29:E29"/>
  </mergeCells>
  <phoneticPr fontId="1"/>
  <dataValidations count="1">
    <dataValidation type="list" allowBlank="1" showInputMessage="1" showErrorMessage="1" sqref="C8:C27">
      <formula1>$M$4:$M$7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showGridLines="0" view="pageBreakPreview" zoomScaleNormal="100" zoomScaleSheetLayoutView="100" workbookViewId="0">
      <selection activeCell="H14" sqref="H14"/>
    </sheetView>
  </sheetViews>
  <sheetFormatPr defaultRowHeight="14.4"/>
  <cols>
    <col min="1" max="1" width="1.8984375" customWidth="1"/>
    <col min="2" max="2" width="2" customWidth="1"/>
    <col min="3" max="3" width="15" customWidth="1"/>
    <col min="4" max="4" width="12" customWidth="1"/>
    <col min="5" max="5" width="15" customWidth="1"/>
    <col min="6" max="6" width="3" customWidth="1"/>
    <col min="7" max="7" width="15" customWidth="1"/>
    <col min="8" max="8" width="17" customWidth="1"/>
    <col min="9" max="9" width="2" customWidth="1"/>
    <col min="10" max="10" width="24.69921875" hidden="1" customWidth="1"/>
    <col min="11" max="11" width="15.8984375" hidden="1" customWidth="1"/>
    <col min="12" max="12" width="0" hidden="1" customWidth="1"/>
    <col min="13" max="13" width="26.3984375" hidden="1" customWidth="1"/>
  </cols>
  <sheetData>
    <row r="1" spans="1:13">
      <c r="B1" s="1"/>
      <c r="C1" s="1"/>
      <c r="D1" s="1"/>
      <c r="E1" s="1"/>
      <c r="F1" s="1"/>
      <c r="G1" s="1"/>
      <c r="H1" s="1"/>
      <c r="I1" s="1"/>
    </row>
    <row r="2" spans="1:13" ht="12" customHeight="1">
      <c r="A2" s="1"/>
      <c r="B2" s="8"/>
      <c r="C2" s="8"/>
      <c r="D2" s="8"/>
      <c r="E2" s="8"/>
      <c r="F2" s="8"/>
      <c r="G2" s="8"/>
      <c r="H2" s="8"/>
      <c r="I2" s="8"/>
      <c r="J2" s="1"/>
    </row>
    <row r="3" spans="1:13" ht="16.2">
      <c r="A3" s="1"/>
      <c r="B3" s="9" t="s">
        <v>17</v>
      </c>
      <c r="C3" s="10"/>
      <c r="D3" s="10"/>
      <c r="E3" s="10"/>
      <c r="F3" s="10"/>
      <c r="G3" s="10"/>
      <c r="H3" s="8"/>
      <c r="I3" s="8"/>
      <c r="J3" s="1"/>
      <c r="M3" s="7" t="s">
        <v>2</v>
      </c>
    </row>
    <row r="4" spans="1:13">
      <c r="A4" s="1"/>
      <c r="B4" s="8"/>
      <c r="C4" s="8"/>
      <c r="D4" s="8"/>
      <c r="E4" s="8"/>
      <c r="F4" s="8"/>
      <c r="G4" s="8"/>
      <c r="H4" s="8"/>
      <c r="I4" s="8"/>
      <c r="J4" s="1"/>
      <c r="M4" s="23" t="s">
        <v>5</v>
      </c>
    </row>
    <row r="5" spans="1:13">
      <c r="A5" s="1"/>
      <c r="B5" s="8"/>
      <c r="C5" s="8"/>
      <c r="D5" s="8"/>
      <c r="E5" s="8"/>
      <c r="F5" s="8"/>
      <c r="G5" s="11"/>
      <c r="H5" s="12"/>
      <c r="I5" s="8"/>
      <c r="J5" s="1"/>
      <c r="M5" s="24" t="s">
        <v>4</v>
      </c>
    </row>
    <row r="6" spans="1:13">
      <c r="A6" s="1"/>
      <c r="B6" s="10"/>
      <c r="C6" s="10" t="s">
        <v>27</v>
      </c>
      <c r="D6" s="10"/>
      <c r="E6" s="8"/>
      <c r="F6" s="8"/>
      <c r="G6" s="12"/>
      <c r="H6" s="12" t="s">
        <v>26</v>
      </c>
      <c r="I6" s="8"/>
      <c r="J6" s="1"/>
      <c r="M6" s="24" t="s">
        <v>3</v>
      </c>
    </row>
    <row r="7" spans="1:13">
      <c r="A7" s="1"/>
      <c r="B7" s="8"/>
      <c r="C7" s="13" t="s">
        <v>6</v>
      </c>
      <c r="D7" s="42" t="s">
        <v>7</v>
      </c>
      <c r="E7" s="43"/>
      <c r="F7" s="42" t="s">
        <v>1</v>
      </c>
      <c r="G7" s="43"/>
      <c r="H7" s="13" t="s">
        <v>0</v>
      </c>
      <c r="I7" s="8"/>
      <c r="J7" s="1"/>
      <c r="M7" s="24" t="s">
        <v>11</v>
      </c>
    </row>
    <row r="8" spans="1:13" ht="25.5" customHeight="1">
      <c r="A8" s="1"/>
      <c r="B8" s="8"/>
      <c r="C8" s="14" t="s">
        <v>5</v>
      </c>
      <c r="D8" s="48" t="s">
        <v>20</v>
      </c>
      <c r="E8" s="49"/>
      <c r="F8" s="50">
        <v>5050000</v>
      </c>
      <c r="G8" s="51"/>
      <c r="H8" s="14" t="s">
        <v>22</v>
      </c>
      <c r="I8" s="8"/>
      <c r="J8" s="4" t="s">
        <v>12</v>
      </c>
      <c r="K8" s="5">
        <f>SUMIF(C8:C27,"①機械装置等費",F8:G27)</f>
        <v>5050000</v>
      </c>
    </row>
    <row r="9" spans="1:13" ht="25.5" customHeight="1">
      <c r="A9" s="1"/>
      <c r="B9" s="8"/>
      <c r="C9" s="14" t="s">
        <v>4</v>
      </c>
      <c r="D9" s="48" t="s">
        <v>21</v>
      </c>
      <c r="E9" s="49"/>
      <c r="F9" s="50">
        <v>12000500</v>
      </c>
      <c r="G9" s="51"/>
      <c r="H9" s="14"/>
      <c r="I9" s="8"/>
      <c r="J9" s="4" t="s">
        <v>13</v>
      </c>
      <c r="K9" s="5">
        <f>SUMIF(C8:C27,"②施設工事費",F8:G27)</f>
        <v>12000500</v>
      </c>
    </row>
    <row r="10" spans="1:13" ht="25.5" customHeight="1">
      <c r="A10" s="1"/>
      <c r="B10" s="8"/>
      <c r="C10" s="15"/>
      <c r="D10" s="44"/>
      <c r="E10" s="45"/>
      <c r="F10" s="46"/>
      <c r="G10" s="47"/>
      <c r="H10" s="15"/>
      <c r="I10" s="8"/>
      <c r="J10" s="4" t="s">
        <v>14</v>
      </c>
      <c r="K10" s="5">
        <f>MIN(300000,SUMIF(C8:C27,"③ITサービス導入費",F8:G27))</f>
        <v>0</v>
      </c>
    </row>
    <row r="11" spans="1:13" ht="25.5" customHeight="1">
      <c r="A11" s="1"/>
      <c r="B11" s="8"/>
      <c r="C11" s="15"/>
      <c r="D11" s="44"/>
      <c r="E11" s="45"/>
      <c r="F11" s="46"/>
      <c r="G11" s="47"/>
      <c r="H11" s="15"/>
      <c r="I11" s="8"/>
      <c r="J11" s="6" t="s">
        <v>15</v>
      </c>
      <c r="K11" s="5">
        <f>MIN(100000,SUMIF(C8:C27,"④広告宣伝費",F8:G27))</f>
        <v>0</v>
      </c>
    </row>
    <row r="12" spans="1:13" ht="25.5" customHeight="1">
      <c r="A12" s="1"/>
      <c r="B12" s="8"/>
      <c r="C12" s="15"/>
      <c r="D12" s="44"/>
      <c r="E12" s="45"/>
      <c r="F12" s="46"/>
      <c r="G12" s="47"/>
      <c r="H12" s="15"/>
      <c r="I12" s="8"/>
      <c r="J12" s="1"/>
    </row>
    <row r="13" spans="1:13" ht="25.5" customHeight="1">
      <c r="A13" s="1"/>
      <c r="B13" s="8"/>
      <c r="C13" s="15"/>
      <c r="D13" s="44"/>
      <c r="E13" s="45"/>
      <c r="F13" s="46"/>
      <c r="G13" s="47"/>
      <c r="H13" s="15"/>
      <c r="I13" s="8"/>
      <c r="J13" s="1"/>
    </row>
    <row r="14" spans="1:13" ht="25.5" customHeight="1">
      <c r="A14" s="1"/>
      <c r="B14" s="8"/>
      <c r="C14" s="15"/>
      <c r="D14" s="44"/>
      <c r="E14" s="45"/>
      <c r="F14" s="46"/>
      <c r="G14" s="47"/>
      <c r="H14" s="15"/>
      <c r="I14" s="8"/>
      <c r="J14" s="1"/>
    </row>
    <row r="15" spans="1:13" ht="25.5" customHeight="1">
      <c r="A15" s="1"/>
      <c r="B15" s="8"/>
      <c r="C15" s="15"/>
      <c r="D15" s="44"/>
      <c r="E15" s="45"/>
      <c r="F15" s="46"/>
      <c r="G15" s="47"/>
      <c r="H15" s="15"/>
      <c r="I15" s="8"/>
      <c r="J15" s="1"/>
    </row>
    <row r="16" spans="1:13" ht="25.5" customHeight="1">
      <c r="A16" s="1"/>
      <c r="B16" s="8"/>
      <c r="C16" s="15"/>
      <c r="D16" s="44"/>
      <c r="E16" s="45"/>
      <c r="F16" s="46"/>
      <c r="G16" s="47"/>
      <c r="H16" s="15"/>
      <c r="I16" s="8"/>
      <c r="J16" s="1"/>
    </row>
    <row r="17" spans="1:10" ht="25.5" customHeight="1">
      <c r="A17" s="1"/>
      <c r="B17" s="8"/>
      <c r="C17" s="15"/>
      <c r="D17" s="44"/>
      <c r="E17" s="45"/>
      <c r="F17" s="46"/>
      <c r="G17" s="47"/>
      <c r="H17" s="15"/>
      <c r="I17" s="8"/>
      <c r="J17" s="1"/>
    </row>
    <row r="18" spans="1:10" ht="25.5" customHeight="1">
      <c r="A18" s="1"/>
      <c r="B18" s="8"/>
      <c r="C18" s="15"/>
      <c r="D18" s="44"/>
      <c r="E18" s="45"/>
      <c r="F18" s="46"/>
      <c r="G18" s="47"/>
      <c r="H18" s="15"/>
      <c r="I18" s="8"/>
      <c r="J18" s="1"/>
    </row>
    <row r="19" spans="1:10" ht="25.5" customHeight="1">
      <c r="A19" s="1"/>
      <c r="B19" s="8"/>
      <c r="C19" s="15"/>
      <c r="D19" s="44"/>
      <c r="E19" s="45"/>
      <c r="F19" s="46"/>
      <c r="G19" s="47"/>
      <c r="H19" s="15"/>
      <c r="I19" s="8"/>
      <c r="J19" s="1"/>
    </row>
    <row r="20" spans="1:10" ht="25.5" customHeight="1">
      <c r="A20" s="1"/>
      <c r="B20" s="8"/>
      <c r="C20" s="15"/>
      <c r="D20" s="44"/>
      <c r="E20" s="45"/>
      <c r="F20" s="46"/>
      <c r="G20" s="47"/>
      <c r="H20" s="15"/>
      <c r="I20" s="8"/>
      <c r="J20" s="1"/>
    </row>
    <row r="21" spans="1:10" ht="25.5" customHeight="1">
      <c r="A21" s="1"/>
      <c r="B21" s="8"/>
      <c r="C21" s="15"/>
      <c r="D21" s="44"/>
      <c r="E21" s="45"/>
      <c r="F21" s="46"/>
      <c r="G21" s="47"/>
      <c r="H21" s="15"/>
      <c r="I21" s="8"/>
      <c r="J21" s="1"/>
    </row>
    <row r="22" spans="1:10" ht="25.5" customHeight="1">
      <c r="A22" s="1"/>
      <c r="B22" s="8"/>
      <c r="C22" s="15"/>
      <c r="D22" s="44"/>
      <c r="E22" s="45"/>
      <c r="F22" s="46"/>
      <c r="G22" s="47"/>
      <c r="H22" s="15"/>
      <c r="I22" s="8"/>
      <c r="J22" s="1"/>
    </row>
    <row r="23" spans="1:10" ht="25.5" customHeight="1">
      <c r="A23" s="1"/>
      <c r="B23" s="8"/>
      <c r="C23" s="15"/>
      <c r="D23" s="44"/>
      <c r="E23" s="45"/>
      <c r="F23" s="46"/>
      <c r="G23" s="47"/>
      <c r="H23" s="15"/>
      <c r="I23" s="8"/>
      <c r="J23" s="1"/>
    </row>
    <row r="24" spans="1:10" ht="25.5" customHeight="1">
      <c r="A24" s="1"/>
      <c r="B24" s="8"/>
      <c r="C24" s="15"/>
      <c r="D24" s="44"/>
      <c r="E24" s="45"/>
      <c r="F24" s="46"/>
      <c r="G24" s="47"/>
      <c r="H24" s="15"/>
      <c r="I24" s="8"/>
      <c r="J24" s="1"/>
    </row>
    <row r="25" spans="1:10" ht="25.5" customHeight="1">
      <c r="A25" s="1"/>
      <c r="B25" s="8"/>
      <c r="C25" s="15"/>
      <c r="D25" s="44"/>
      <c r="E25" s="45"/>
      <c r="F25" s="46"/>
      <c r="G25" s="47"/>
      <c r="H25" s="15"/>
      <c r="I25" s="8"/>
      <c r="J25" s="1"/>
    </row>
    <row r="26" spans="1:10" ht="25.5" customHeight="1">
      <c r="A26" s="1"/>
      <c r="B26" s="8"/>
      <c r="C26" s="15"/>
      <c r="D26" s="44"/>
      <c r="E26" s="45"/>
      <c r="F26" s="46"/>
      <c r="G26" s="47"/>
      <c r="H26" s="15"/>
      <c r="I26" s="8"/>
      <c r="J26" s="1"/>
    </row>
    <row r="27" spans="1:10" ht="25.5" customHeight="1">
      <c r="A27" s="1"/>
      <c r="B27" s="8"/>
      <c r="C27" s="15"/>
      <c r="D27" s="44"/>
      <c r="E27" s="45"/>
      <c r="F27" s="46"/>
      <c r="G27" s="47"/>
      <c r="H27" s="15"/>
      <c r="I27" s="8"/>
      <c r="J27" s="1"/>
    </row>
    <row r="28" spans="1:10" ht="28.95" customHeight="1">
      <c r="A28" s="1"/>
      <c r="B28" s="8"/>
      <c r="C28" s="32" t="s">
        <v>16</v>
      </c>
      <c r="D28" s="33"/>
      <c r="E28" s="34"/>
      <c r="F28" s="35">
        <f>SUM(F8:G27)</f>
        <v>17050500</v>
      </c>
      <c r="G28" s="36"/>
      <c r="H28" s="7"/>
      <c r="I28" s="8"/>
      <c r="J28" s="1"/>
    </row>
    <row r="29" spans="1:10" ht="28.95" customHeight="1">
      <c r="A29" s="1"/>
      <c r="B29" s="8"/>
      <c r="C29" s="32" t="s">
        <v>18</v>
      </c>
      <c r="D29" s="33"/>
      <c r="E29" s="34"/>
      <c r="F29" s="31">
        <f>SUM(K8:K11)</f>
        <v>17050500</v>
      </c>
      <c r="G29" s="31"/>
      <c r="H29" s="7"/>
      <c r="I29" s="8"/>
      <c r="J29" s="1"/>
    </row>
    <row r="30" spans="1:10" ht="28.95" customHeight="1">
      <c r="A30" s="1"/>
      <c r="B30" s="8"/>
      <c r="C30" s="25" t="s">
        <v>19</v>
      </c>
      <c r="D30" s="27"/>
      <c r="E30" s="16">
        <f>IF(ROUNDDOWN($F$29*3/4,0)&gt;=30000000,30000000,ROUNDDOWN($F$29*3/4,0))</f>
        <v>12787875</v>
      </c>
      <c r="F30" s="37"/>
      <c r="G30" s="37"/>
      <c r="H30" s="17"/>
      <c r="I30" s="8"/>
      <c r="J30" s="1"/>
    </row>
    <row r="31" spans="1:10" ht="28.95" customHeight="1">
      <c r="A31" s="1"/>
      <c r="B31" s="8"/>
      <c r="C31" s="25" t="s">
        <v>9</v>
      </c>
      <c r="D31" s="26"/>
      <c r="E31" s="18">
        <f>ROUNDDOWN($E$30,-3)</f>
        <v>12787000</v>
      </c>
      <c r="F31" s="37"/>
      <c r="G31" s="37"/>
      <c r="H31" s="17"/>
      <c r="I31" s="8"/>
      <c r="J31" s="1"/>
    </row>
    <row r="32" spans="1:10" ht="28.95" customHeight="1">
      <c r="A32" s="1"/>
      <c r="B32" s="8"/>
      <c r="C32" s="25" t="s">
        <v>10</v>
      </c>
      <c r="D32" s="26"/>
      <c r="E32" s="19">
        <v>12862000</v>
      </c>
      <c r="F32" s="20"/>
      <c r="G32" s="21"/>
      <c r="H32" s="22"/>
      <c r="I32" s="8"/>
      <c r="J32" s="1"/>
    </row>
    <row r="33" spans="1:10" ht="28.95" customHeight="1">
      <c r="A33" s="1"/>
      <c r="B33" s="8"/>
      <c r="C33" s="25" t="s">
        <v>8</v>
      </c>
      <c r="D33" s="27"/>
      <c r="E33" s="16">
        <f>IF(E31&gt;E32,E32,E31)</f>
        <v>12787000</v>
      </c>
      <c r="F33" s="28" t="s">
        <v>23</v>
      </c>
      <c r="G33" s="29"/>
      <c r="H33" s="30"/>
      <c r="I33" s="8"/>
      <c r="J33" s="1"/>
    </row>
    <row r="34" spans="1:10" ht="12" customHeight="1">
      <c r="A34" s="1"/>
      <c r="B34" s="8"/>
      <c r="C34" s="8"/>
      <c r="D34" s="8"/>
      <c r="E34" s="8"/>
      <c r="F34" s="8"/>
      <c r="G34" s="8"/>
      <c r="H34" s="8"/>
      <c r="I34" s="8"/>
      <c r="J34" s="1"/>
    </row>
  </sheetData>
  <sheetProtection algorithmName="SHA-512" hashValue="oJFzrlnnHT25wz0euUI3dXghkdRb5DiMBRvpRoCVK4K8nk6tYo9zaGVZCt37J5wXiORg0P9U0mAf5HbKX78PmQ==" saltValue="sCLyuoqv6uPIBOGopk51fw==" spinCount="100000" sheet="1" objects="1" scenarios="1"/>
  <mergeCells count="53"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C28:E28"/>
    <mergeCell ref="F28:G28"/>
    <mergeCell ref="C29:E29"/>
    <mergeCell ref="F29:G29"/>
    <mergeCell ref="C30:D30"/>
    <mergeCell ref="F30:G30"/>
    <mergeCell ref="C31:D31"/>
    <mergeCell ref="F31:G31"/>
    <mergeCell ref="C32:D32"/>
    <mergeCell ref="C33:D33"/>
    <mergeCell ref="F33:H33"/>
  </mergeCells>
  <phoneticPr fontId="1"/>
  <dataValidations count="1">
    <dataValidation type="list" allowBlank="1" showInputMessage="1" showErrorMessage="1" sqref="C8:C27">
      <formula1>$M$4:$M$7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様式11－３経費決算書（ビジ転）</vt:lpstr>
      <vt:lpstr>（記載例）様式11－３経費決算書（ビジ転）</vt:lpstr>
      <vt:lpstr>'（記載例）様式11－３経費決算書（ビジ転）'!Print_Area</vt:lpstr>
      <vt:lpstr>'様式11－３経費決算書（ビジ転）'!Print_Area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2023-03-17T05:17:25Z</cp:lastPrinted>
  <dcterms:created xsi:type="dcterms:W3CDTF">2021-04-19T05:02:35Z</dcterms:created>
  <dcterms:modified xsi:type="dcterms:W3CDTF">2023-03-27T05:14:29Z</dcterms:modified>
</cp:coreProperties>
</file>