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kykw01\08まちづくり課\④下水道係\★下水道係長担当業務（重要）\経営比較分析表\"/>
    </mc:Choice>
  </mc:AlternateContent>
  <xr:revisionPtr revIDLastSave="0" documentId="13_ncr:1_{ED8900FD-4374-4124-8AD9-2D15C0F2EA43}" xr6:coauthVersionLast="45" xr6:coauthVersionMax="45" xr10:uidLastSave="{00000000-0000-0000-0000-000000000000}"/>
  <workbookProtection workbookAlgorithmName="SHA-512" workbookHashValue="eBaoH7XnOOlJwinSSBn/J+5TelM4ZKBZFkd7URlYbQd4AIHXfMwjf42Ymg6RWLQLawkUR2Ia4ZE4VkwoLHb3WQ==" workbookSaltValue="WX8XCSa5RK6dhqYo26YRg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<sst xmlns="http://schemas.openxmlformats.org/spreadsheetml/2006/main" count="236" uniqueCount="122">
  <si>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</si>
  <si>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</si>
  <si>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</si>
  <si>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</si>
  <si>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</si>
  <si>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</si>
  <si>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</si>
  <si>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</si>
  <si>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</si>
  <si>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</si>
  <si>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</si>
  <si>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</si>
  <si>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</si>
  <si>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</si>
  <si>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</si>
  <si>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</si>
  <si>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</si>
  <si>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</si>
  <si>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</si>
  <si>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</si>
  <si>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</si>
  <si>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</si>
  <si>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</si>
  <si>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</si>
  <si>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</si>
  <si>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</si>
  <si>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</si>
  <si>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</si>
  <si>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</si>
  <si>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</si>
  <si>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</si>
  <si>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</si>
  <si>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</si>
  <si>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</si>
  <si>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</si>
  <si>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</si>
  <si>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</si>
  <si>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</si>
  <si>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</si>
  <si>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</si>
  <si>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</si>
  <si>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</si>
  <si>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</si>
  <si>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</si>
  <si>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</si>
  <si>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</si>
  <si>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</si>
  <si>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</si>
  <si>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</si>
  <si>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</si>
  <si>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</si>
  <si>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</si>
  <si>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</si>
  <si>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</si>
  <si>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</si>
  <si>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</si>
  <si>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</si>
  <si>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</si>
  <si>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</si>
  <si>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</si>
  <si>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</si>
  <si>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</si>
  <si>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</si>
  <si>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</si>
  <si>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</si>
  <si>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</si>
  <si>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</si>
  <si>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</si>
  <si>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</si>
  <si>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</si>
  <si>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</si>
  <si>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</si>
  <si>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</si>
  <si>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</si>
  <si>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</si>
  <si>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</si>
  <si>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</si>
  <si>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</si>
  <si>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</si>
  <si>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</si>
  <si>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</si>
  <si>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</si>
  <si>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</si>
  <si>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</si>
  <si>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</si>
  <si>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</si>
  <si>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</si>
  <si>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</si>
  <si>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</si>
  <si>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</si>
  <si>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</si>
  <si>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</si>
  <si>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</si>
  <si>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</si>
  <si>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</si>
  <si>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</si>
  <si>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</si>
  <si>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</si>
  <si>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清川村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</si>
  <si>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</si>
  <si>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</si>
  <si>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</si>
  <si>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</si>
  <si>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</si>
  <si>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</si>
  <si>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</si>
  <si>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</si>
  <si>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</si>
  <si>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</si>
  <si>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</si>
  <si>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</si>
  <si>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</si>
  <si>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</si>
  <si>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</si>
  <si>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</si>
  <si>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</si>
  <si>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</si>
  <si>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</si>
  <si>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</si>
  <si>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ストックマネジメント計画に基づき、事業費の平準化を図りつつ、施設・設備の改築更新を計画的に進めていますが、今後も維持管理経費の増加が見込まれ、経営状況はさらに厳しくなっていくことが予想されます。
　下水道使用料は、平成29年度から３年間で段階的に料金改定を行いましたが、持続可能な経営を維持するため、料金改定に向けた取り組みを進めていく予定です。</t>
    <phoneticPr fontId="4"/>
  </si>
  <si>
    <t>　下水処理施設は、平成９年度に供用開始しており、法定耐用年数を（50年）に達した管渠はないため、管渠改善率は０％となっています。
　施設・設備については、ストックマネジメント計画に基づき計画的な改築更新の実施に取り組んでいます。</t>
    <phoneticPr fontId="4"/>
  </si>
  <si>
    <t>　収益的収支比率は前年度と比較して微増となったものの60％台で推移しており、汚水処理原価も高く経費回収率も平均値に比べ大幅に低く、一般会計からの繰入金に依存しているところが大きくなっています。
　下水道処理施設は、平成９年度に供用開始して以来、24年が経過し、施設・設備の能力低下等に伴う電気料等経費の増加や改築更新事業などによる維持管理経費は増加傾向となっています。
　このため、経費の削減や計画的な投資経費の平準化のほか、下水道使用料の改定などによる経営改善に向けた取り組みを行うとともに、使用料収入の確保に向けた水洗化率の向上に努めていく必要があります。
　</t>
    <rPh sb="9" eb="12">
      <t>ゼンネンド</t>
    </rPh>
    <rPh sb="13" eb="15">
      <t>ヒカク</t>
    </rPh>
    <rPh sb="17" eb="19">
      <t>ビゾウ</t>
    </rPh>
    <rPh sb="29" eb="30">
      <t>ダイ</t>
    </rPh>
    <rPh sb="31" eb="33">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</si>
</sst>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21-4A03-A922-2821E4F282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2A21-4A03-A922-2821E4F282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49.14</c:v>
                </c:pt>
                <c:pt idx="1">
                  <c:v>45.86</c:v>
                </c:pt>
                <c:pt idx="2">
                  <c:v>47</c:v>
                </c:pt>
                <c:pt idx="3">
                  <c:v>48.57</c:v>
                </c:pt>
                <c:pt idx="4">
                  <c:v>48.24</c:v>
                </c:pt>
              </c:numCache>
            </c:numRef>
          </c:val>
          <c:extLst>
            <c:ext xmlns:c16="http://schemas.microsoft.com/office/drawing/2014/chart" uri="{C3380CC4-5D6E-409C-BE32-E72D297353CC}">
              <c16:uniqueId val="{00000000-DB97-4363-ADCA-495A82BB312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DB97-4363-ADCA-495A82BB312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95.38</c:v>
                </c:pt>
                <c:pt idx="1">
                  <c:v>95.81</c:v>
                </c:pt>
                <c:pt idx="2">
                  <c:v>95.59</c:v>
                </c:pt>
                <c:pt idx="3">
                  <c:v>95.69</c:v>
                </c:pt>
                <c:pt idx="4">
                  <c:v>95.66</c:v>
                </c:pt>
              </c:numCache>
            </c:numRef>
          </c:val>
          <c:extLst>
            <c:ext xmlns:c16="http://schemas.microsoft.com/office/drawing/2014/chart" uri="{C3380CC4-5D6E-409C-BE32-E72D297353CC}">
              <c16:uniqueId val="{00000000-6F5E-447C-AA51-09337AB4B0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6F5E-447C-AA51-09337AB4B0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64.239999999999995</c:v>
                </c:pt>
                <c:pt idx="1">
                  <c:v>64.72</c:v>
                </c:pt>
                <c:pt idx="2">
                  <c:v>62.11</c:v>
                </c:pt>
                <c:pt idx="3">
                  <c:v>60.96</c:v>
                </c:pt>
                <c:pt idx="4">
                  <c:v>61.3</c:v>
                </c:pt>
              </c:numCache>
            </c:numRef>
          </c:val>
          <c:extLst>
            <c:ext xmlns:c16="http://schemas.microsoft.com/office/drawing/2014/chart" uri="{C3380CC4-5D6E-409C-BE32-E72D297353CC}">
              <c16:uniqueId val="{00000000-A0D9-401D-A784-5D7B1666AA4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D9-401D-A784-5D7B1666AA4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98-4035-8A40-E34CD2CBE2B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98-4035-8A40-E34CD2CBE2B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31-4AFE-8EAE-D1A6E0D77B9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31-4AFE-8EAE-D1A6E0D77B9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81-4C43-9721-CC9F8CAB87B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81-4C43-9721-CC9F8CAB87B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0B-4D4C-97F3-09045589B8C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0B-4D4C-97F3-09045589B8C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2030.95</c:v>
                </c:pt>
                <c:pt idx="1">
                  <c:v>1853.36</c:v>
                </c:pt>
                <c:pt idx="2">
                  <c:v>1646.19</c:v>
                </c:pt>
                <c:pt idx="3">
                  <c:v>1699.24</c:v>
                </c:pt>
                <c:pt idx="4">
                  <c:v>1478.63</c:v>
                </c:pt>
              </c:numCache>
            </c:numRef>
          </c:val>
          <c:extLst>
            <c:ext xmlns:c16="http://schemas.microsoft.com/office/drawing/2014/chart" uri="{C3380CC4-5D6E-409C-BE32-E72D297353CC}">
              <c16:uniqueId val="{00000000-BDE1-40AD-A7E9-FC7A9741ACA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BDE1-40AD-A7E9-FC7A9741ACA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20.27</c:v>
                </c:pt>
                <c:pt idx="1">
                  <c:v>20.47</c:v>
                </c:pt>
                <c:pt idx="2">
                  <c:v>22.38</c:v>
                </c:pt>
                <c:pt idx="3">
                  <c:v>18.68</c:v>
                </c:pt>
                <c:pt idx="4">
                  <c:v>20.23</c:v>
                </c:pt>
              </c:numCache>
            </c:numRef>
          </c:val>
          <c:extLst>
            <c:ext xmlns:c16="http://schemas.microsoft.com/office/drawing/2014/chart" uri="{C3380CC4-5D6E-409C-BE32-E72D297353CC}">
              <c16:uniqueId val="{00000000-FEEC-47CA-9FFD-F7E02E49B88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FEEC-47CA-9FFD-F7E02E49B88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481.87</c:v>
                </c:pt>
                <c:pt idx="1">
                  <c:v>508.55</c:v>
                </c:pt>
                <c:pt idx="2">
                  <c:v>494.15</c:v>
                </c:pt>
                <c:pt idx="3">
                  <c:v>529.38</c:v>
                </c:pt>
                <c:pt idx="4">
                  <c:v>554.24</c:v>
                </c:pt>
              </c:numCache>
            </c:numRef>
          </c:val>
          <c:extLst>
            <c:ext xmlns:c16="http://schemas.microsoft.com/office/drawing/2014/chart" uri="{C3380CC4-5D6E-409C-BE32-E72D297353CC}">
              <c16:uniqueId val="{00000000-1BC7-4927-B53E-1526C8B0294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1BC7-4927-B53E-1526C8B0294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神奈川県　清川村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2860</v>
      </c>
      <c r="AM8" s="55"/>
      <c r="AN8" s="55"/>
      <c r="AO8" s="55"/>
      <c r="AP8" s="55"/>
      <c r="AQ8" s="55"/>
      <c r="AR8" s="55"/>
      <c r="AS8" s="55"/>
      <c r="AT8" s="54">
        <f>データ!T6</f>
        <v>71.239999999999995</v>
      </c>
      <c r="AU8" s="54"/>
      <c r="AV8" s="54"/>
      <c r="AW8" s="54"/>
      <c r="AX8" s="54"/>
      <c r="AY8" s="54"/>
      <c r="AZ8" s="54"/>
      <c r="BA8" s="54"/>
      <c r="BB8" s="54">
        <f>データ!U6</f>
        <v>40.15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97.53</v>
      </c>
      <c r="Q10" s="54"/>
      <c r="R10" s="54"/>
      <c r="S10" s="54"/>
      <c r="T10" s="54"/>
      <c r="U10" s="54"/>
      <c r="V10" s="54"/>
      <c r="W10" s="54">
        <f>データ!Q6</f>
        <v>98.7</v>
      </c>
      <c r="X10" s="54"/>
      <c r="Y10" s="54"/>
      <c r="Z10" s="54"/>
      <c r="AA10" s="54"/>
      <c r="AB10" s="54"/>
      <c r="AC10" s="54"/>
      <c r="AD10" s="55">
        <f>データ!R6</f>
        <v>1650</v>
      </c>
      <c r="AE10" s="55"/>
      <c r="AF10" s="55"/>
      <c r="AG10" s="55"/>
      <c r="AH10" s="55"/>
      <c r="AI10" s="55"/>
      <c r="AJ10" s="55"/>
      <c r="AK10" s="2"/>
      <c r="AL10" s="55">
        <f>データ!V6</f>
        <v>2767</v>
      </c>
      <c r="AM10" s="55"/>
      <c r="AN10" s="55"/>
      <c r="AO10" s="55"/>
      <c r="AP10" s="55"/>
      <c r="AQ10" s="55"/>
      <c r="AR10" s="55"/>
      <c r="AS10" s="55"/>
      <c r="AT10" s="54">
        <f>データ!W6</f>
        <v>0.91</v>
      </c>
      <c r="AU10" s="54"/>
      <c r="AV10" s="54"/>
      <c r="AW10" s="54"/>
      <c r="AX10" s="54"/>
      <c r="AY10" s="54"/>
      <c r="AZ10" s="54"/>
      <c r="BA10" s="54"/>
      <c r="BB10" s="54">
        <f>データ!X6</f>
        <v>3040.66</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121</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1l9zWDHG6qFHTCwrlyHpHNdlYBbtnGk5Afo7mZeZP3YRFXALP5EeOqgJKUm8tABmSBL4uVfElkJ1dhawMEDpWg==" saltValue="bA0Gb0JHNilOQRKb4yx0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144029</v>
      </c>
      <c r="D6" s="19">
        <f t="shared" si="3"/>
        <v>47</v>
      </c>
      <c r="E6" s="19">
        <f t="shared" si="3"/>
        <v>17</v>
      </c>
      <c r="F6" s="19">
        <f t="shared" si="3"/>
        <v>4</v>
      </c>
      <c r="G6" s="19">
        <f t="shared" si="3"/>
        <v>0</v>
      </c>
      <c r="H6" s="19" t="str">
        <f t="shared" si="3"/>
        <v>神奈川県　清川村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97.53</v>
      </c>
      <c r="Q6" s="20">
        <f t="shared" si="3"/>
        <v>98.7</v>
      </c>
      <c r="R6" s="20">
        <f t="shared" si="3"/>
        <v>1650</v>
      </c>
      <c r="S6" s="20">
        <f t="shared" si="3"/>
        <v>2860</v>
      </c>
      <c r="T6" s="20">
        <f t="shared" si="3"/>
        <v>71.239999999999995</v>
      </c>
      <c r="U6" s="20">
        <f t="shared" si="3"/>
        <v>40.15</v>
      </c>
      <c r="V6" s="20">
        <f t="shared" si="3"/>
        <v>2767</v>
      </c>
      <c r="W6" s="20">
        <f t="shared" si="3"/>
        <v>0.91</v>
      </c>
      <c r="X6" s="20">
        <f t="shared" si="3"/>
        <v>3040.66</v>
      </c>
      <c r="Y6" s="21">
        <f>IF(Y7="",NA(),Y7)</f>
        <v>64.239999999999995</v>
      </c>
      <c r="Z6" s="21">
        <f t="shared" ref="Z6:AH6" si="4">IF(Z7="",NA(),Z7)</f>
        <v>64.72</v>
      </c>
      <c r="AA6" s="21">
        <f t="shared" si="4"/>
        <v>62.11</v>
      </c>
      <c r="AB6" s="21">
        <f t="shared" si="4"/>
        <v>60.96</v>
      </c>
      <c r="AC6" s="21">
        <f t="shared" si="4"/>
        <v>61.3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2030.95</v>
      </c>
      <c r="BG6" s="21">
        <f t="shared" ref="BG6:BO6" si="7">IF(BG7="",NA(),BG7)</f>
        <v>1853.36</v>
      </c>
      <c r="BH6" s="21">
        <f t="shared" si="7"/>
        <v>1646.19</v>
      </c>
      <c r="BI6" s="21">
        <f t="shared" si="7"/>
        <v>1699.24</v>
      </c>
      <c r="BJ6" s="21">
        <f t="shared" si="7"/>
        <v>1478.63</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20.27</v>
      </c>
      <c r="BR6" s="21">
        <f t="shared" ref="BR6:BZ6" si="8">IF(BR7="",NA(),BR7)</f>
        <v>20.47</v>
      </c>
      <c r="BS6" s="21">
        <f t="shared" si="8"/>
        <v>22.38</v>
      </c>
      <c r="BT6" s="21">
        <f t="shared" si="8"/>
        <v>18.68</v>
      </c>
      <c r="BU6" s="21">
        <f t="shared" si="8"/>
        <v>20.23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481.87</v>
      </c>
      <c r="CC6" s="21">
        <f t="shared" ref="CC6:CK6" si="9">IF(CC7="",NA(),CC7)</f>
        <v>508.55</v>
      </c>
      <c r="CD6" s="21">
        <f t="shared" si="9"/>
        <v>494.15</v>
      </c>
      <c r="CE6" s="21">
        <f t="shared" si="9"/>
        <v>529.38</v>
      </c>
      <c r="CF6" s="21">
        <f t="shared" si="9"/>
        <v>554.24</v>
      </c>
      <c r="CG6" s="21">
        <f t="shared" si="9"/>
        <v>221.81</v>
      </c>
      <c r="CH6" s="21">
        <f t="shared" si="9"/>
        <v>230.02</v>
      </c>
      <c r="CI6" s="21">
        <f t="shared" si="9"/>
        <v>228.47</v>
      </c>
      <c r="CJ6" s="21">
        <f t="shared" si="9"/>
        <v>224.88</v>
      </c>
      <c r="CK6" s="21">
        <f t="shared" si="9"/>
        <v>228.64</v>
      </c>
      <c r="CL6" s="20" t="str">
        <f>IF(CL7="","",IF(CL7="-","【-】","【"&amp;SUBSTITUTE(TEXT(CL7,"#,##0.00"),"-","△")&amp;"】"))</f>
        <v>【216.39】</v>
      </c>
      <c r="CM6" s="21">
        <f>IF(CM7="",NA(),CM7)</f>
        <v>49.14</v>
      </c>
      <c r="CN6" s="21">
        <f t="shared" ref="CN6:CV6" si="10">IF(CN7="",NA(),CN7)</f>
        <v>45.86</v>
      </c>
      <c r="CO6" s="21">
        <f t="shared" si="10"/>
        <v>47</v>
      </c>
      <c r="CP6" s="21">
        <f t="shared" si="10"/>
        <v>48.57</v>
      </c>
      <c r="CQ6" s="21">
        <f t="shared" si="10"/>
        <v>48.24</v>
      </c>
      <c r="CR6" s="21">
        <f t="shared" si="10"/>
        <v>43.36</v>
      </c>
      <c r="CS6" s="21">
        <f t="shared" si="10"/>
        <v>42.56</v>
      </c>
      <c r="CT6" s="21">
        <f t="shared" si="10"/>
        <v>42.47</v>
      </c>
      <c r="CU6" s="21">
        <f t="shared" si="10"/>
        <v>42.4</v>
      </c>
      <c r="CV6" s="21">
        <f t="shared" si="10"/>
        <v>42.28</v>
      </c>
      <c r="CW6" s="20" t="str">
        <f>IF(CW7="","",IF(CW7="-","【-】","【"&amp;SUBSTITUTE(TEXT(CW7,"#,##0.00"),"-","△")&amp;"】"))</f>
        <v>【42.57】</v>
      </c>
      <c r="CX6" s="21">
        <f>IF(CX7="",NA(),CX7)</f>
        <v>95.38</v>
      </c>
      <c r="CY6" s="21">
        <f t="shared" ref="CY6:DG6" si="11">IF(CY7="",NA(),CY7)</f>
        <v>95.81</v>
      </c>
      <c r="CZ6" s="21">
        <f t="shared" si="11"/>
        <v>95.59</v>
      </c>
      <c r="DA6" s="21">
        <f t="shared" si="11"/>
        <v>95.69</v>
      </c>
      <c r="DB6" s="21">
        <f t="shared" si="11"/>
        <v>95.66</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144029</v>
      </c>
      <c r="D7" s="23">
        <v>47</v>
      </c>
      <c r="E7" s="23">
        <v>17</v>
      </c>
      <c r="F7" s="23">
        <v>4</v>
      </c>
      <c r="G7" s="23">
        <v>0</v>
      </c>
      <c r="H7" s="23" t="s">
        <v>98</v>
      </c>
      <c r="I7" s="23" t="s">
        <v>99</v>
      </c>
      <c r="J7" s="23" t="s">
        <v>100</v>
      </c>
      <c r="K7" s="23" t="s">
        <v>101</v>
      </c>
      <c r="L7" s="23" t="s">
        <v>102</v>
      </c>
      <c r="M7" s="23" t="s">
        <v>103</v>
      </c>
      <c r="N7" s="24" t="s">
        <v>104</v>
      </c>
      <c r="O7" s="24" t="s">
        <v>105</v>
      </c>
      <c r="P7" s="24">
        <v>97.53</v>
      </c>
      <c r="Q7" s="24">
        <v>98.7</v>
      </c>
      <c r="R7" s="24">
        <v>1650</v>
      </c>
      <c r="S7" s="24">
        <v>2860</v>
      </c>
      <c r="T7" s="24">
        <v>71.239999999999995</v>
      </c>
      <c r="U7" s="24">
        <v>40.15</v>
      </c>
      <c r="V7" s="24">
        <v>2767</v>
      </c>
      <c r="W7" s="24">
        <v>0.91</v>
      </c>
      <c r="X7" s="24">
        <v>3040.66</v>
      </c>
      <c r="Y7" s="24">
        <v>64.239999999999995</v>
      </c>
      <c r="Z7" s="24">
        <v>64.72</v>
      </c>
      <c r="AA7" s="24">
        <v>62.11</v>
      </c>
      <c r="AB7" s="24">
        <v>60.96</v>
      </c>
      <c r="AC7" s="24">
        <v>61.3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2030.95</v>
      </c>
      <c r="BG7" s="24">
        <v>1853.36</v>
      </c>
      <c r="BH7" s="24">
        <v>1646.19</v>
      </c>
      <c r="BI7" s="24">
        <v>1699.24</v>
      </c>
      <c r="BJ7" s="24">
        <v>1478.63</v>
      </c>
      <c r="BK7" s="24">
        <v>1243.71</v>
      </c>
      <c r="BL7" s="24">
        <v>1194.1500000000001</v>
      </c>
      <c r="BM7" s="24">
        <v>1206.79</v>
      </c>
      <c r="BN7" s="24">
        <v>1258.43</v>
      </c>
      <c r="BO7" s="24">
        <v>1163.75</v>
      </c>
      <c r="BP7" s="24">
        <v>1201.79</v>
      </c>
      <c r="BQ7" s="24">
        <v>20.27</v>
      </c>
      <c r="BR7" s="24">
        <v>20.47</v>
      </c>
      <c r="BS7" s="24">
        <v>22.38</v>
      </c>
      <c r="BT7" s="24">
        <v>18.68</v>
      </c>
      <c r="BU7" s="24">
        <v>20.23</v>
      </c>
      <c r="BV7" s="24">
        <v>74.3</v>
      </c>
      <c r="BW7" s="24">
        <v>72.260000000000005</v>
      </c>
      <c r="BX7" s="24">
        <v>71.84</v>
      </c>
      <c r="BY7" s="24">
        <v>73.36</v>
      </c>
      <c r="BZ7" s="24">
        <v>72.599999999999994</v>
      </c>
      <c r="CA7" s="24">
        <v>75.31</v>
      </c>
      <c r="CB7" s="24">
        <v>481.87</v>
      </c>
      <c r="CC7" s="24">
        <v>508.55</v>
      </c>
      <c r="CD7" s="24">
        <v>494.15</v>
      </c>
      <c r="CE7" s="24">
        <v>529.38</v>
      </c>
      <c r="CF7" s="24">
        <v>554.24</v>
      </c>
      <c r="CG7" s="24">
        <v>221.81</v>
      </c>
      <c r="CH7" s="24">
        <v>230.02</v>
      </c>
      <c r="CI7" s="24">
        <v>228.47</v>
      </c>
      <c r="CJ7" s="24">
        <v>224.88</v>
      </c>
      <c r="CK7" s="24">
        <v>228.64</v>
      </c>
      <c r="CL7" s="24">
        <v>216.39</v>
      </c>
      <c r="CM7" s="24">
        <v>49.14</v>
      </c>
      <c r="CN7" s="24">
        <v>45.86</v>
      </c>
      <c r="CO7" s="24">
        <v>47</v>
      </c>
      <c r="CP7" s="24">
        <v>48.57</v>
      </c>
      <c r="CQ7" s="24">
        <v>48.24</v>
      </c>
      <c r="CR7" s="24">
        <v>43.36</v>
      </c>
      <c r="CS7" s="24">
        <v>42.56</v>
      </c>
      <c r="CT7" s="24">
        <v>42.47</v>
      </c>
      <c r="CU7" s="24">
        <v>42.4</v>
      </c>
      <c r="CV7" s="24">
        <v>42.28</v>
      </c>
      <c r="CW7" s="24">
        <v>42.57</v>
      </c>
      <c r="CX7" s="24">
        <v>95.38</v>
      </c>
      <c r="CY7" s="24">
        <v>95.81</v>
      </c>
      <c r="CZ7" s="24">
        <v>95.59</v>
      </c>
      <c r="DA7" s="24">
        <v>95.69</v>
      </c>
      <c r="DB7" s="24">
        <v>95.66</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柳川 哲也</cp:lastModifiedBy>
  <cp:lastPrinted>2023-01-23T05:52:42Z</cp:lastPrinted>
  <dcterms:created xsi:type="dcterms:W3CDTF">2023-01-12T23:56:46Z</dcterms:created>
  <dcterms:modified xsi:type="dcterms:W3CDTF">2023-01-23T06:02:52Z</dcterms:modified>
  <cp:category/>
</cp:coreProperties>
</file>