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230360\Desktop\メール\メールで回答\R5-1-19（1-26〆）公営企業に係る経営比較分析表（令和３年度決算）の分析等について\"/>
    </mc:Choice>
  </mc:AlternateContent>
  <xr:revisionPtr revIDLastSave="0" documentId="13_ncr:1_{81211649-6337-4D03-AFE9-AF73BE743E49}" xr6:coauthVersionLast="47" xr6:coauthVersionMax="47" xr10:uidLastSave="{00000000-0000-0000-0000-000000000000}"/>
  <workbookProtection workbookAlgorithmName="SHA-512" workbookHashValue="yIMe8DXaosVQroTVNdTjJqtW5ZLfAMX8UCnqDWmAsmVDjb2UusigBuezq6Kfvc1P/4CHzewVVognP4a3A6EA9A==" workbookSaltValue="aRXy32gw1kLuYgvoCVS1EA==" workbookSpinCount="100000" lockStructure="1"/>
  <bookViews>
    <workbookView xWindow="-60" yWindow="-60" windowWidth="20610" windowHeight="110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AL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<sst xmlns="http://schemas.openxmlformats.org/spreadsheetml/2006/main" count="233" uniqueCount="117">
  <si>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</si>
  <si>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</si>
  <si>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</si>
  <si>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</si>
  <si>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</si>
  <si>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</si>
  <si>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</si>
  <si>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</si>
  <si>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</si>
  <si>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</si>
  <si>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</si>
  <si>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</si>
  <si>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</si>
  <si>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</si>
  <si>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</si>
  <si>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</si>
  <si>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</si>
  <si>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</si>
  <si>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</si>
  <si>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</si>
  <si>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</si>
  <si>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</si>
  <si>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</si>
  <si>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</si>
  <si>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</si>
  <si>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</si>
  <si>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</si>
  <si>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</si>
  <si>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</si>
  <si>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</si>
  <si>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</si>
  <si>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</si>
  <si>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</si>
  <si>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</si>
  <si>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</si>
  <si>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</si>
  <si>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</si>
  <si>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</si>
  <si>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</si>
  <si>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</si>
  <si>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</si>
  <si>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</si>
  <si>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</si>
  <si>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</si>
  <si>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</si>
  <si>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</si>
  <si>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</si>
  <si>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</si>
  <si>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</si>
  <si>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</si>
  <si>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</si>
  <si>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</si>
  <si>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</si>
  <si>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</si>
  <si>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</si>
  <si>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</si>
  <si>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</si>
  <si>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</si>
  <si>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</si>
  <si>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</si>
  <si>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</si>
  <si>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</si>
  <si>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</si>
  <si>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</si>
  <si>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</si>
  <si>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</si>
  <si>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</si>
  <si>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</si>
  <si>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</si>
  <si>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</si>
  <si>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</si>
  <si>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</si>
  <si>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</si>
  <si>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</si>
  <si>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</si>
  <si>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</si>
  <si>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</si>
  <si>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</si>
  <si>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</si>
  <si>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</si>
  <si>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</si>
  <si>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</si>
  <si>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</si>
  <si>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</si>
  <si>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</si>
  <si>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</si>
  <si>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</si>
  <si>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</si>
  <si>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</si>
  <si>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</si>
  <si>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</si>
  <si>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</si>
  <si>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</si>
  <si>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</si>
  <si>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</si>
  <si>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</si>
  <si>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</si>
  <si>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</si>
  <si>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</si>
  <si>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</si>
  <si>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</si>
  <si>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</si>
  <si>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</si>
  <si>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</si>
  <si>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</si>
  <si>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</si>
  <si>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</si>
  <si>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</si>
  <si>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</si>
  <si>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</si>
  <si>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</si>
  <si>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</si>
  <si>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</si>
  <si>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</si>
  <si>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持続する人口減少による使用料収入の減少、老朽化した多数の施設に係る更新費用など、従前の低廉すぎる水道料金では、事業が立ち行かなくなる事が予測できます。従って、公営企業会計の基本概念である、独立採算の見地から早急な料金改定を実施し、安定した事業運営の基盤を築く必要があると考えています。
</t>
    <rPh sb="1" eb="3">
      <t>ジゾク</t>
    </rPh>
    <rPh sb="5" eb="9">
      <t>ジンコウゲンショウ</t>
    </rPh>
    <rPh sb="12" eb="15">
      <t>シヨウリョウ</t>
    </rPh>
    <rPh sb="15" eb="17">
      <t>シュウニュウ</t>
    </rPh>
    <rPh sb="18" eb="20">
      <t>ゲンショウ</t>
    </rPh>
    <rPh sb="21" eb="24">
      <t>ロウキュウカ</t>
    </rPh>
    <rPh sb="26" eb="28">
      <t>タスウ</t>
    </rPh>
    <rPh sb="29" eb="31">
      <t>シセツ</t>
    </rPh>
    <rPh sb="34" eb="36">
      <t>コウシン</t>
    </rPh>
    <rPh sb="36" eb="38">
      <t>ヒヨウ</t>
    </rPh>
    <rPh sb="41" eb="43">
      <t>ジュウゼン</t>
    </rPh>
    <rPh sb="44" eb="46">
      <t>テイレン</t>
    </rPh>
    <rPh sb="49" eb="53">
      <t>スイドウリョウキン</t>
    </rPh>
    <rPh sb="56" eb="58">
      <t>ジギョウ</t>
    </rPh>
    <rPh sb="59" eb="60">
      <t>タ</t>
    </rPh>
    <rPh sb="61" eb="62">
      <t>ユ</t>
    </rPh>
    <rPh sb="67" eb="68">
      <t>コト</t>
    </rPh>
    <rPh sb="69" eb="71">
      <t>ヨソク</t>
    </rPh>
    <rPh sb="76" eb="77">
      <t>シタガ</t>
    </rPh>
    <rPh sb="80" eb="86">
      <t>コウエイキギョウカイケイ</t>
    </rPh>
    <rPh sb="87" eb="89">
      <t>キホン</t>
    </rPh>
    <rPh sb="89" eb="91">
      <t>ガイネン</t>
    </rPh>
    <rPh sb="95" eb="99">
      <t>ドクリツサイサン</t>
    </rPh>
    <rPh sb="100" eb="102">
      <t>ケンチ</t>
    </rPh>
    <rPh sb="104" eb="106">
      <t>ソウキュウ</t>
    </rPh>
    <rPh sb="107" eb="111">
      <t>リョウキンカイテイ</t>
    </rPh>
    <rPh sb="112" eb="114">
      <t>ジッシ</t>
    </rPh>
    <rPh sb="116" eb="118">
      <t>アンテイ</t>
    </rPh>
    <rPh sb="120" eb="124">
      <t>ジギョウウンエイ</t>
    </rPh>
    <rPh sb="125" eb="127">
      <t>キバン</t>
    </rPh>
    <rPh sb="128" eb="129">
      <t>キズ</t>
    </rPh>
    <rPh sb="130" eb="132">
      <t>ヒツヨウ</t>
    </rPh>
    <rPh sb="136" eb="137">
      <t>カンガ</t>
    </rPh>
    <phoneticPr fontId="4"/>
  </si>
  <si>
    <t xml:space="preserve">　給水区域内の各所に点在する水道施設は、老朽化も顕著で、複数設備が同時に更新時期を迎えるなど費用の負担を多大なものとしています。
　その反面、水道施設の利用者は今後も減少傾向が続く事が予測され、将来的な水需要を考慮すると、同規模の更新は合理的でないため、ダウンサイジングについて充分に考慮し、結果を反映した施設更新が必要となると考えています。
</t>
    <rPh sb="1" eb="3">
      <t>キュウスイ</t>
    </rPh>
    <rPh sb="3" eb="5">
      <t>クイキ</t>
    </rPh>
    <rPh sb="5" eb="6">
      <t>ナイ</t>
    </rPh>
    <rPh sb="7" eb="9">
      <t>カクショ</t>
    </rPh>
    <rPh sb="10" eb="12">
      <t>テンザイ</t>
    </rPh>
    <rPh sb="14" eb="16">
      <t>スイドウ</t>
    </rPh>
    <rPh sb="16" eb="18">
      <t>シセツ</t>
    </rPh>
    <rPh sb="20" eb="22">
      <t>ロウキュウ</t>
    </rPh>
    <rPh sb="22" eb="23">
      <t>カ</t>
    </rPh>
    <rPh sb="24" eb="26">
      <t>ケンチョ</t>
    </rPh>
    <rPh sb="36" eb="40">
      <t>コウシンジキ</t>
    </rPh>
    <rPh sb="41" eb="42">
      <t>ムカ</t>
    </rPh>
    <rPh sb="46" eb="48">
      <t>ヒヨウ</t>
    </rPh>
    <rPh sb="49" eb="51">
      <t>フタン</t>
    </rPh>
    <rPh sb="52" eb="54">
      <t>タダイ</t>
    </rPh>
    <rPh sb="68" eb="70">
      <t>ハンメン</t>
    </rPh>
    <rPh sb="71" eb="75">
      <t>スイドウシセツ</t>
    </rPh>
    <rPh sb="76" eb="79">
      <t>リヨウシャ</t>
    </rPh>
    <rPh sb="80" eb="82">
      <t>コンゴ</t>
    </rPh>
    <rPh sb="83" eb="87">
      <t>ゲンショウケイコウ</t>
    </rPh>
    <rPh sb="88" eb="89">
      <t>ツヅ</t>
    </rPh>
    <rPh sb="90" eb="91">
      <t>コト</t>
    </rPh>
    <rPh sb="92" eb="94">
      <t>ヨソク</t>
    </rPh>
    <rPh sb="97" eb="100">
      <t>ショウライテキ</t>
    </rPh>
    <rPh sb="101" eb="102">
      <t>ミズ</t>
    </rPh>
    <rPh sb="102" eb="104">
      <t>ジュヨウ</t>
    </rPh>
    <rPh sb="105" eb="107">
      <t>コウリョ</t>
    </rPh>
    <rPh sb="111" eb="114">
      <t>ドウキボ</t>
    </rPh>
    <rPh sb="115" eb="117">
      <t>コウシン</t>
    </rPh>
    <rPh sb="139" eb="141">
      <t>ジュウブン</t>
    </rPh>
    <rPh sb="142" eb="144">
      <t>コウリョ</t>
    </rPh>
    <rPh sb="146" eb="148">
      <t>ケッカ</t>
    </rPh>
    <rPh sb="149" eb="151">
      <t>ハンエイ</t>
    </rPh>
    <rPh sb="153" eb="157">
      <t>シセツコウシン</t>
    </rPh>
    <rPh sb="158" eb="160">
      <t>ヒツヨウ</t>
    </rPh>
    <rPh sb="164" eb="165">
      <t>カンガ</t>
    </rPh>
    <phoneticPr fontId="4"/>
  </si>
  <si>
    <t>　今後も人口減少が続くと予測され、使用料収入についても減少が見込まれます。
　また、将来的な施設更新の財源の確保を考慮すると、現在の使用料収入の水準では一般会計からの繰入金に頼らざるを得ない状況です。
　経営の健全性・効率性の見地から早急な使用料改定を実施すべきと考えます。
　</t>
    <rPh sb="1" eb="3">
      <t>コンゴ</t>
    </rPh>
    <rPh sb="4" eb="8">
      <t>ジンコウゲンショウ</t>
    </rPh>
    <rPh sb="9" eb="10">
      <t>ツヅ</t>
    </rPh>
    <rPh sb="12" eb="14">
      <t>ヨソク</t>
    </rPh>
    <rPh sb="17" eb="20">
      <t>シヨウリョウ</t>
    </rPh>
    <rPh sb="20" eb="22">
      <t>シュウニュウ</t>
    </rPh>
    <rPh sb="27" eb="29">
      <t>ゲンショウ</t>
    </rPh>
    <rPh sb="30" eb="32">
      <t>ミコ</t>
    </rPh>
    <rPh sb="42" eb="45">
      <t>ショウライテキ</t>
    </rPh>
    <rPh sb="46" eb="50">
      <t>シセツコウシン</t>
    </rPh>
    <rPh sb="51" eb="53">
      <t>ザイゲン</t>
    </rPh>
    <rPh sb="54" eb="56">
      <t>カクホ</t>
    </rPh>
    <rPh sb="57" eb="59">
      <t>コウリョ</t>
    </rPh>
    <rPh sb="63" eb="65">
      <t>ゲンザイ</t>
    </rPh>
    <rPh sb="66" eb="71">
      <t>シヨウリョウシュウニュウ</t>
    </rPh>
    <rPh sb="72" eb="74">
      <t>スイジュン</t>
    </rPh>
    <rPh sb="76" eb="80">
      <t>イッパンカイケイ</t>
    </rPh>
    <rPh sb="83" eb="85">
      <t>クリイレ</t>
    </rPh>
    <rPh sb="85" eb="86">
      <t>キン</t>
    </rPh>
    <rPh sb="87" eb="88">
      <t>タヨ</t>
    </rPh>
    <rPh sb="92" eb="93">
      <t>エ</t>
    </rPh>
    <rPh sb="95" eb="97">
      <t>ジョウキョウ</t>
    </rPh>
    <rPh sb="102" eb="104">
      <t>ケイエイ</t>
    </rPh>
    <rPh sb="105" eb="108">
      <t>ケンゼンセイ</t>
    </rPh>
    <rPh sb="109" eb="112">
      <t>コウリツセイ</t>
    </rPh>
    <rPh sb="113" eb="115">
      <t>ケンチ</t>
    </rPh>
    <rPh sb="117" eb="119">
      <t>サッキュウ</t>
    </rPh>
    <rPh sb="120" eb="123">
      <t>シヨウリョウ</t>
    </rPh>
    <rPh sb="123" eb="125">
      <t>カイテイ</t>
    </rPh>
    <rPh sb="126" eb="128">
      <t>ジッシ</t>
    </rPh>
    <rPh sb="132" eb="13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</si>
</sst>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D-4677-9C38-04865AD3963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A70D-4677-9C38-04865AD3963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56.48</c:v>
                </c:pt>
                <c:pt idx="1">
                  <c:v>56.84</c:v>
                </c:pt>
                <c:pt idx="2">
                  <c:v>53.76</c:v>
                </c:pt>
                <c:pt idx="3">
                  <c:v>53.33</c:v>
                </c:pt>
                <c:pt idx="4">
                  <c:v>51.79</c:v>
                </c:pt>
              </c:numCache>
            </c:numRef>
          </c:val>
          <c:extLst>
            <c:ext xmlns:c16="http://schemas.microsoft.com/office/drawing/2014/chart" uri="{C3380CC4-5D6E-409C-BE32-E72D297353CC}">
              <c16:uniqueId val="{00000000-1401-4B89-8F14-69D4DF1C830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1401-4B89-8F14-69D4DF1C830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B366-46DE-B26C-D9720C44C25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B366-46DE-B26C-D9720C44C25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74.92</c:v>
                </c:pt>
                <c:pt idx="1">
                  <c:v>61.15</c:v>
                </c:pt>
                <c:pt idx="2">
                  <c:v>60.81</c:v>
                </c:pt>
                <c:pt idx="3">
                  <c:v>58.57</c:v>
                </c:pt>
                <c:pt idx="4">
                  <c:v>65.959999999999994</c:v>
                </c:pt>
              </c:numCache>
            </c:numRef>
          </c:val>
          <c:extLst>
            <c:ext xmlns:c16="http://schemas.microsoft.com/office/drawing/2014/chart" uri="{C3380CC4-5D6E-409C-BE32-E72D297353CC}">
              <c16:uniqueId val="{00000000-723A-4D49-8914-E2615A1D17D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723A-4D49-8914-E2615A1D17D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A9-438F-9249-4A94C3A21F8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A9-438F-9249-4A94C3A21F8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A9-4978-BA91-84808AABCD1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A9-4978-BA91-84808AABCD1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0-4FCC-8669-A790CC9CC34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0-4FCC-8669-A790CC9CC34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05-4C16-93D4-F1E1317A5B0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05-4C16-93D4-F1E1317A5B0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1272.9000000000001</c:v>
                </c:pt>
                <c:pt idx="1">
                  <c:v>1248.48</c:v>
                </c:pt>
                <c:pt idx="2">
                  <c:v>1211.3399999999999</c:v>
                </c:pt>
                <c:pt idx="3">
                  <c:v>1218.23</c:v>
                </c:pt>
                <c:pt idx="4">
                  <c:v>1374.23</c:v>
                </c:pt>
              </c:numCache>
            </c:numRef>
          </c:val>
          <c:extLst>
            <c:ext xmlns:c16="http://schemas.microsoft.com/office/drawing/2014/chart" uri="{C3380CC4-5D6E-409C-BE32-E72D297353CC}">
              <c16:uniqueId val="{00000000-14A1-46C4-8C7A-F938D16F671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14A1-46C4-8C7A-F938D16F671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58.56</c:v>
                </c:pt>
                <c:pt idx="1">
                  <c:v>46.83</c:v>
                </c:pt>
                <c:pt idx="2">
                  <c:v>49.44</c:v>
                </c:pt>
                <c:pt idx="3">
                  <c:v>47.19</c:v>
                </c:pt>
                <c:pt idx="4">
                  <c:v>39.270000000000003</c:v>
                </c:pt>
              </c:numCache>
            </c:numRef>
          </c:val>
          <c:extLst>
            <c:ext xmlns:c16="http://schemas.microsoft.com/office/drawing/2014/chart" uri="{C3380CC4-5D6E-409C-BE32-E72D297353CC}">
              <c16:uniqueId val="{00000000-5AC6-40CD-895F-E8E7B406948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5AC6-40CD-895F-E8E7B406948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145.85</c:v>
                </c:pt>
                <c:pt idx="1">
                  <c:v>182.09</c:v>
                </c:pt>
                <c:pt idx="2">
                  <c:v>175.72</c:v>
                </c:pt>
                <c:pt idx="3">
                  <c:v>184.38</c:v>
                </c:pt>
                <c:pt idx="4">
                  <c:v>192.25</c:v>
                </c:pt>
              </c:numCache>
            </c:numRef>
          </c:val>
          <c:extLst>
            <c:ext xmlns:c16="http://schemas.microsoft.com/office/drawing/2014/chart" uri="{C3380CC4-5D6E-409C-BE32-E72D297353CC}">
              <c16:uniqueId val="{00000000-490C-4671-ACAC-4FCF4063620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490C-4671-ACAC-4FCF4063620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H34" sqref="BH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神奈川県　松田町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10756</v>
      </c>
      <c r="AM8" s="60"/>
      <c r="AN8" s="60"/>
      <c r="AO8" s="60"/>
      <c r="AP8" s="60"/>
      <c r="AQ8" s="60"/>
      <c r="AR8" s="60"/>
      <c r="AS8" s="60"/>
      <c r="AT8" s="36">
        <f>データ!$S$6</f>
        <v>37.75</v>
      </c>
      <c r="AU8" s="36"/>
      <c r="AV8" s="36"/>
      <c r="AW8" s="36"/>
      <c r="AX8" s="36"/>
      <c r="AY8" s="36"/>
      <c r="AZ8" s="36"/>
      <c r="BA8" s="36"/>
      <c r="BB8" s="36">
        <f>データ!$T$6</f>
        <v>284.93</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13.96</v>
      </c>
      <c r="Q10" s="36"/>
      <c r="R10" s="36"/>
      <c r="S10" s="36"/>
      <c r="T10" s="36"/>
      <c r="U10" s="36"/>
      <c r="V10" s="36"/>
      <c r="W10" s="60">
        <f>データ!$Q$6</f>
        <v>1485</v>
      </c>
      <c r="X10" s="60"/>
      <c r="Y10" s="60"/>
      <c r="Z10" s="60"/>
      <c r="AA10" s="60"/>
      <c r="AB10" s="60"/>
      <c r="AC10" s="60"/>
      <c r="AD10" s="2"/>
      <c r="AE10" s="2"/>
      <c r="AF10" s="2"/>
      <c r="AG10" s="2"/>
      <c r="AH10" s="2"/>
      <c r="AI10" s="2"/>
      <c r="AJ10" s="2"/>
      <c r="AK10" s="2"/>
      <c r="AL10" s="60">
        <f>データ!$U$6</f>
        <v>1491</v>
      </c>
      <c r="AM10" s="60"/>
      <c r="AN10" s="60"/>
      <c r="AO10" s="60"/>
      <c r="AP10" s="60"/>
      <c r="AQ10" s="60"/>
      <c r="AR10" s="60"/>
      <c r="AS10" s="60"/>
      <c r="AT10" s="36">
        <f>データ!$V$6</f>
        <v>23.31</v>
      </c>
      <c r="AU10" s="36"/>
      <c r="AV10" s="36"/>
      <c r="AW10" s="36"/>
      <c r="AX10" s="36"/>
      <c r="AY10" s="36"/>
      <c r="AZ10" s="36"/>
      <c r="BA10" s="36"/>
      <c r="BB10" s="36">
        <f>データ!$W$6</f>
        <v>63.96</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6mAwajbGGrTYrpl5LmhxRFOwWhb7BtJu0rVC+rvoJydBMQEkZw68hRk8ScQgsXDmYNm3s7M9mm0EHNuFN9H8KA==" saltValue="ikqgaFY4wnAGPGhDebCt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143634</v>
      </c>
      <c r="D6" s="20">
        <f t="shared" si="3"/>
        <v>47</v>
      </c>
      <c r="E6" s="20">
        <f t="shared" si="3"/>
        <v>1</v>
      </c>
      <c r="F6" s="20">
        <f t="shared" si="3"/>
        <v>0</v>
      </c>
      <c r="G6" s="20">
        <f t="shared" si="3"/>
        <v>0</v>
      </c>
      <c r="H6" s="20" t="str">
        <f t="shared" si="3"/>
        <v>神奈川県　松田町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13.96</v>
      </c>
      <c r="Q6" s="21">
        <f t="shared" si="3"/>
        <v>1485</v>
      </c>
      <c r="R6" s="21">
        <f t="shared" si="3"/>
        <v>10756</v>
      </c>
      <c r="S6" s="21">
        <f t="shared" si="3"/>
        <v>37.75</v>
      </c>
      <c r="T6" s="21">
        <f t="shared" si="3"/>
        <v>284.93</v>
      </c>
      <c r="U6" s="21">
        <f t="shared" si="3"/>
        <v>1491</v>
      </c>
      <c r="V6" s="21">
        <f t="shared" si="3"/>
        <v>23.31</v>
      </c>
      <c r="W6" s="21">
        <f t="shared" si="3"/>
        <v>63.96</v>
      </c>
      <c r="X6" s="22">
        <f>IF(X7="",NA(),X7)</f>
        <v>74.92</v>
      </c>
      <c r="Y6" s="22">
        <f t="shared" ref="Y6:AG6" si="4">IF(Y7="",NA(),Y7)</f>
        <v>61.15</v>
      </c>
      <c r="Z6" s="22">
        <f t="shared" si="4"/>
        <v>60.81</v>
      </c>
      <c r="AA6" s="22">
        <f t="shared" si="4"/>
        <v>58.57</v>
      </c>
      <c r="AB6" s="22">
        <f t="shared" si="4"/>
        <v>65.959999999999994</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1272.9000000000001</v>
      </c>
      <c r="BF6" s="22">
        <f t="shared" ref="BF6:BN6" si="7">IF(BF7="",NA(),BF7)</f>
        <v>1248.48</v>
      </c>
      <c r="BG6" s="22">
        <f t="shared" si="7"/>
        <v>1211.3399999999999</v>
      </c>
      <c r="BH6" s="22">
        <f t="shared" si="7"/>
        <v>1218.23</v>
      </c>
      <c r="BI6" s="22">
        <f t="shared" si="7"/>
        <v>1374.23</v>
      </c>
      <c r="BJ6" s="22">
        <f t="shared" si="7"/>
        <v>1302.33</v>
      </c>
      <c r="BK6" s="22">
        <f t="shared" si="7"/>
        <v>1274.21</v>
      </c>
      <c r="BL6" s="22">
        <f t="shared" si="7"/>
        <v>1183.92</v>
      </c>
      <c r="BM6" s="22">
        <f t="shared" si="7"/>
        <v>1128.72</v>
      </c>
      <c r="BN6" s="22">
        <f t="shared" si="7"/>
        <v>1125.25</v>
      </c>
      <c r="BO6" s="21" t="str">
        <f>IF(BO7="","",IF(BO7="-","【-】","【"&amp;SUBSTITUTE(TEXT(BO7,"#,##0.00"),"-","△")&amp;"】"))</f>
        <v>【940.88】</v>
      </c>
      <c r="BP6" s="22">
        <f>IF(BP7="",NA(),BP7)</f>
        <v>58.56</v>
      </c>
      <c r="BQ6" s="22">
        <f t="shared" ref="BQ6:BY6" si="8">IF(BQ7="",NA(),BQ7)</f>
        <v>46.83</v>
      </c>
      <c r="BR6" s="22">
        <f t="shared" si="8"/>
        <v>49.44</v>
      </c>
      <c r="BS6" s="22">
        <f t="shared" si="8"/>
        <v>47.19</v>
      </c>
      <c r="BT6" s="22">
        <f t="shared" si="8"/>
        <v>39.270000000000003</v>
      </c>
      <c r="BU6" s="22">
        <f t="shared" si="8"/>
        <v>40.89</v>
      </c>
      <c r="BV6" s="22">
        <f t="shared" si="8"/>
        <v>41.25</v>
      </c>
      <c r="BW6" s="22">
        <f t="shared" si="8"/>
        <v>42.5</v>
      </c>
      <c r="BX6" s="22">
        <f t="shared" si="8"/>
        <v>41.84</v>
      </c>
      <c r="BY6" s="22">
        <f t="shared" si="8"/>
        <v>41.44</v>
      </c>
      <c r="BZ6" s="21" t="str">
        <f>IF(BZ7="","",IF(BZ7="-","【-】","【"&amp;SUBSTITUTE(TEXT(BZ7,"#,##0.00"),"-","△")&amp;"】"))</f>
        <v>【54.59】</v>
      </c>
      <c r="CA6" s="22">
        <f>IF(CA7="",NA(),CA7)</f>
        <v>145.85</v>
      </c>
      <c r="CB6" s="22">
        <f t="shared" ref="CB6:CJ6" si="9">IF(CB7="",NA(),CB7)</f>
        <v>182.09</v>
      </c>
      <c r="CC6" s="22">
        <f t="shared" si="9"/>
        <v>175.72</v>
      </c>
      <c r="CD6" s="22">
        <f t="shared" si="9"/>
        <v>184.38</v>
      </c>
      <c r="CE6" s="22">
        <f t="shared" si="9"/>
        <v>192.25</v>
      </c>
      <c r="CF6" s="22">
        <f t="shared" si="9"/>
        <v>383.2</v>
      </c>
      <c r="CG6" s="22">
        <f t="shared" si="9"/>
        <v>383.25</v>
      </c>
      <c r="CH6" s="22">
        <f t="shared" si="9"/>
        <v>377.72</v>
      </c>
      <c r="CI6" s="22">
        <f t="shared" si="9"/>
        <v>390.47</v>
      </c>
      <c r="CJ6" s="22">
        <f t="shared" si="9"/>
        <v>403.61</v>
      </c>
      <c r="CK6" s="21" t="str">
        <f>IF(CK7="","",IF(CK7="-","【-】","【"&amp;SUBSTITUTE(TEXT(CK7,"#,##0.00"),"-","△")&amp;"】"))</f>
        <v>【301.20】</v>
      </c>
      <c r="CL6" s="22">
        <f>IF(CL7="",NA(),CL7)</f>
        <v>56.48</v>
      </c>
      <c r="CM6" s="22">
        <f t="shared" ref="CM6:CU6" si="10">IF(CM7="",NA(),CM7)</f>
        <v>56.84</v>
      </c>
      <c r="CN6" s="22">
        <f t="shared" si="10"/>
        <v>53.76</v>
      </c>
      <c r="CO6" s="22">
        <f t="shared" si="10"/>
        <v>53.33</v>
      </c>
      <c r="CP6" s="22">
        <f t="shared" si="10"/>
        <v>51.79</v>
      </c>
      <c r="CQ6" s="22">
        <f t="shared" si="10"/>
        <v>47.95</v>
      </c>
      <c r="CR6" s="22">
        <f t="shared" si="10"/>
        <v>48.26</v>
      </c>
      <c r="CS6" s="22">
        <f t="shared" si="10"/>
        <v>48.01</v>
      </c>
      <c r="CT6" s="22">
        <f t="shared" si="10"/>
        <v>49.08</v>
      </c>
      <c r="CU6" s="22">
        <f t="shared" si="10"/>
        <v>51.46</v>
      </c>
      <c r="CV6" s="21" t="str">
        <f>IF(CV7="","",IF(CV7="-","【-】","【"&amp;SUBSTITUTE(TEXT(CV7,"#,##0.00"),"-","△")&amp;"】"))</f>
        <v>【56.42】</v>
      </c>
      <c r="CW6" s="22">
        <f>IF(CW7="",NA(),CW7)</f>
        <v>90.91</v>
      </c>
      <c r="CX6" s="22">
        <f t="shared" ref="CX6:DF6" si="11">IF(CX7="",NA(),CX7)</f>
        <v>90.91</v>
      </c>
      <c r="CY6" s="22">
        <f t="shared" si="11"/>
        <v>90.91</v>
      </c>
      <c r="CZ6" s="22">
        <f t="shared" si="11"/>
        <v>90.91</v>
      </c>
      <c r="DA6" s="22">
        <f t="shared" si="11"/>
        <v>90.91</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143634</v>
      </c>
      <c r="D7" s="24">
        <v>47</v>
      </c>
      <c r="E7" s="24">
        <v>1</v>
      </c>
      <c r="F7" s="24">
        <v>0</v>
      </c>
      <c r="G7" s="24">
        <v>0</v>
      </c>
      <c r="H7" s="24" t="s">
        <v>95</v>
      </c>
      <c r="I7" s="24" t="s">
        <v>96</v>
      </c>
      <c r="J7" s="24" t="s">
        <v>97</v>
      </c>
      <c r="K7" s="24" t="s">
        <v>98</v>
      </c>
      <c r="L7" s="24" t="s">
        <v>99</v>
      </c>
      <c r="M7" s="24" t="s">
        <v>100</v>
      </c>
      <c r="N7" s="25" t="s">
        <v>101</v>
      </c>
      <c r="O7" s="25" t="s">
        <v>102</v>
      </c>
      <c r="P7" s="25">
        <v>13.96</v>
      </c>
      <c r="Q7" s="25">
        <v>1485</v>
      </c>
      <c r="R7" s="25">
        <v>10756</v>
      </c>
      <c r="S7" s="25">
        <v>37.75</v>
      </c>
      <c r="T7" s="25">
        <v>284.93</v>
      </c>
      <c r="U7" s="25">
        <v>1491</v>
      </c>
      <c r="V7" s="25">
        <v>23.31</v>
      </c>
      <c r="W7" s="25">
        <v>63.96</v>
      </c>
      <c r="X7" s="25">
        <v>74.92</v>
      </c>
      <c r="Y7" s="25">
        <v>61.15</v>
      </c>
      <c r="Z7" s="25">
        <v>60.81</v>
      </c>
      <c r="AA7" s="25">
        <v>58.57</v>
      </c>
      <c r="AB7" s="25">
        <v>65.959999999999994</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1272.9000000000001</v>
      </c>
      <c r="BF7" s="25">
        <v>1248.48</v>
      </c>
      <c r="BG7" s="25">
        <v>1211.3399999999999</v>
      </c>
      <c r="BH7" s="25">
        <v>1218.23</v>
      </c>
      <c r="BI7" s="25">
        <v>1374.23</v>
      </c>
      <c r="BJ7" s="25">
        <v>1302.33</v>
      </c>
      <c r="BK7" s="25">
        <v>1274.21</v>
      </c>
      <c r="BL7" s="25">
        <v>1183.92</v>
      </c>
      <c r="BM7" s="25">
        <v>1128.72</v>
      </c>
      <c r="BN7" s="25">
        <v>1125.25</v>
      </c>
      <c r="BO7" s="25">
        <v>940.88</v>
      </c>
      <c r="BP7" s="25">
        <v>58.56</v>
      </c>
      <c r="BQ7" s="25">
        <v>46.83</v>
      </c>
      <c r="BR7" s="25">
        <v>49.44</v>
      </c>
      <c r="BS7" s="25">
        <v>47.19</v>
      </c>
      <c r="BT7" s="25">
        <v>39.270000000000003</v>
      </c>
      <c r="BU7" s="25">
        <v>40.89</v>
      </c>
      <c r="BV7" s="25">
        <v>41.25</v>
      </c>
      <c r="BW7" s="25">
        <v>42.5</v>
      </c>
      <c r="BX7" s="25">
        <v>41.84</v>
      </c>
      <c r="BY7" s="25">
        <v>41.44</v>
      </c>
      <c r="BZ7" s="25">
        <v>54.59</v>
      </c>
      <c r="CA7" s="25">
        <v>145.85</v>
      </c>
      <c r="CB7" s="25">
        <v>182.09</v>
      </c>
      <c r="CC7" s="25">
        <v>175.72</v>
      </c>
      <c r="CD7" s="25">
        <v>184.38</v>
      </c>
      <c r="CE7" s="25">
        <v>192.25</v>
      </c>
      <c r="CF7" s="25">
        <v>383.2</v>
      </c>
      <c r="CG7" s="25">
        <v>383.25</v>
      </c>
      <c r="CH7" s="25">
        <v>377.72</v>
      </c>
      <c r="CI7" s="25">
        <v>390.47</v>
      </c>
      <c r="CJ7" s="25">
        <v>403.61</v>
      </c>
      <c r="CK7" s="25">
        <v>301.2</v>
      </c>
      <c r="CL7" s="25">
        <v>56.48</v>
      </c>
      <c r="CM7" s="25">
        <v>56.84</v>
      </c>
      <c r="CN7" s="25">
        <v>53.76</v>
      </c>
      <c r="CO7" s="25">
        <v>53.33</v>
      </c>
      <c r="CP7" s="25">
        <v>51.79</v>
      </c>
      <c r="CQ7" s="25">
        <v>47.95</v>
      </c>
      <c r="CR7" s="25">
        <v>48.26</v>
      </c>
      <c r="CS7" s="25">
        <v>48.01</v>
      </c>
      <c r="CT7" s="25">
        <v>49.08</v>
      </c>
      <c r="CU7" s="25">
        <v>51.46</v>
      </c>
      <c r="CV7" s="25">
        <v>56.42</v>
      </c>
      <c r="CW7" s="25">
        <v>90.91</v>
      </c>
      <c r="CX7" s="25">
        <v>90.91</v>
      </c>
      <c r="CY7" s="25">
        <v>90.91</v>
      </c>
      <c r="CZ7" s="25">
        <v>90.91</v>
      </c>
      <c r="DA7" s="25">
        <v>90.91</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2023-01-20T00:40:19Z</cp:lastPrinted>
  <dcterms:created xsi:type="dcterms:W3CDTF">2022-12-01T01:09:42Z</dcterms:created>
  <dcterms:modified xsi:type="dcterms:W3CDTF">2023-01-20T00:40:19Z</dcterms:modified>
  <cp:category/>
</cp:coreProperties>
</file>