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C:\Users\42\Desktop\5.1.11R4決算経営比較分析表1.26〆\"/>
    </mc:Choice>
  </mc:AlternateContent>
  <xr:revisionPtr revIDLastSave="0" documentId="13_ncr:1_{02DC7594-ADF5-43E8-AE17-C4B503A781D0}" xr6:coauthVersionLast="44" xr6:coauthVersionMax="44" xr10:uidLastSave="{00000000-0000-0000-0000-000000000000}"/>
  <workbookProtection workbookAlgorithmName="SHA-512" workbookHashValue="+QBVrVapuO3oOjtVSnSsHYJHnCFaOqQg2Dn4TjveoorpEK33b3B/U2Cc3+Umg0oyaef+60Fd5/IQuarNN1JiOQ==" workbookSaltValue="ty5jWhb2WRQfW9RnZsDXRw=="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Q6" i="5"/>
  <c r="W10" i="4" s="1"/>
  <c r="P6" i="5"/>
  <c r="O6" i="5"/>
  <c r="I10" i="4" s="1"/>
  <c r="N6" i="5"/>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P10" i="4"/>
  <c r="B10" i="4"/>
  <c r="AT8" i="4"/>
  <c r="W8" i="4"/>
  <c r="P8" i="4"/>
  <c r="B6" i="4"/>
</calcChain>
</file>

<file path=xl/sharedStrings.xml><?xml version="1.0" encoding="utf-8"?>
<sst xmlns="http://schemas.openxmlformats.org/spreadsheetml/2006/main" count="299" uniqueCount="116">
  <si>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</si>
  <si>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</si>
  <si>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</si>
  <si>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</si>
  <si>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</si>
  <si>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</si>
  <si>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</si>
  <si>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</si>
  <si>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</si>
  <si>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</si>
  <si>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</si>
  <si>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</si>
  <si>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</si>
  <si>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</si>
  <si>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</si>
  <si>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</si>
  <si>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</si>
  <si>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</si>
  <si>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</si>
  <si>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</si>
  <si>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</si>
  <si>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</si>
  <si>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</si>
  <si>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</si>
  <si>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</si>
  <si>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</si>
  <si>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</si>
  <si>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</si>
  <si>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</si>
  <si>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</si>
  <si>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</si>
  <si>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</si>
  <si>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</si>
  <si>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</si>
  <si>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</si>
  <si>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</si>
  <si>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</si>
  <si>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</si>
  <si>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</si>
  <si>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</si>
  <si>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</si>
  <si>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</si>
  <si>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</si>
  <si>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</si>
  <si>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</si>
  <si>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</si>
  <si>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</si>
  <si>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</si>
  <si>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</si>
  <si>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</si>
  <si>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</si>
  <si>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</si>
  <si>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</si>
  <si>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</si>
  <si>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</si>
  <si>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</si>
  <si>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</si>
  <si>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</si>
  <si>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</si>
  <si>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</si>
  <si>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</si>
  <si>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</si>
  <si>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</si>
  <si>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</si>
  <si>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</si>
  <si>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</si>
  <si>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</si>
  <si>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</si>
  <si>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</si>
  <si>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</si>
  <si>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</si>
  <si>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</si>
  <si>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</si>
  <si>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</si>
  <si>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</si>
  <si>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</si>
  <si>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</si>
  <si>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</si>
  <si>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</si>
  <si>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</si>
  <si>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</si>
  <si>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</si>
  <si>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</si>
  <si>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</si>
  <si>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</si>
  <si>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</si>
  <si>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</si>
  <si>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</si>
  <si>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</si>
  <si>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</si>
  <si>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</si>
  <si>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</si>
  <si>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</si>
  <si>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</si>
  <si>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</si>
  <si>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大井町</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</si>
  <si>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</si>
  <si>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</si>
  <si>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</si>
  <si>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</si>
  <si>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</si>
  <si>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</si>
  <si>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</si>
  <si>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</si>
  <si>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</si>
  <si>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</si>
  <si>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</si>
  <si>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</si>
  <si>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</si>
  <si>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</si>
  <si>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</si>
  <si>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</si>
  <si>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</si>
  <si>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①有形固定資産減価償却率は令和２年度に公営企業会計に移行したため、低い数値となっていますが、年々増加していきます。
　また、本町は昭和61年の供用開始後36年程経過しています。
下水道施設の維持管理と延命化が必要となってくる中、令和２年度に長期的な視点で下水道施設全体の老朽化の状況を考慮し、ストックマネジメント計画を策定しました。令和４年度からこの計画に基づき、下水道施設の点検、修繕、更新への取組を行っていきます。</t>
    <rPh sb="2" eb="8">
      <t>ユウケイコテイシサン</t>
    </rPh>
    <rPh sb="8" eb="10">
      <t>ゲンカ</t>
    </rPh>
    <rPh sb="10" eb="13">
      <t>ショウキャクリツ</t>
    </rPh>
    <rPh sb="14" eb="16">
      <t>レイワ</t>
    </rPh>
    <rPh sb="17" eb="19">
      <t>ネンド</t>
    </rPh>
    <rPh sb="20" eb="26">
      <t>コウエイキギョウカイケイ</t>
    </rPh>
    <rPh sb="27" eb="29">
      <t>イコウ</t>
    </rPh>
    <rPh sb="47" eb="49">
      <t>ネンネン</t>
    </rPh>
    <rPh sb="49" eb="51">
      <t>ゾウカ</t>
    </rPh>
    <rPh sb="167" eb="169">
      <t>レイワ</t>
    </rPh>
    <rPh sb="170" eb="172">
      <t>ネンド</t>
    </rPh>
    <phoneticPr fontId="4"/>
  </si>
  <si>
    <t>　令和２年度から公営企業会計に移行し経営状況がより明らかとなり、一般会計からの繰入金に依存している状況となっています。本来、下水道使用料で回収すべき経費が賄えていない状況であることから、経費回収率の向上に取り組んでいく必要があります。
　また、継続して安定した下水道事業の運営を行っていくために、計画的な施設の老朽化対策を行っていきます。</t>
    <rPh sb="5" eb="6">
      <t>ド</t>
    </rPh>
    <rPh sb="18" eb="22">
      <t>ケイエイジョウキョウ</t>
    </rPh>
    <rPh sb="25" eb="26">
      <t>アキ</t>
    </rPh>
    <rPh sb="32" eb="36">
      <t>イッパンカイケイ</t>
    </rPh>
    <rPh sb="39" eb="42">
      <t>クリイレキン</t>
    </rPh>
    <rPh sb="43" eb="45">
      <t>イゾン</t>
    </rPh>
    <rPh sb="49" eb="51">
      <t>ジョウキョウ</t>
    </rPh>
    <rPh sb="59" eb="61">
      <t>ホンライ</t>
    </rPh>
    <rPh sb="62" eb="68">
      <t>ゲスイドウシヨウリョウ</t>
    </rPh>
    <rPh sb="69" eb="71">
      <t>カイシュウ</t>
    </rPh>
    <rPh sb="74" eb="76">
      <t>ケイヒ</t>
    </rPh>
    <rPh sb="77" eb="78">
      <t>マカナ</t>
    </rPh>
    <rPh sb="83" eb="85">
      <t>ジョウキョウ</t>
    </rPh>
    <rPh sb="93" eb="98">
      <t>ケイヒカイシュウリツ</t>
    </rPh>
    <rPh sb="99" eb="101">
      <t>コウジョウ</t>
    </rPh>
    <rPh sb="102" eb="103">
      <t>ト</t>
    </rPh>
    <rPh sb="104" eb="105">
      <t>ク</t>
    </rPh>
    <rPh sb="109" eb="111">
      <t>ヒツヨウ</t>
    </rPh>
    <rPh sb="122" eb="124">
      <t>ケイゾク</t>
    </rPh>
    <phoneticPr fontId="4"/>
  </si>
  <si>
    <t xml:space="preserve"> 令和２年４月に地方公営企業法を適用し、公営企業会計に移行したため、令和元年度以前の数値は表示されていません。
　①経常収支比率は100％を超え、単年度収支が黒字であることを示していますが、一般会計繰入金が経常収益の３割を占めているため、使用料収入の増が必要となります。
　③流動比率は前年度の数値を上回りましたが、依然１年以内の短期的支払に資金の余裕がない状況です。
　④企業債残高対事業規模比率は企業債残高のピークを過ぎており、企業債残高は減少傾向にあります。
　⑤経費回収率は70.19％と低く経常収支比率同様、使用料収入の改善を図る必要があります。
　⑥汚水処理原価は有収水量１㎥当たりの汚水処理に要した費用であり、類似団体の平均値と比較すると低い状況です。
　⑧水洗化率は未接続世帯への戸別訪問等を行っており、類似団体や全国平均より高い数値となっています。引き続き接続率の向上に努めていきます。</t>
    <rPh sb="34" eb="36">
      <t>レイワ</t>
    </rPh>
    <rPh sb="36" eb="37">
      <t>ゲン</t>
    </rPh>
    <rPh sb="37" eb="39">
      <t>ネンド</t>
    </rPh>
    <rPh sb="73" eb="76">
      <t>タンネンド</t>
    </rPh>
    <rPh sb="76" eb="78">
      <t>シュウシ</t>
    </rPh>
    <rPh sb="79" eb="81">
      <t>クロジ</t>
    </rPh>
    <rPh sb="87" eb="88">
      <t>シメ</t>
    </rPh>
    <rPh sb="95" eb="97">
      <t>イッパン</t>
    </rPh>
    <rPh sb="99" eb="102">
      <t>クリイレキン</t>
    </rPh>
    <rPh sb="103" eb="105">
      <t>ケイジョウ</t>
    </rPh>
    <rPh sb="105" eb="107">
      <t>シュウエキ</t>
    </rPh>
    <rPh sb="109" eb="110">
      <t>ワリ</t>
    </rPh>
    <rPh sb="111" eb="112">
      <t>シ</t>
    </rPh>
    <rPh sb="119" eb="124">
      <t>シヨウリョウシュウニュウ</t>
    </rPh>
    <rPh sb="125" eb="126">
      <t>ゾウ</t>
    </rPh>
    <rPh sb="143" eb="146">
      <t>ゼンネンド</t>
    </rPh>
    <rPh sb="147" eb="149">
      <t>スウチ</t>
    </rPh>
    <rPh sb="150" eb="152">
      <t>ウワマワ</t>
    </rPh>
    <rPh sb="158" eb="160">
      <t>イゼン</t>
    </rPh>
    <rPh sb="256" eb="258">
      <t>ドウヨウ</t>
    </rPh>
    <rPh sb="259" eb="264">
      <t>シヨウリョウシュウニュウ</t>
    </rPh>
    <rPh sb="265" eb="267">
      <t>カイゼン</t>
    </rPh>
    <rPh sb="268" eb="269">
      <t>ハカ</t>
    </rPh>
    <rPh sb="270" eb="272">
      <t>ヒツヨウ</t>
    </rPh>
    <rPh sb="360" eb="364">
      <t>ルイジ</t>
    </rPh>
    <rPh sb="365" eb="369">
      <t>ゼンコクヘイキン</t>
    </rPh>
    <rPh sb="371" eb="372">
      <t>タカ</t>
    </rPh>
    <rPh sb="373" eb="375">
      <t>スウチ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</si>
</sst>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839-441A-B73F-5BBEE7F52E4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0.15</c:v>
                </c:pt>
                <c:pt idx="4">
                  <c:v>0.15</c:v>
                </c:pt>
              </c:numCache>
            </c:numRef>
          </c:val>
          <c:smooth val="0"/>
          <c:extLst>
            <c:ext xmlns:c16="http://schemas.microsoft.com/office/drawing/2014/chart" uri="{C3380CC4-5D6E-409C-BE32-E72D297353CC}">
              <c16:uniqueId val="{00000001-5839-441A-B73F-5BBEE7F52E4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034-4AD7-A903-C62878EB198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56.72</c:v>
                </c:pt>
                <c:pt idx="4">
                  <c:v>56.43</c:v>
                </c:pt>
              </c:numCache>
            </c:numRef>
          </c:val>
          <c:smooth val="0"/>
          <c:extLst>
            <c:ext xmlns:c16="http://schemas.microsoft.com/office/drawing/2014/chart" uri="{C3380CC4-5D6E-409C-BE32-E72D297353CC}">
              <c16:uniqueId val="{00000001-F034-4AD7-A903-C62878EB198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96.49</c:v>
                </c:pt>
                <c:pt idx="4">
                  <c:v>96.53</c:v>
                </c:pt>
              </c:numCache>
            </c:numRef>
          </c:val>
          <c:extLst>
            <c:ext xmlns:c16="http://schemas.microsoft.com/office/drawing/2014/chart" uri="{C3380CC4-5D6E-409C-BE32-E72D297353CC}">
              <c16:uniqueId val="{00000000-436F-4F55-A82B-1631BAF8DEB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90.72</c:v>
                </c:pt>
                <c:pt idx="4">
                  <c:v>91.07</c:v>
                </c:pt>
              </c:numCache>
            </c:numRef>
          </c:val>
          <c:smooth val="0"/>
          <c:extLst>
            <c:ext xmlns:c16="http://schemas.microsoft.com/office/drawing/2014/chart" uri="{C3380CC4-5D6E-409C-BE32-E72D297353CC}">
              <c16:uniqueId val="{00000001-436F-4F55-A82B-1631BAF8DEB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105.49</c:v>
                </c:pt>
                <c:pt idx="4">
                  <c:v>102.1</c:v>
                </c:pt>
              </c:numCache>
            </c:numRef>
          </c:val>
          <c:extLst>
            <c:ext xmlns:c16="http://schemas.microsoft.com/office/drawing/2014/chart" uri="{C3380CC4-5D6E-409C-BE32-E72D297353CC}">
              <c16:uniqueId val="{00000000-8EA3-4587-80BE-A35353A3DD7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106.5</c:v>
                </c:pt>
                <c:pt idx="4">
                  <c:v>106.22</c:v>
                </c:pt>
              </c:numCache>
            </c:numRef>
          </c:val>
          <c:smooth val="0"/>
          <c:extLst>
            <c:ext xmlns:c16="http://schemas.microsoft.com/office/drawing/2014/chart" uri="{C3380CC4-5D6E-409C-BE32-E72D297353CC}">
              <c16:uniqueId val="{00000001-8EA3-4587-80BE-A35353A3DD7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3.75</c:v>
                </c:pt>
                <c:pt idx="4">
                  <c:v>7.46</c:v>
                </c:pt>
              </c:numCache>
            </c:numRef>
          </c:val>
          <c:extLst>
            <c:ext xmlns:c16="http://schemas.microsoft.com/office/drawing/2014/chart" uri="{C3380CC4-5D6E-409C-BE32-E72D297353CC}">
              <c16:uniqueId val="{00000000-5A72-44A5-B3A2-E07B1C1440D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20.78</c:v>
                </c:pt>
                <c:pt idx="4">
                  <c:v>23.54</c:v>
                </c:pt>
              </c:numCache>
            </c:numRef>
          </c:val>
          <c:smooth val="0"/>
          <c:extLst>
            <c:ext xmlns:c16="http://schemas.microsoft.com/office/drawing/2014/chart" uri="{C3380CC4-5D6E-409C-BE32-E72D297353CC}">
              <c16:uniqueId val="{00000001-5A72-44A5-B3A2-E07B1C1440D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479-4478-BB34-242950D80BF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1.34</c:v>
                </c:pt>
                <c:pt idx="4">
                  <c:v>1.5</c:v>
                </c:pt>
              </c:numCache>
            </c:numRef>
          </c:val>
          <c:smooth val="0"/>
          <c:extLst>
            <c:ext xmlns:c16="http://schemas.microsoft.com/office/drawing/2014/chart" uri="{C3380CC4-5D6E-409C-BE32-E72D297353CC}">
              <c16:uniqueId val="{00000001-0479-4478-BB34-242950D80BF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6AE-4AA8-BF8C-6B72734E6B7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18.36</c:v>
                </c:pt>
                <c:pt idx="4">
                  <c:v>18.010000000000002</c:v>
                </c:pt>
              </c:numCache>
            </c:numRef>
          </c:val>
          <c:smooth val="0"/>
          <c:extLst>
            <c:ext xmlns:c16="http://schemas.microsoft.com/office/drawing/2014/chart" uri="{C3380CC4-5D6E-409C-BE32-E72D297353CC}">
              <c16:uniqueId val="{00000001-56AE-4AA8-BF8C-6B72734E6B7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57.79</c:v>
                </c:pt>
                <c:pt idx="4">
                  <c:v>77.569999999999993</c:v>
                </c:pt>
              </c:numCache>
            </c:numRef>
          </c:val>
          <c:extLst>
            <c:ext xmlns:c16="http://schemas.microsoft.com/office/drawing/2014/chart" uri="{C3380CC4-5D6E-409C-BE32-E72D297353CC}">
              <c16:uniqueId val="{00000000-85AA-4409-90DE-E430CAF410C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55.6</c:v>
                </c:pt>
                <c:pt idx="4">
                  <c:v>59.4</c:v>
                </c:pt>
              </c:numCache>
            </c:numRef>
          </c:val>
          <c:smooth val="0"/>
          <c:extLst>
            <c:ext xmlns:c16="http://schemas.microsoft.com/office/drawing/2014/chart" uri="{C3380CC4-5D6E-409C-BE32-E72D297353CC}">
              <c16:uniqueId val="{00000001-85AA-4409-90DE-E430CAF410C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375.27</c:v>
                </c:pt>
                <c:pt idx="4">
                  <c:v>290.44</c:v>
                </c:pt>
              </c:numCache>
            </c:numRef>
          </c:val>
          <c:extLst>
            <c:ext xmlns:c16="http://schemas.microsoft.com/office/drawing/2014/chart" uri="{C3380CC4-5D6E-409C-BE32-E72D297353CC}">
              <c16:uniqueId val="{00000000-1E0A-4F74-B29E-3711555345B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789.08</c:v>
                </c:pt>
                <c:pt idx="4">
                  <c:v>747.84</c:v>
                </c:pt>
              </c:numCache>
            </c:numRef>
          </c:val>
          <c:smooth val="0"/>
          <c:extLst>
            <c:ext xmlns:c16="http://schemas.microsoft.com/office/drawing/2014/chart" uri="{C3380CC4-5D6E-409C-BE32-E72D297353CC}">
              <c16:uniqueId val="{00000001-1E0A-4F74-B29E-3711555345B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70.56</c:v>
                </c:pt>
                <c:pt idx="4">
                  <c:v>70.19</c:v>
                </c:pt>
              </c:numCache>
            </c:numRef>
          </c:val>
          <c:extLst>
            <c:ext xmlns:c16="http://schemas.microsoft.com/office/drawing/2014/chart" uri="{C3380CC4-5D6E-409C-BE32-E72D297353CC}">
              <c16:uniqueId val="{00000000-BFED-4C71-899E-A007F9523C8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88.25</c:v>
                </c:pt>
                <c:pt idx="4">
                  <c:v>90.17</c:v>
                </c:pt>
              </c:numCache>
            </c:numRef>
          </c:val>
          <c:smooth val="0"/>
          <c:extLst>
            <c:ext xmlns:c16="http://schemas.microsoft.com/office/drawing/2014/chart" uri="{C3380CC4-5D6E-409C-BE32-E72D297353CC}">
              <c16:uniqueId val="{00000001-BFED-4C71-899E-A007F9523C8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149.34</c:v>
                </c:pt>
                <c:pt idx="4">
                  <c:v>150.55000000000001</c:v>
                </c:pt>
              </c:numCache>
            </c:numRef>
          </c:val>
          <c:extLst>
            <c:ext xmlns:c16="http://schemas.microsoft.com/office/drawing/2014/chart" uri="{C3380CC4-5D6E-409C-BE32-E72D297353CC}">
              <c16:uniqueId val="{00000000-BCEB-4CE2-AF59-5C4881C7F60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176.37</c:v>
                </c:pt>
                <c:pt idx="4">
                  <c:v>173.17</c:v>
                </c:pt>
              </c:numCache>
            </c:numRef>
          </c:val>
          <c:smooth val="0"/>
          <c:extLst>
            <c:ext xmlns:c16="http://schemas.microsoft.com/office/drawing/2014/chart" uri="{C3380CC4-5D6E-409C-BE32-E72D297353CC}">
              <c16:uniqueId val="{00000001-BCEB-4CE2-AF59-5C4881C7F60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H49"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神奈川県　大井町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Cc1</v>
      </c>
      <c r="X8" s="65"/>
      <c r="Y8" s="65"/>
      <c r="Z8" s="65"/>
      <c r="AA8" s="65"/>
      <c r="AB8" s="65"/>
      <c r="AC8" s="65"/>
      <c r="AD8" s="66" t="str">
        <f>データ!$M$6</f>
        <v>非設置</v>
      </c>
      <c r="AE8" s="66"/>
      <c r="AF8" s="66"/>
      <c r="AG8" s="66"/>
      <c r="AH8" s="66"/>
      <c r="AI8" s="66"/>
      <c r="AJ8" s="66"/>
      <c r="AK8" s="3"/>
      <c r="AL8" s="46">
        <f>データ!S6</f>
        <v>17351</v>
      </c>
      <c r="AM8" s="46"/>
      <c r="AN8" s="46"/>
      <c r="AO8" s="46"/>
      <c r="AP8" s="46"/>
      <c r="AQ8" s="46"/>
      <c r="AR8" s="46"/>
      <c r="AS8" s="46"/>
      <c r="AT8" s="45">
        <f>データ!T6</f>
        <v>14.38</v>
      </c>
      <c r="AU8" s="45"/>
      <c r="AV8" s="45"/>
      <c r="AW8" s="45"/>
      <c r="AX8" s="45"/>
      <c r="AY8" s="45"/>
      <c r="AZ8" s="45"/>
      <c r="BA8" s="45"/>
      <c r="BB8" s="45">
        <f>データ!U6</f>
        <v>1206.6099999999999</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80.23</v>
      </c>
      <c r="J10" s="45"/>
      <c r="K10" s="45"/>
      <c r="L10" s="45"/>
      <c r="M10" s="45"/>
      <c r="N10" s="45"/>
      <c r="O10" s="45"/>
      <c r="P10" s="45">
        <f>データ!P6</f>
        <v>91.16</v>
      </c>
      <c r="Q10" s="45"/>
      <c r="R10" s="45"/>
      <c r="S10" s="45"/>
      <c r="T10" s="45"/>
      <c r="U10" s="45"/>
      <c r="V10" s="45"/>
      <c r="W10" s="45">
        <f>データ!Q6</f>
        <v>95.34</v>
      </c>
      <c r="X10" s="45"/>
      <c r="Y10" s="45"/>
      <c r="Z10" s="45"/>
      <c r="AA10" s="45"/>
      <c r="AB10" s="45"/>
      <c r="AC10" s="45"/>
      <c r="AD10" s="46">
        <f>データ!R6</f>
        <v>1792</v>
      </c>
      <c r="AE10" s="46"/>
      <c r="AF10" s="46"/>
      <c r="AG10" s="46"/>
      <c r="AH10" s="46"/>
      <c r="AI10" s="46"/>
      <c r="AJ10" s="46"/>
      <c r="AK10" s="2"/>
      <c r="AL10" s="46">
        <f>データ!V6</f>
        <v>15780</v>
      </c>
      <c r="AM10" s="46"/>
      <c r="AN10" s="46"/>
      <c r="AO10" s="46"/>
      <c r="AP10" s="46"/>
      <c r="AQ10" s="46"/>
      <c r="AR10" s="46"/>
      <c r="AS10" s="46"/>
      <c r="AT10" s="45">
        <f>データ!W6</f>
        <v>4.4000000000000004</v>
      </c>
      <c r="AU10" s="45"/>
      <c r="AV10" s="45"/>
      <c r="AW10" s="45"/>
      <c r="AX10" s="45"/>
      <c r="AY10" s="45"/>
      <c r="AZ10" s="45"/>
      <c r="BA10" s="45"/>
      <c r="BB10" s="45">
        <f>データ!X6</f>
        <v>3586.36</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113</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sqypsHmZ53N+uAh7bqYglbrN3vTXQv5dpusCQTGtmgq6gpUQY1/QI/KzTO1NACZP0x3GU6OCvl5SUH1DPrt3dw==" saltValue="ABeZ09b4lWBGeB6nT06VT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2021</v>
      </c>
      <c r="C6" s="19">
        <f t="shared" ref="C6:X6" si="3">C7</f>
        <v>143626</v>
      </c>
      <c r="D6" s="19">
        <f t="shared" si="3"/>
        <v>46</v>
      </c>
      <c r="E6" s="19">
        <f t="shared" si="3"/>
        <v>17</v>
      </c>
      <c r="F6" s="19">
        <f t="shared" si="3"/>
        <v>1</v>
      </c>
      <c r="G6" s="19">
        <f t="shared" si="3"/>
        <v>0</v>
      </c>
      <c r="H6" s="19" t="str">
        <f t="shared" si="3"/>
        <v>神奈川県　大井町</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80.23</v>
      </c>
      <c r="P6" s="20">
        <f t="shared" si="3"/>
        <v>91.16</v>
      </c>
      <c r="Q6" s="20">
        <f t="shared" si="3"/>
        <v>95.34</v>
      </c>
      <c r="R6" s="20">
        <f t="shared" si="3"/>
        <v>1792</v>
      </c>
      <c r="S6" s="20">
        <f t="shared" si="3"/>
        <v>17351</v>
      </c>
      <c r="T6" s="20">
        <f t="shared" si="3"/>
        <v>14.38</v>
      </c>
      <c r="U6" s="20">
        <f t="shared" si="3"/>
        <v>1206.6099999999999</v>
      </c>
      <c r="V6" s="20">
        <f t="shared" si="3"/>
        <v>15780</v>
      </c>
      <c r="W6" s="20">
        <f t="shared" si="3"/>
        <v>4.4000000000000004</v>
      </c>
      <c r="X6" s="20">
        <f t="shared" si="3"/>
        <v>3586.36</v>
      </c>
      <c r="Y6" s="21" t="str">
        <f>IF(Y7="",NA(),Y7)</f>
        <v>-</v>
      </c>
      <c r="Z6" s="21" t="str">
        <f t="shared" ref="Z6:AH6" si="4">IF(Z7="",NA(),Z7)</f>
        <v>-</v>
      </c>
      <c r="AA6" s="21" t="str">
        <f t="shared" si="4"/>
        <v>-</v>
      </c>
      <c r="AB6" s="21">
        <f t="shared" si="4"/>
        <v>105.49</v>
      </c>
      <c r="AC6" s="21">
        <f t="shared" si="4"/>
        <v>102.1</v>
      </c>
      <c r="AD6" s="21" t="str">
        <f t="shared" si="4"/>
        <v>-</v>
      </c>
      <c r="AE6" s="21" t="str">
        <f t="shared" si="4"/>
        <v>-</v>
      </c>
      <c r="AF6" s="21" t="str">
        <f t="shared" si="4"/>
        <v>-</v>
      </c>
      <c r="AG6" s="21">
        <f t="shared" si="4"/>
        <v>106.5</v>
      </c>
      <c r="AH6" s="21">
        <f t="shared" si="4"/>
        <v>106.22</v>
      </c>
      <c r="AI6" s="20" t="str">
        <f>IF(AI7="","",IF(AI7="-","【-】","【"&amp;SUBSTITUTE(TEXT(AI7,"#,##0.00"),"-","△")&amp;"】"))</f>
        <v>【107.02】</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18.36</v>
      </c>
      <c r="AS6" s="21">
        <f t="shared" si="5"/>
        <v>18.010000000000002</v>
      </c>
      <c r="AT6" s="20" t="str">
        <f>IF(AT7="","",IF(AT7="-","【-】","【"&amp;SUBSTITUTE(TEXT(AT7,"#,##0.00"),"-","△")&amp;"】"))</f>
        <v>【3.09】</v>
      </c>
      <c r="AU6" s="21" t="str">
        <f>IF(AU7="",NA(),AU7)</f>
        <v>-</v>
      </c>
      <c r="AV6" s="21" t="str">
        <f t="shared" ref="AV6:BD6" si="6">IF(AV7="",NA(),AV7)</f>
        <v>-</v>
      </c>
      <c r="AW6" s="21" t="str">
        <f t="shared" si="6"/>
        <v>-</v>
      </c>
      <c r="AX6" s="21">
        <f t="shared" si="6"/>
        <v>57.79</v>
      </c>
      <c r="AY6" s="21">
        <f t="shared" si="6"/>
        <v>77.569999999999993</v>
      </c>
      <c r="AZ6" s="21" t="str">
        <f t="shared" si="6"/>
        <v>-</v>
      </c>
      <c r="BA6" s="21" t="str">
        <f t="shared" si="6"/>
        <v>-</v>
      </c>
      <c r="BB6" s="21" t="str">
        <f t="shared" si="6"/>
        <v>-</v>
      </c>
      <c r="BC6" s="21">
        <f t="shared" si="6"/>
        <v>55.6</v>
      </c>
      <c r="BD6" s="21">
        <f t="shared" si="6"/>
        <v>59.4</v>
      </c>
      <c r="BE6" s="20" t="str">
        <f>IF(BE7="","",IF(BE7="-","【-】","【"&amp;SUBSTITUTE(TEXT(BE7,"#,##0.00"),"-","△")&amp;"】"))</f>
        <v>【71.39】</v>
      </c>
      <c r="BF6" s="21" t="str">
        <f>IF(BF7="",NA(),BF7)</f>
        <v>-</v>
      </c>
      <c r="BG6" s="21" t="str">
        <f t="shared" ref="BG6:BO6" si="7">IF(BG7="",NA(),BG7)</f>
        <v>-</v>
      </c>
      <c r="BH6" s="21" t="str">
        <f t="shared" si="7"/>
        <v>-</v>
      </c>
      <c r="BI6" s="21">
        <f t="shared" si="7"/>
        <v>375.27</v>
      </c>
      <c r="BJ6" s="21">
        <f t="shared" si="7"/>
        <v>290.44</v>
      </c>
      <c r="BK6" s="21" t="str">
        <f t="shared" si="7"/>
        <v>-</v>
      </c>
      <c r="BL6" s="21" t="str">
        <f t="shared" si="7"/>
        <v>-</v>
      </c>
      <c r="BM6" s="21" t="str">
        <f t="shared" si="7"/>
        <v>-</v>
      </c>
      <c r="BN6" s="21">
        <f t="shared" si="7"/>
        <v>789.08</v>
      </c>
      <c r="BO6" s="21">
        <f t="shared" si="7"/>
        <v>747.84</v>
      </c>
      <c r="BP6" s="20" t="str">
        <f>IF(BP7="","",IF(BP7="-","【-】","【"&amp;SUBSTITUTE(TEXT(BP7,"#,##0.00"),"-","△")&amp;"】"))</f>
        <v>【669.11】</v>
      </c>
      <c r="BQ6" s="21" t="str">
        <f>IF(BQ7="",NA(),BQ7)</f>
        <v>-</v>
      </c>
      <c r="BR6" s="21" t="str">
        <f t="shared" ref="BR6:BZ6" si="8">IF(BR7="",NA(),BR7)</f>
        <v>-</v>
      </c>
      <c r="BS6" s="21" t="str">
        <f t="shared" si="8"/>
        <v>-</v>
      </c>
      <c r="BT6" s="21">
        <f t="shared" si="8"/>
        <v>70.56</v>
      </c>
      <c r="BU6" s="21">
        <f t="shared" si="8"/>
        <v>70.19</v>
      </c>
      <c r="BV6" s="21" t="str">
        <f t="shared" si="8"/>
        <v>-</v>
      </c>
      <c r="BW6" s="21" t="str">
        <f t="shared" si="8"/>
        <v>-</v>
      </c>
      <c r="BX6" s="21" t="str">
        <f t="shared" si="8"/>
        <v>-</v>
      </c>
      <c r="BY6" s="21">
        <f t="shared" si="8"/>
        <v>88.25</v>
      </c>
      <c r="BZ6" s="21">
        <f t="shared" si="8"/>
        <v>90.17</v>
      </c>
      <c r="CA6" s="20" t="str">
        <f>IF(CA7="","",IF(CA7="-","【-】","【"&amp;SUBSTITUTE(TEXT(CA7,"#,##0.00"),"-","△")&amp;"】"))</f>
        <v>【99.73】</v>
      </c>
      <c r="CB6" s="21" t="str">
        <f>IF(CB7="",NA(),CB7)</f>
        <v>-</v>
      </c>
      <c r="CC6" s="21" t="str">
        <f t="shared" ref="CC6:CK6" si="9">IF(CC7="",NA(),CC7)</f>
        <v>-</v>
      </c>
      <c r="CD6" s="21" t="str">
        <f t="shared" si="9"/>
        <v>-</v>
      </c>
      <c r="CE6" s="21">
        <f t="shared" si="9"/>
        <v>149.34</v>
      </c>
      <c r="CF6" s="21">
        <f t="shared" si="9"/>
        <v>150.55000000000001</v>
      </c>
      <c r="CG6" s="21" t="str">
        <f t="shared" si="9"/>
        <v>-</v>
      </c>
      <c r="CH6" s="21" t="str">
        <f t="shared" si="9"/>
        <v>-</v>
      </c>
      <c r="CI6" s="21" t="str">
        <f t="shared" si="9"/>
        <v>-</v>
      </c>
      <c r="CJ6" s="21">
        <f t="shared" si="9"/>
        <v>176.37</v>
      </c>
      <c r="CK6" s="21">
        <f t="shared" si="9"/>
        <v>173.17</v>
      </c>
      <c r="CL6" s="20" t="str">
        <f>IF(CL7="","",IF(CL7="-","【-】","【"&amp;SUBSTITUTE(TEXT(CL7,"#,##0.00"),"-","△")&amp;"】"))</f>
        <v>【134.98】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f t="shared" si="10"/>
        <v>56.72</v>
      </c>
      <c r="CV6" s="21">
        <f t="shared" si="10"/>
        <v>56.43</v>
      </c>
      <c r="CW6" s="20" t="str">
        <f>IF(CW7="","",IF(CW7="-","【-】","【"&amp;SUBSTITUTE(TEXT(CW7,"#,##0.00"),"-","△")&amp;"】"))</f>
        <v>【59.99】</v>
      </c>
      <c r="CX6" s="21" t="str">
        <f>IF(CX7="",NA(),CX7)</f>
        <v>-</v>
      </c>
      <c r="CY6" s="21" t="str">
        <f t="shared" ref="CY6:DG6" si="11">IF(CY7="",NA(),CY7)</f>
        <v>-</v>
      </c>
      <c r="CZ6" s="21" t="str">
        <f t="shared" si="11"/>
        <v>-</v>
      </c>
      <c r="DA6" s="21">
        <f t="shared" si="11"/>
        <v>96.49</v>
      </c>
      <c r="DB6" s="21">
        <f t="shared" si="11"/>
        <v>96.53</v>
      </c>
      <c r="DC6" s="21" t="str">
        <f t="shared" si="11"/>
        <v>-</v>
      </c>
      <c r="DD6" s="21" t="str">
        <f t="shared" si="11"/>
        <v>-</v>
      </c>
      <c r="DE6" s="21" t="str">
        <f t="shared" si="11"/>
        <v>-</v>
      </c>
      <c r="DF6" s="21">
        <f t="shared" si="11"/>
        <v>90.72</v>
      </c>
      <c r="DG6" s="21">
        <f t="shared" si="11"/>
        <v>91.07</v>
      </c>
      <c r="DH6" s="20" t="str">
        <f>IF(DH7="","",IF(DH7="-","【-】","【"&amp;SUBSTITUTE(TEXT(DH7,"#,##0.00"),"-","△")&amp;"】"))</f>
        <v>【95.72】</v>
      </c>
      <c r="DI6" s="21" t="str">
        <f>IF(DI7="",NA(),DI7)</f>
        <v>-</v>
      </c>
      <c r="DJ6" s="21" t="str">
        <f t="shared" ref="DJ6:DR6" si="12">IF(DJ7="",NA(),DJ7)</f>
        <v>-</v>
      </c>
      <c r="DK6" s="21" t="str">
        <f t="shared" si="12"/>
        <v>-</v>
      </c>
      <c r="DL6" s="21">
        <f t="shared" si="12"/>
        <v>3.75</v>
      </c>
      <c r="DM6" s="21">
        <f t="shared" si="12"/>
        <v>7.46</v>
      </c>
      <c r="DN6" s="21" t="str">
        <f t="shared" si="12"/>
        <v>-</v>
      </c>
      <c r="DO6" s="21" t="str">
        <f t="shared" si="12"/>
        <v>-</v>
      </c>
      <c r="DP6" s="21" t="str">
        <f t="shared" si="12"/>
        <v>-</v>
      </c>
      <c r="DQ6" s="21">
        <f t="shared" si="12"/>
        <v>20.78</v>
      </c>
      <c r="DR6" s="21">
        <f t="shared" si="12"/>
        <v>23.54</v>
      </c>
      <c r="DS6" s="20" t="str">
        <f>IF(DS7="","",IF(DS7="-","【-】","【"&amp;SUBSTITUTE(TEXT(DS7,"#,##0.00"),"-","△")&amp;"】"))</f>
        <v>【38.17】</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1.34</v>
      </c>
      <c r="EC6" s="21">
        <f t="shared" si="13"/>
        <v>1.5</v>
      </c>
      <c r="ED6" s="20" t="str">
        <f>IF(ED7="","",IF(ED7="-","【-】","【"&amp;SUBSTITUTE(TEXT(ED7,"#,##0.00"),"-","△")&amp;"】"))</f>
        <v>【6.54】</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0.15</v>
      </c>
      <c r="EN6" s="21">
        <f t="shared" si="14"/>
        <v>0.15</v>
      </c>
      <c r="EO6" s="20" t="str">
        <f>IF(EO7="","",IF(EO7="-","【-】","【"&amp;SUBSTITUTE(TEXT(EO7,"#,##0.00"),"-","△")&amp;"】"))</f>
        <v>【0.24】</v>
      </c>
    </row>
    <row r="7" spans="1:148" s="22" customFormat="1" x14ac:dyDescent="0.15">
      <c r="A7" s="14"/>
      <c r="B7" s="23">
        <v>2021</v>
      </c>
      <c r="C7" s="23">
        <v>143626</v>
      </c>
      <c r="D7" s="23">
        <v>46</v>
      </c>
      <c r="E7" s="23">
        <v>17</v>
      </c>
      <c r="F7" s="23">
        <v>1</v>
      </c>
      <c r="G7" s="23">
        <v>0</v>
      </c>
      <c r="H7" s="23" t="s">
        <v>95</v>
      </c>
      <c r="I7" s="23" t="s">
        <v>96</v>
      </c>
      <c r="J7" s="23" t="s">
        <v>97</v>
      </c>
      <c r="K7" s="23" t="s">
        <v>98</v>
      </c>
      <c r="L7" s="23" t="s">
        <v>99</v>
      </c>
      <c r="M7" s="23" t="s">
        <v>100</v>
      </c>
      <c r="N7" s="24" t="s">
        <v>101</v>
      </c>
      <c r="O7" s="24">
        <v>80.23</v>
      </c>
      <c r="P7" s="24">
        <v>91.16</v>
      </c>
      <c r="Q7" s="24">
        <v>95.34</v>
      </c>
      <c r="R7" s="24">
        <v>1792</v>
      </c>
      <c r="S7" s="24">
        <v>17351</v>
      </c>
      <c r="T7" s="24">
        <v>14.38</v>
      </c>
      <c r="U7" s="24">
        <v>1206.6099999999999</v>
      </c>
      <c r="V7" s="24">
        <v>15780</v>
      </c>
      <c r="W7" s="24">
        <v>4.4000000000000004</v>
      </c>
      <c r="X7" s="24">
        <v>3586.36</v>
      </c>
      <c r="Y7" s="24" t="s">
        <v>101</v>
      </c>
      <c r="Z7" s="24" t="s">
        <v>101</v>
      </c>
      <c r="AA7" s="24" t="s">
        <v>101</v>
      </c>
      <c r="AB7" s="24">
        <v>105.49</v>
      </c>
      <c r="AC7" s="24">
        <v>102.1</v>
      </c>
      <c r="AD7" s="24" t="s">
        <v>101</v>
      </c>
      <c r="AE7" s="24" t="s">
        <v>101</v>
      </c>
      <c r="AF7" s="24" t="s">
        <v>101</v>
      </c>
      <c r="AG7" s="24">
        <v>106.5</v>
      </c>
      <c r="AH7" s="24">
        <v>106.22</v>
      </c>
      <c r="AI7" s="24">
        <v>107.02</v>
      </c>
      <c r="AJ7" s="24" t="s">
        <v>101</v>
      </c>
      <c r="AK7" s="24" t="s">
        <v>101</v>
      </c>
      <c r="AL7" s="24" t="s">
        <v>101</v>
      </c>
      <c r="AM7" s="24">
        <v>0</v>
      </c>
      <c r="AN7" s="24">
        <v>0</v>
      </c>
      <c r="AO7" s="24" t="s">
        <v>101</v>
      </c>
      <c r="AP7" s="24" t="s">
        <v>101</v>
      </c>
      <c r="AQ7" s="24" t="s">
        <v>101</v>
      </c>
      <c r="AR7" s="24">
        <v>18.36</v>
      </c>
      <c r="AS7" s="24">
        <v>18.010000000000002</v>
      </c>
      <c r="AT7" s="24">
        <v>3.09</v>
      </c>
      <c r="AU7" s="24" t="s">
        <v>101</v>
      </c>
      <c r="AV7" s="24" t="s">
        <v>101</v>
      </c>
      <c r="AW7" s="24" t="s">
        <v>101</v>
      </c>
      <c r="AX7" s="24">
        <v>57.79</v>
      </c>
      <c r="AY7" s="24">
        <v>77.569999999999993</v>
      </c>
      <c r="AZ7" s="24" t="s">
        <v>101</v>
      </c>
      <c r="BA7" s="24" t="s">
        <v>101</v>
      </c>
      <c r="BB7" s="24" t="s">
        <v>101</v>
      </c>
      <c r="BC7" s="24">
        <v>55.6</v>
      </c>
      <c r="BD7" s="24">
        <v>59.4</v>
      </c>
      <c r="BE7" s="24">
        <v>71.39</v>
      </c>
      <c r="BF7" s="24" t="s">
        <v>101</v>
      </c>
      <c r="BG7" s="24" t="s">
        <v>101</v>
      </c>
      <c r="BH7" s="24" t="s">
        <v>101</v>
      </c>
      <c r="BI7" s="24">
        <v>375.27</v>
      </c>
      <c r="BJ7" s="24">
        <v>290.44</v>
      </c>
      <c r="BK7" s="24" t="s">
        <v>101</v>
      </c>
      <c r="BL7" s="24" t="s">
        <v>101</v>
      </c>
      <c r="BM7" s="24" t="s">
        <v>101</v>
      </c>
      <c r="BN7" s="24">
        <v>789.08</v>
      </c>
      <c r="BO7" s="24">
        <v>747.84</v>
      </c>
      <c r="BP7" s="24">
        <v>669.11</v>
      </c>
      <c r="BQ7" s="24" t="s">
        <v>101</v>
      </c>
      <c r="BR7" s="24" t="s">
        <v>101</v>
      </c>
      <c r="BS7" s="24" t="s">
        <v>101</v>
      </c>
      <c r="BT7" s="24">
        <v>70.56</v>
      </c>
      <c r="BU7" s="24">
        <v>70.19</v>
      </c>
      <c r="BV7" s="24" t="s">
        <v>101</v>
      </c>
      <c r="BW7" s="24" t="s">
        <v>101</v>
      </c>
      <c r="BX7" s="24" t="s">
        <v>101</v>
      </c>
      <c r="BY7" s="24">
        <v>88.25</v>
      </c>
      <c r="BZ7" s="24">
        <v>90.17</v>
      </c>
      <c r="CA7" s="24">
        <v>99.73</v>
      </c>
      <c r="CB7" s="24" t="s">
        <v>101</v>
      </c>
      <c r="CC7" s="24" t="s">
        <v>101</v>
      </c>
      <c r="CD7" s="24" t="s">
        <v>101</v>
      </c>
      <c r="CE7" s="24">
        <v>149.34</v>
      </c>
      <c r="CF7" s="24">
        <v>150.55000000000001</v>
      </c>
      <c r="CG7" s="24" t="s">
        <v>101</v>
      </c>
      <c r="CH7" s="24" t="s">
        <v>101</v>
      </c>
      <c r="CI7" s="24" t="s">
        <v>101</v>
      </c>
      <c r="CJ7" s="24">
        <v>176.37</v>
      </c>
      <c r="CK7" s="24">
        <v>173.17</v>
      </c>
      <c r="CL7" s="24">
        <v>134.97999999999999</v>
      </c>
      <c r="CM7" s="24" t="s">
        <v>101</v>
      </c>
      <c r="CN7" s="24" t="s">
        <v>101</v>
      </c>
      <c r="CO7" s="24" t="s">
        <v>101</v>
      </c>
      <c r="CP7" s="24" t="s">
        <v>101</v>
      </c>
      <c r="CQ7" s="24" t="s">
        <v>101</v>
      </c>
      <c r="CR7" s="24" t="s">
        <v>101</v>
      </c>
      <c r="CS7" s="24" t="s">
        <v>101</v>
      </c>
      <c r="CT7" s="24" t="s">
        <v>101</v>
      </c>
      <c r="CU7" s="24">
        <v>56.72</v>
      </c>
      <c r="CV7" s="24">
        <v>56.43</v>
      </c>
      <c r="CW7" s="24">
        <v>59.99</v>
      </c>
      <c r="CX7" s="24" t="s">
        <v>101</v>
      </c>
      <c r="CY7" s="24" t="s">
        <v>101</v>
      </c>
      <c r="CZ7" s="24" t="s">
        <v>101</v>
      </c>
      <c r="DA7" s="24">
        <v>96.49</v>
      </c>
      <c r="DB7" s="24">
        <v>96.53</v>
      </c>
      <c r="DC7" s="24" t="s">
        <v>101</v>
      </c>
      <c r="DD7" s="24" t="s">
        <v>101</v>
      </c>
      <c r="DE7" s="24" t="s">
        <v>101</v>
      </c>
      <c r="DF7" s="24">
        <v>90.72</v>
      </c>
      <c r="DG7" s="24">
        <v>91.07</v>
      </c>
      <c r="DH7" s="24">
        <v>95.72</v>
      </c>
      <c r="DI7" s="24" t="s">
        <v>101</v>
      </c>
      <c r="DJ7" s="24" t="s">
        <v>101</v>
      </c>
      <c r="DK7" s="24" t="s">
        <v>101</v>
      </c>
      <c r="DL7" s="24">
        <v>3.75</v>
      </c>
      <c r="DM7" s="24">
        <v>7.46</v>
      </c>
      <c r="DN7" s="24" t="s">
        <v>101</v>
      </c>
      <c r="DO7" s="24" t="s">
        <v>101</v>
      </c>
      <c r="DP7" s="24" t="s">
        <v>101</v>
      </c>
      <c r="DQ7" s="24">
        <v>20.78</v>
      </c>
      <c r="DR7" s="24">
        <v>23.54</v>
      </c>
      <c r="DS7" s="24">
        <v>38.17</v>
      </c>
      <c r="DT7" s="24" t="s">
        <v>101</v>
      </c>
      <c r="DU7" s="24" t="s">
        <v>101</v>
      </c>
      <c r="DV7" s="24" t="s">
        <v>101</v>
      </c>
      <c r="DW7" s="24">
        <v>0</v>
      </c>
      <c r="DX7" s="24">
        <v>0</v>
      </c>
      <c r="DY7" s="24" t="s">
        <v>101</v>
      </c>
      <c r="DZ7" s="24" t="s">
        <v>101</v>
      </c>
      <c r="EA7" s="24" t="s">
        <v>101</v>
      </c>
      <c r="EB7" s="24">
        <v>1.34</v>
      </c>
      <c r="EC7" s="24">
        <v>1.5</v>
      </c>
      <c r="ED7" s="24">
        <v>6.54</v>
      </c>
      <c r="EE7" s="24" t="s">
        <v>101</v>
      </c>
      <c r="EF7" s="24" t="s">
        <v>101</v>
      </c>
      <c r="EG7" s="24" t="s">
        <v>101</v>
      </c>
      <c r="EH7" s="24">
        <v>0</v>
      </c>
      <c r="EI7" s="24">
        <v>0</v>
      </c>
      <c r="EJ7" s="24" t="s">
        <v>101</v>
      </c>
      <c r="EK7" s="24" t="s">
        <v>101</v>
      </c>
      <c r="EL7" s="24" t="s">
        <v>101</v>
      </c>
      <c r="EM7" s="24">
        <v>0.15</v>
      </c>
      <c r="EN7" s="24">
        <v>0.15</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107</v>
      </c>
    </row>
    <row r="12" spans="1:148" x14ac:dyDescent="0.15">
      <c r="B12">
        <v>1</v>
      </c>
      <c r="C12">
        <v>1</v>
      </c>
      <c r="D12">
        <v>1</v>
      </c>
      <c r="E12">
        <v>2</v>
      </c>
      <c r="F12">
        <v>3</v>
      </c>
      <c r="G12" t="s">
        <v>108</v>
      </c>
    </row>
    <row r="13" spans="1:148" x14ac:dyDescent="0.15">
      <c r="B13" t="s">
        <v>109</v>
      </c>
      <c r="C13" t="s">
        <v>109</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秋山容子</cp:lastModifiedBy>
  <cp:lastPrinted>2023-01-24T01:55:12Z</cp:lastPrinted>
  <dcterms:created xsi:type="dcterms:W3CDTF">2023-01-12T23:29:38Z</dcterms:created>
  <dcterms:modified xsi:type="dcterms:W3CDTF">2023-01-24T02:01:39Z</dcterms:modified>
  <cp:category/>
</cp:coreProperties>
</file>