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92.168.200.200\共有\生活環境課共有\水道\水道会計\R4.水道会計\理財G\【県市町村課】公営企業に係る経営比較分析表（令和3年度決算）の分析等について\"/>
    </mc:Choice>
  </mc:AlternateContent>
  <xr:revisionPtr revIDLastSave="0" documentId="13_ncr:1_{497CEF14-EC48-4AC7-81F6-2746468CCD43}" xr6:coauthVersionLast="44" xr6:coauthVersionMax="44" xr10:uidLastSave="{00000000-0000-0000-0000-000000000000}"/>
  <workbookProtection workbookAlgorithmName="SHA-512" workbookHashValue="paxLtwaiHnoVgpsr1Ix7qDFLJKWkYFltH5XbdOChdOHDBaByj39mEFbV5mWyPlyNEQ65mmaFjVznsBHf9a2drw==" workbookSaltValue="HZ2vlc78reGSE1YULKR0C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F85" i="4"/>
  <c r="BB10" i="4"/>
  <c r="AL10" i="4"/>
  <c r="W10" i="4"/>
  <c r="P10" i="4"/>
  <c r="BB8" i="4"/>
  <c r="AT8" i="4"/>
  <c r="AD8" i="4"/>
  <c r="W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<sst xmlns="http://schemas.openxmlformats.org/spreadsheetml/2006/main" count="228" uniqueCount="115">
  <si>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</si>
  <si>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</si>
  <si>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</si>
  <si>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</si>
  <si>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</si>
  <si>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</si>
  <si>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</si>
  <si>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</si>
  <si>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</si>
  <si>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</si>
  <si>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</si>
  <si>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</si>
  <si>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</si>
  <si>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</si>
  <si>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</si>
  <si>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</si>
  <si>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</si>
  <si>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</si>
  <si>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</si>
  <si>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</si>
  <si>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</si>
  <si>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</si>
  <si>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</si>
  <si>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</si>
  <si>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</si>
  <si>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</si>
  <si>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</si>
  <si>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</si>
  <si>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</si>
  <si>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</si>
  <si>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</si>
  <si>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</si>
  <si>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</si>
  <si>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</si>
  <si>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</si>
  <si>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</si>
  <si>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</si>
  <si>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</si>
  <si>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</si>
  <si>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</si>
  <si>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</si>
  <si>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</si>
  <si>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</si>
  <si>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</si>
  <si>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</si>
  <si>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</si>
  <si>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</si>
  <si>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</si>
  <si>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</si>
  <si>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</si>
  <si>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</si>
  <si>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</si>
  <si>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</si>
  <si>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</si>
  <si>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</si>
  <si>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</si>
  <si>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</si>
  <si>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</si>
  <si>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</si>
  <si>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</si>
  <si>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</si>
  <si>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</si>
  <si>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</si>
  <si>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</si>
  <si>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</si>
  <si>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</si>
  <si>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</si>
  <si>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</si>
  <si>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</si>
  <si>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</si>
  <si>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</si>
  <si>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</si>
  <si>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</si>
  <si>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</si>
  <si>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</si>
  <si>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</si>
  <si>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</si>
  <si>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</si>
  <si>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</si>
  <si>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</si>
  <si>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</si>
  <si>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</si>
  <si>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</si>
  <si>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</si>
  <si>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</si>
  <si>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</si>
  <si>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</si>
  <si>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</si>
  <si>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</si>
  <si>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</si>
  <si>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</si>
  <si>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</si>
  <si>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</si>
  <si>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</si>
  <si>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</si>
  <si>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</si>
  <si>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</si>
  <si>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</si>
  <si>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</si>
  <si>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</si>
  <si>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</si>
  <si>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</si>
  <si>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</si>
  <si>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</si>
  <si>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</si>
  <si>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</si>
  <si>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</si>
  <si>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</si>
  <si>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</si>
  <si>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</si>
  <si>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</si>
  <si>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</si>
  <si>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経常収支比率が類似団体平均値に比して高くなっていますが、流動比率の低さや、老朽化の進行度合いから、災害に対する備えや突発的な費用の発生に対する備えが不足している状況です。
　今後も効率的な経営に努めるとともに、着実な設備更新を進め、災害等不測の事態に備えつつ、安定的に水を供給できる体制を整えて参ります。</t>
    <rPh sb="53" eb="54">
      <t>タイ</t>
    </rPh>
    <rPh sb="56" eb="57">
      <t>ソナ</t>
    </rPh>
    <phoneticPr fontId="4"/>
  </si>
  <si>
    <t>　経常収支比率100％以上、累積欠損金比率０％で
あり、黒字経営を維持できていますが、経常収支比率が減少傾向となっています。流動比率は100％を超え、徐々に増加しておりますが、類似団体平均値に比して大幅に低い水準にあるとともに、企業債残高対給水収益比率が増加しているため、より効率的な経営が必要と考えております。
　給水原価は類似団体平均値に比して低く、料金回収率は100％を超えており、低コストかつ低料金で水の供給ができていると言えます。
　有収率は類似団体平均値に比して高い水準となっておりますが、前年度に比して有収率が減少しているため、漏水調査等を継続し、有収率の向上を図るとともに、施設利用率が50％を下回っていることから、施設利用率向上について検討して参ります。</t>
    <rPh sb="43" eb="49">
      <t>ケイジョウシュウシヒリツ</t>
    </rPh>
    <rPh sb="50" eb="52">
      <t>ゲンショウ</t>
    </rPh>
    <rPh sb="52" eb="54">
      <t>ケイコウ</t>
    </rPh>
    <rPh sb="75" eb="80">
      <t>ジョジョニゾウカ</t>
    </rPh>
    <rPh sb="88" eb="92">
      <t>ルイジダンタイ</t>
    </rPh>
    <rPh sb="92" eb="95">
      <t>ヘイキンチ</t>
    </rPh>
    <rPh sb="96" eb="97">
      <t>ヒ</t>
    </rPh>
    <rPh sb="99" eb="101">
      <t>オオハバ</t>
    </rPh>
    <rPh sb="102" eb="103">
      <t>ヒク</t>
    </rPh>
    <rPh sb="104" eb="106">
      <t>スイジュン</t>
    </rPh>
    <rPh sb="114" eb="119">
      <t>キギョウサイザンダカ</t>
    </rPh>
    <rPh sb="119" eb="120">
      <t>タイ</t>
    </rPh>
    <rPh sb="120" eb="124">
      <t>キュウスイシュウエキ</t>
    </rPh>
    <rPh sb="124" eb="126">
      <t>ヒリツ</t>
    </rPh>
    <rPh sb="127" eb="129">
      <t>ゾウカ</t>
    </rPh>
    <rPh sb="138" eb="141">
      <t>コウリツテキ</t>
    </rPh>
    <rPh sb="142" eb="144">
      <t>ケイエイ</t>
    </rPh>
    <rPh sb="145" eb="147">
      <t>ヒツヨウ</t>
    </rPh>
    <rPh sb="148" eb="149">
      <t>カンガ</t>
    </rPh>
    <rPh sb="230" eb="233">
      <t>ヘイキンチ</t>
    </rPh>
    <rPh sb="251" eb="254">
      <t>ゼンネンド</t>
    </rPh>
    <rPh sb="255" eb="256">
      <t>ヒ</t>
    </rPh>
    <rPh sb="258" eb="261">
      <t>ユウシュウリツ</t>
    </rPh>
    <rPh sb="262" eb="264">
      <t>ゲンショウ</t>
    </rPh>
    <rPh sb="316" eb="321">
      <t>シセツリヨウリツ</t>
    </rPh>
    <rPh sb="321" eb="323">
      <t>コウジョウ</t>
    </rPh>
    <rPh sb="327" eb="329">
      <t>ケントウ</t>
    </rPh>
    <rPh sb="331" eb="332">
      <t>マイ</t>
    </rPh>
    <phoneticPr fontId="4"/>
  </si>
  <si>
    <t>　有形固定資産減価償却率が徐々に低下傾向にありますが、類似団体平均値に比して高く、老朽化が確実に進行しています。また、管路経年化率は増加傾向にあり、管路更新を開始しましたが、経年化率の増加を食い止めることができていません。引続き施設及び管路の更新を進め、有形固定資産減価償却率及び管路経年化率の改善に努めます。</t>
    <rPh sb="13" eb="15">
      <t>ジョジョ</t>
    </rPh>
    <rPh sb="16" eb="20">
      <t>テイカケイコウ</t>
    </rPh>
    <rPh sb="27" eb="31">
      <t>ルイジダンタイ</t>
    </rPh>
    <rPh sb="31" eb="34">
      <t>ヘイキンチ</t>
    </rPh>
    <rPh sb="35" eb="36">
      <t>ヒ</t>
    </rPh>
    <rPh sb="38" eb="39">
      <t>タカ</t>
    </rPh>
    <rPh sb="59" eb="65">
      <t>カンロケイネンカリツ</t>
    </rPh>
    <rPh sb="66" eb="70">
      <t>ゾウカケイコウ</t>
    </rPh>
    <rPh sb="74" eb="78">
      <t>カンロコウシン</t>
    </rPh>
    <rPh sb="79" eb="81">
      <t>カイシ</t>
    </rPh>
    <rPh sb="87" eb="91">
      <t>ケイネンカリツ</t>
    </rPh>
    <rPh sb="92" eb="94">
      <t>ゾウカ</t>
    </rPh>
    <rPh sb="95" eb="96">
      <t>ク</t>
    </rPh>
    <rPh sb="97" eb="98">
      <t>ト</t>
    </rPh>
    <rPh sb="111" eb="113">
      <t>ヒキツヅ</t>
    </rPh>
    <rPh sb="114" eb="116">
      <t>シセツ</t>
    </rPh>
    <rPh sb="116" eb="117">
      <t>オヨ</t>
    </rPh>
    <rPh sb="124" eb="125">
      <t>スス</t>
    </rPh>
    <rPh sb="138" eb="139">
      <t>オヨ</t>
    </rPh>
    <rPh sb="147" eb="149">
      <t>カイゼン</t>
    </rPh>
    <rPh sb="150" eb="15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</si>
</sst>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quot;-&quot;">
                  <c:v>7.0000000000000007E-2</c:v>
                </c:pt>
                <c:pt idx="4" formatCode="#,##0.00;&quot;△&quot;#,##0.00;&quot;-&quot;">
                  <c:v>0.51</c:v>
                </c:pt>
              </c:numCache>
            </c:numRef>
          </c:val>
          <c:extLst>
            <c:ext xmlns:c16="http://schemas.microsoft.com/office/drawing/2014/chart" uri="{C3380CC4-5D6E-409C-BE32-E72D297353CC}">
              <c16:uniqueId val="{00000000-EFFE-4C33-8F37-4626E5F0B4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EFFE-4C33-8F37-4626E5F0B4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48.55</c:v>
                </c:pt>
                <c:pt idx="1">
                  <c:v>48.93</c:v>
                </c:pt>
                <c:pt idx="2">
                  <c:v>48.19</c:v>
                </c:pt>
                <c:pt idx="3">
                  <c:v>49.34</c:v>
                </c:pt>
                <c:pt idx="4">
                  <c:v>49.13</c:v>
                </c:pt>
              </c:numCache>
            </c:numRef>
          </c:val>
          <c:extLst>
            <c:ext xmlns:c16="http://schemas.microsoft.com/office/drawing/2014/chart" uri="{C3380CC4-5D6E-409C-BE32-E72D297353CC}">
              <c16:uniqueId val="{00000000-7D88-4ABC-9791-B8B0E86C83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7D88-4ABC-9791-B8B0E86C83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87.25</c:v>
                </c:pt>
                <c:pt idx="1">
                  <c:v>87.36</c:v>
                </c:pt>
                <c:pt idx="2">
                  <c:v>87.38</c:v>
                </c:pt>
                <c:pt idx="3">
                  <c:v>87.4</c:v>
                </c:pt>
                <c:pt idx="4">
                  <c:v>86.76</c:v>
                </c:pt>
              </c:numCache>
            </c:numRef>
          </c:val>
          <c:extLst>
            <c:ext xmlns:c16="http://schemas.microsoft.com/office/drawing/2014/chart" uri="{C3380CC4-5D6E-409C-BE32-E72D297353CC}">
              <c16:uniqueId val="{00000000-EABC-4D73-96A4-3A7956BC5F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EABC-4D73-96A4-3A7956BC5F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121.92</c:v>
                </c:pt>
                <c:pt idx="1">
                  <c:v>132.46</c:v>
                </c:pt>
                <c:pt idx="2">
                  <c:v>144.33000000000001</c:v>
                </c:pt>
                <c:pt idx="3">
                  <c:v>141.02000000000001</c:v>
                </c:pt>
                <c:pt idx="4">
                  <c:v>134.07</c:v>
                </c:pt>
              </c:numCache>
            </c:numRef>
          </c:val>
          <c:extLst>
            <c:ext xmlns:c16="http://schemas.microsoft.com/office/drawing/2014/chart" uri="{C3380CC4-5D6E-409C-BE32-E72D297353CC}">
              <c16:uniqueId val="{00000000-6506-4940-94B0-C1D19325F9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6506-4940-94B0-C1D19325F9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60.23</c:v>
                </c:pt>
                <c:pt idx="1">
                  <c:v>61.34</c:v>
                </c:pt>
                <c:pt idx="2">
                  <c:v>61.9</c:v>
                </c:pt>
                <c:pt idx="3">
                  <c:v>60.99</c:v>
                </c:pt>
                <c:pt idx="4">
                  <c:v>59.39</c:v>
                </c:pt>
              </c:numCache>
            </c:numRef>
          </c:val>
          <c:extLst>
            <c:ext xmlns:c16="http://schemas.microsoft.com/office/drawing/2014/chart" uri="{C3380CC4-5D6E-409C-BE32-E72D297353CC}">
              <c16:uniqueId val="{00000000-A6F1-431B-8BC9-5F203F69BC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A6F1-431B-8BC9-5F203F69BC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11.22</c:v>
                </c:pt>
                <c:pt idx="1">
                  <c:v>25.79</c:v>
                </c:pt>
                <c:pt idx="2">
                  <c:v>26.59</c:v>
                </c:pt>
                <c:pt idx="3">
                  <c:v>26.96</c:v>
                </c:pt>
                <c:pt idx="4">
                  <c:v>28.51</c:v>
                </c:pt>
              </c:numCache>
            </c:numRef>
          </c:val>
          <c:extLst>
            <c:ext xmlns:c16="http://schemas.microsoft.com/office/drawing/2014/chart" uri="{C3380CC4-5D6E-409C-BE32-E72D297353CC}">
              <c16:uniqueId val="{00000000-F2A9-4C74-8958-5432FD6910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F2A9-4C74-8958-5432FD6910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78-46A5-BC1F-8EC6A0CE5E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2978-46A5-BC1F-8EC6A0CE5E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55.79</c:v>
                </c:pt>
                <c:pt idx="1">
                  <c:v>81.599999999999994</c:v>
                </c:pt>
                <c:pt idx="2">
                  <c:v>98.7</c:v>
                </c:pt>
                <c:pt idx="3">
                  <c:v>121.33</c:v>
                </c:pt>
                <c:pt idx="4">
                  <c:v>131.1</c:v>
                </c:pt>
              </c:numCache>
            </c:numRef>
          </c:val>
          <c:extLst>
            <c:ext xmlns:c16="http://schemas.microsoft.com/office/drawing/2014/chart" uri="{C3380CC4-5D6E-409C-BE32-E72D297353CC}">
              <c16:uniqueId val="{00000000-1568-4A8B-B208-AC99F237DD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1568-4A8B-B208-AC99F237DD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389.7</c:v>
                </c:pt>
                <c:pt idx="1">
                  <c:v>311.26</c:v>
                </c:pt>
                <c:pt idx="2">
                  <c:v>313.54000000000002</c:v>
                </c:pt>
                <c:pt idx="3">
                  <c:v>300.12</c:v>
                </c:pt>
                <c:pt idx="4">
                  <c:v>366.27</c:v>
                </c:pt>
              </c:numCache>
            </c:numRef>
          </c:val>
          <c:extLst>
            <c:ext xmlns:c16="http://schemas.microsoft.com/office/drawing/2014/chart" uri="{C3380CC4-5D6E-409C-BE32-E72D297353CC}">
              <c16:uniqueId val="{00000000-F245-4615-B00F-1DE69B498A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F245-4615-B00F-1DE69B498A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106.94</c:v>
                </c:pt>
                <c:pt idx="1">
                  <c:v>120.03</c:v>
                </c:pt>
                <c:pt idx="2">
                  <c:v>137.03</c:v>
                </c:pt>
                <c:pt idx="3">
                  <c:v>130.97</c:v>
                </c:pt>
                <c:pt idx="4">
                  <c:v>128.91999999999999</c:v>
                </c:pt>
              </c:numCache>
            </c:numRef>
          </c:val>
          <c:extLst>
            <c:ext xmlns:c16="http://schemas.microsoft.com/office/drawing/2014/chart" uri="{C3380CC4-5D6E-409C-BE32-E72D297353CC}">
              <c16:uniqueId val="{00000000-2A4A-4838-98C6-F6A7D0157D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2A4A-4838-98C6-F6A7D0157D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95.99</c:v>
                </c:pt>
                <c:pt idx="1">
                  <c:v>100.75</c:v>
                </c:pt>
                <c:pt idx="2">
                  <c:v>89.78</c:v>
                </c:pt>
                <c:pt idx="3">
                  <c:v>92.94</c:v>
                </c:pt>
                <c:pt idx="4">
                  <c:v>94.1</c:v>
                </c:pt>
              </c:numCache>
            </c:numRef>
          </c:val>
          <c:extLst>
            <c:ext xmlns:c16="http://schemas.microsoft.com/office/drawing/2014/chart" uri="{C3380CC4-5D6E-409C-BE32-E72D297353CC}">
              <c16:uniqueId val="{00000000-58DB-4CA0-950F-412C25645A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58DB-4CA0-950F-412C25645A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7" zoomScale="70" zoomScaleNormal="70" workbookViewId="0">
      <selection activeCell="CK41" sqref="CK4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神奈川県　大井町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17351</v>
      </c>
      <c r="AM8" s="66"/>
      <c r="AN8" s="66"/>
      <c r="AO8" s="66"/>
      <c r="AP8" s="66"/>
      <c r="AQ8" s="66"/>
      <c r="AR8" s="66"/>
      <c r="AS8" s="66"/>
      <c r="AT8" s="37">
        <f>データ!$S$6</f>
        <v>14.38</v>
      </c>
      <c r="AU8" s="38"/>
      <c r="AV8" s="38"/>
      <c r="AW8" s="38"/>
      <c r="AX8" s="38"/>
      <c r="AY8" s="38"/>
      <c r="AZ8" s="38"/>
      <c r="BA8" s="38"/>
      <c r="BB8" s="55">
        <f>データ!$T$6</f>
        <v>1206.6099999999999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65.41</v>
      </c>
      <c r="J10" s="38"/>
      <c r="K10" s="38"/>
      <c r="L10" s="38"/>
      <c r="M10" s="38"/>
      <c r="N10" s="38"/>
      <c r="O10" s="65"/>
      <c r="P10" s="55">
        <f>データ!$P$6</f>
        <v>99.92</v>
      </c>
      <c r="Q10" s="55"/>
      <c r="R10" s="55"/>
      <c r="S10" s="55"/>
      <c r="T10" s="55"/>
      <c r="U10" s="55"/>
      <c r="V10" s="55"/>
      <c r="W10" s="66">
        <f>データ!$Q$6</f>
        <v>2183</v>
      </c>
      <c r="X10" s="66"/>
      <c r="Y10" s="66"/>
      <c r="Z10" s="66"/>
      <c r="AA10" s="66"/>
      <c r="AB10" s="66"/>
      <c r="AC10" s="66"/>
      <c r="AD10" s="2"/>
      <c r="AE10" s="2"/>
      <c r="AF10" s="2"/>
      <c r="AG10" s="2"/>
      <c r="AH10" s="2"/>
      <c r="AI10" s="2"/>
      <c r="AJ10" s="2"/>
      <c r="AK10" s="2"/>
      <c r="AL10" s="66">
        <f>データ!$U$6</f>
        <v>17298</v>
      </c>
      <c r="AM10" s="66"/>
      <c r="AN10" s="66"/>
      <c r="AO10" s="66"/>
      <c r="AP10" s="66"/>
      <c r="AQ10" s="66"/>
      <c r="AR10" s="66"/>
      <c r="AS10" s="66"/>
      <c r="AT10" s="37">
        <f>データ!$V$6</f>
        <v>14.38</v>
      </c>
      <c r="AU10" s="38"/>
      <c r="AV10" s="38"/>
      <c r="AW10" s="38"/>
      <c r="AX10" s="38"/>
      <c r="AY10" s="38"/>
      <c r="AZ10" s="38"/>
      <c r="BA10" s="38"/>
      <c r="BB10" s="55">
        <f>データ!$W$6</f>
        <v>1202.92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nxcJDmaELBxQ4J7+QSfORUFlG39rkJfKt5J87JxATy0mrUAv87JiGMz5VpHW5zTysPajd35y/tAVVKnhJ/u5sw==" saltValue="pbX3Ut9tJDuE8UZcY6es8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143626</v>
      </c>
      <c r="D6" s="20">
        <f t="shared" si="3"/>
        <v>46</v>
      </c>
      <c r="E6" s="20">
        <f t="shared" si="3"/>
        <v>1</v>
      </c>
      <c r="F6" s="20">
        <f t="shared" si="3"/>
        <v>0</v>
      </c>
      <c r="G6" s="20">
        <f t="shared" si="3"/>
        <v>1</v>
      </c>
      <c r="H6" s="20" t="str">
        <f t="shared" si="3"/>
        <v>神奈川県　大井町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65.41</v>
      </c>
      <c r="P6" s="21">
        <f t="shared" si="3"/>
        <v>99.92</v>
      </c>
      <c r="Q6" s="21">
        <f t="shared" si="3"/>
        <v>2183</v>
      </c>
      <c r="R6" s="21">
        <f t="shared" si="3"/>
        <v>17351</v>
      </c>
      <c r="S6" s="21">
        <f t="shared" si="3"/>
        <v>14.38</v>
      </c>
      <c r="T6" s="21">
        <f t="shared" si="3"/>
        <v>1206.6099999999999</v>
      </c>
      <c r="U6" s="21">
        <f t="shared" si="3"/>
        <v>17298</v>
      </c>
      <c r="V6" s="21">
        <f t="shared" si="3"/>
        <v>14.38</v>
      </c>
      <c r="W6" s="21">
        <f t="shared" si="3"/>
        <v>1202.92</v>
      </c>
      <c r="X6" s="22">
        <f>IF(X7="",NA(),X7)</f>
        <v>121.92</v>
      </c>
      <c r="Y6" s="22">
        <f t="shared" ref="Y6:AG6" si="4">IF(Y7="",NA(),Y7)</f>
        <v>132.46</v>
      </c>
      <c r="Z6" s="22">
        <f t="shared" si="4"/>
        <v>144.33000000000001</v>
      </c>
      <c r="AA6" s="22">
        <f t="shared" si="4"/>
        <v>141.02000000000001</v>
      </c>
      <c r="AB6" s="22">
        <f t="shared" si="4"/>
        <v>134.07</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55.79</v>
      </c>
      <c r="AU6" s="22">
        <f t="shared" ref="AU6:BC6" si="6">IF(AU7="",NA(),AU7)</f>
        <v>81.599999999999994</v>
      </c>
      <c r="AV6" s="22">
        <f t="shared" si="6"/>
        <v>98.7</v>
      </c>
      <c r="AW6" s="22">
        <f t="shared" si="6"/>
        <v>121.33</v>
      </c>
      <c r="AX6" s="22">
        <f t="shared" si="6"/>
        <v>131.1</v>
      </c>
      <c r="AY6" s="22">
        <f t="shared" si="6"/>
        <v>359.47</v>
      </c>
      <c r="AZ6" s="22">
        <f t="shared" si="6"/>
        <v>369.69</v>
      </c>
      <c r="BA6" s="22">
        <f t="shared" si="6"/>
        <v>379.08</v>
      </c>
      <c r="BB6" s="22">
        <f t="shared" si="6"/>
        <v>367.55</v>
      </c>
      <c r="BC6" s="22">
        <f t="shared" si="6"/>
        <v>378.56</v>
      </c>
      <c r="BD6" s="21" t="str">
        <f>IF(BD7="","",IF(BD7="-","【-】","【"&amp;SUBSTITUTE(TEXT(BD7,"#,##0.00"),"-","△")&amp;"】"))</f>
        <v>【261.51】</v>
      </c>
      <c r="BE6" s="22">
        <f>IF(BE7="",NA(),BE7)</f>
        <v>389.7</v>
      </c>
      <c r="BF6" s="22">
        <f t="shared" ref="BF6:BN6" si="7">IF(BF7="",NA(),BF7)</f>
        <v>311.26</v>
      </c>
      <c r="BG6" s="22">
        <f t="shared" si="7"/>
        <v>313.54000000000002</v>
      </c>
      <c r="BH6" s="22">
        <f t="shared" si="7"/>
        <v>300.12</v>
      </c>
      <c r="BI6" s="22">
        <f t="shared" si="7"/>
        <v>366.27</v>
      </c>
      <c r="BJ6" s="22">
        <f t="shared" si="7"/>
        <v>401.79</v>
      </c>
      <c r="BK6" s="22">
        <f t="shared" si="7"/>
        <v>402.99</v>
      </c>
      <c r="BL6" s="22">
        <f t="shared" si="7"/>
        <v>398.98</v>
      </c>
      <c r="BM6" s="22">
        <f t="shared" si="7"/>
        <v>418.68</v>
      </c>
      <c r="BN6" s="22">
        <f t="shared" si="7"/>
        <v>395.68</v>
      </c>
      <c r="BO6" s="21" t="str">
        <f>IF(BO7="","",IF(BO7="-","【-】","【"&amp;SUBSTITUTE(TEXT(BO7,"#,##0.00"),"-","△")&amp;"】"))</f>
        <v>【265.16】</v>
      </c>
      <c r="BP6" s="22">
        <f>IF(BP7="",NA(),BP7)</f>
        <v>106.94</v>
      </c>
      <c r="BQ6" s="22">
        <f t="shared" ref="BQ6:BY6" si="8">IF(BQ7="",NA(),BQ7)</f>
        <v>120.03</v>
      </c>
      <c r="BR6" s="22">
        <f t="shared" si="8"/>
        <v>137.03</v>
      </c>
      <c r="BS6" s="22">
        <f t="shared" si="8"/>
        <v>130.97</v>
      </c>
      <c r="BT6" s="22">
        <f t="shared" si="8"/>
        <v>128.91999999999999</v>
      </c>
      <c r="BU6" s="22">
        <f t="shared" si="8"/>
        <v>100.12</v>
      </c>
      <c r="BV6" s="22">
        <f t="shared" si="8"/>
        <v>98.66</v>
      </c>
      <c r="BW6" s="22">
        <f t="shared" si="8"/>
        <v>98.64</v>
      </c>
      <c r="BX6" s="22">
        <f t="shared" si="8"/>
        <v>94.78</v>
      </c>
      <c r="BY6" s="22">
        <f t="shared" si="8"/>
        <v>97.59</v>
      </c>
      <c r="BZ6" s="21" t="str">
        <f>IF(BZ7="","",IF(BZ7="-","【-】","【"&amp;SUBSTITUTE(TEXT(BZ7,"#,##0.00"),"-","△")&amp;"】"))</f>
        <v>【102.35】</v>
      </c>
      <c r="CA6" s="22">
        <f>IF(CA7="",NA(),CA7)</f>
        <v>95.99</v>
      </c>
      <c r="CB6" s="22">
        <f t="shared" ref="CB6:CJ6" si="9">IF(CB7="",NA(),CB7)</f>
        <v>100.75</v>
      </c>
      <c r="CC6" s="22">
        <f t="shared" si="9"/>
        <v>89.78</v>
      </c>
      <c r="CD6" s="22">
        <f t="shared" si="9"/>
        <v>92.94</v>
      </c>
      <c r="CE6" s="22">
        <f t="shared" si="9"/>
        <v>94.1</v>
      </c>
      <c r="CF6" s="22">
        <f t="shared" si="9"/>
        <v>174.97</v>
      </c>
      <c r="CG6" s="22">
        <f t="shared" si="9"/>
        <v>178.59</v>
      </c>
      <c r="CH6" s="22">
        <f t="shared" si="9"/>
        <v>178.92</v>
      </c>
      <c r="CI6" s="22">
        <f t="shared" si="9"/>
        <v>181.3</v>
      </c>
      <c r="CJ6" s="22">
        <f t="shared" si="9"/>
        <v>181.71</v>
      </c>
      <c r="CK6" s="21" t="str">
        <f>IF(CK7="","",IF(CK7="-","【-】","【"&amp;SUBSTITUTE(TEXT(CK7,"#,##0.00"),"-","△")&amp;"】"))</f>
        <v>【167.74】</v>
      </c>
      <c r="CL6" s="22">
        <f>IF(CL7="",NA(),CL7)</f>
        <v>48.55</v>
      </c>
      <c r="CM6" s="22">
        <f t="shared" ref="CM6:CU6" si="10">IF(CM7="",NA(),CM7)</f>
        <v>48.93</v>
      </c>
      <c r="CN6" s="22">
        <f t="shared" si="10"/>
        <v>48.19</v>
      </c>
      <c r="CO6" s="22">
        <f t="shared" si="10"/>
        <v>49.34</v>
      </c>
      <c r="CP6" s="22">
        <f t="shared" si="10"/>
        <v>49.13</v>
      </c>
      <c r="CQ6" s="22">
        <f t="shared" si="10"/>
        <v>55.63</v>
      </c>
      <c r="CR6" s="22">
        <f t="shared" si="10"/>
        <v>55.03</v>
      </c>
      <c r="CS6" s="22">
        <f t="shared" si="10"/>
        <v>55.14</v>
      </c>
      <c r="CT6" s="22">
        <f t="shared" si="10"/>
        <v>55.89</v>
      </c>
      <c r="CU6" s="22">
        <f t="shared" si="10"/>
        <v>55.72</v>
      </c>
      <c r="CV6" s="21" t="str">
        <f>IF(CV7="","",IF(CV7="-","【-】","【"&amp;SUBSTITUTE(TEXT(CV7,"#,##0.00"),"-","△")&amp;"】"))</f>
        <v>【60.29】</v>
      </c>
      <c r="CW6" s="22">
        <f>IF(CW7="",NA(),CW7)</f>
        <v>87.25</v>
      </c>
      <c r="CX6" s="22">
        <f t="shared" ref="CX6:DF6" si="11">IF(CX7="",NA(),CX7)</f>
        <v>87.36</v>
      </c>
      <c r="CY6" s="22">
        <f t="shared" si="11"/>
        <v>87.38</v>
      </c>
      <c r="CZ6" s="22">
        <f t="shared" si="11"/>
        <v>87.4</v>
      </c>
      <c r="DA6" s="22">
        <f t="shared" si="11"/>
        <v>86.76</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60.23</v>
      </c>
      <c r="DI6" s="22">
        <f t="shared" ref="DI6:DQ6" si="12">IF(DI7="",NA(),DI7)</f>
        <v>61.34</v>
      </c>
      <c r="DJ6" s="22">
        <f t="shared" si="12"/>
        <v>61.9</v>
      </c>
      <c r="DK6" s="22">
        <f t="shared" si="12"/>
        <v>60.99</v>
      </c>
      <c r="DL6" s="22">
        <f t="shared" si="12"/>
        <v>59.39</v>
      </c>
      <c r="DM6" s="22">
        <f t="shared" si="12"/>
        <v>48.05</v>
      </c>
      <c r="DN6" s="22">
        <f t="shared" si="12"/>
        <v>48.87</v>
      </c>
      <c r="DO6" s="22">
        <f t="shared" si="12"/>
        <v>49.92</v>
      </c>
      <c r="DP6" s="22">
        <f t="shared" si="12"/>
        <v>50.63</v>
      </c>
      <c r="DQ6" s="22">
        <f t="shared" si="12"/>
        <v>51.29</v>
      </c>
      <c r="DR6" s="21" t="str">
        <f>IF(DR7="","",IF(DR7="-","【-】","【"&amp;SUBSTITUTE(TEXT(DR7,"#,##0.00"),"-","△")&amp;"】"))</f>
        <v>【50.88】</v>
      </c>
      <c r="DS6" s="22">
        <f>IF(DS7="",NA(),DS7)</f>
        <v>11.22</v>
      </c>
      <c r="DT6" s="22">
        <f t="shared" ref="DT6:EB6" si="13">IF(DT7="",NA(),DT7)</f>
        <v>25.79</v>
      </c>
      <c r="DU6" s="22">
        <f t="shared" si="13"/>
        <v>26.59</v>
      </c>
      <c r="DV6" s="22">
        <f t="shared" si="13"/>
        <v>26.96</v>
      </c>
      <c r="DW6" s="22">
        <f t="shared" si="13"/>
        <v>28.51</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1">
        <f t="shared" ref="EE6:EM6" si="14">IF(EE7="",NA(),EE7)</f>
        <v>0</v>
      </c>
      <c r="EF6" s="21">
        <f t="shared" si="14"/>
        <v>0</v>
      </c>
      <c r="EG6" s="22">
        <f t="shared" si="14"/>
        <v>7.0000000000000007E-2</v>
      </c>
      <c r="EH6" s="22">
        <f t="shared" si="14"/>
        <v>0.51</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143626</v>
      </c>
      <c r="D7" s="24">
        <v>46</v>
      </c>
      <c r="E7" s="24">
        <v>1</v>
      </c>
      <c r="F7" s="24">
        <v>0</v>
      </c>
      <c r="G7" s="24">
        <v>1</v>
      </c>
      <c r="H7" s="24" t="s">
        <v>93</v>
      </c>
      <c r="I7" s="24" t="s">
        <v>94</v>
      </c>
      <c r="J7" s="24" t="s">
        <v>95</v>
      </c>
      <c r="K7" s="24" t="s">
        <v>96</v>
      </c>
      <c r="L7" s="24" t="s">
        <v>97</v>
      </c>
      <c r="M7" s="24" t="s">
        <v>98</v>
      </c>
      <c r="N7" s="25" t="s">
        <v>99</v>
      </c>
      <c r="O7" s="25">
        <v>65.41</v>
      </c>
      <c r="P7" s="25">
        <v>99.92</v>
      </c>
      <c r="Q7" s="25">
        <v>2183</v>
      </c>
      <c r="R7" s="25">
        <v>17351</v>
      </c>
      <c r="S7" s="25">
        <v>14.38</v>
      </c>
      <c r="T7" s="25">
        <v>1206.6099999999999</v>
      </c>
      <c r="U7" s="25">
        <v>17298</v>
      </c>
      <c r="V7" s="25">
        <v>14.38</v>
      </c>
      <c r="W7" s="25">
        <v>1202.92</v>
      </c>
      <c r="X7" s="25">
        <v>121.92</v>
      </c>
      <c r="Y7" s="25">
        <v>132.46</v>
      </c>
      <c r="Z7" s="25">
        <v>144.33000000000001</v>
      </c>
      <c r="AA7" s="25">
        <v>141.02000000000001</v>
      </c>
      <c r="AB7" s="25">
        <v>134.07</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55.79</v>
      </c>
      <c r="AU7" s="25">
        <v>81.599999999999994</v>
      </c>
      <c r="AV7" s="25">
        <v>98.7</v>
      </c>
      <c r="AW7" s="25">
        <v>121.33</v>
      </c>
      <c r="AX7" s="25">
        <v>131.1</v>
      </c>
      <c r="AY7" s="25">
        <v>359.47</v>
      </c>
      <c r="AZ7" s="25">
        <v>369.69</v>
      </c>
      <c r="BA7" s="25">
        <v>379.08</v>
      </c>
      <c r="BB7" s="25">
        <v>367.55</v>
      </c>
      <c r="BC7" s="25">
        <v>378.56</v>
      </c>
      <c r="BD7" s="25">
        <v>261.51</v>
      </c>
      <c r="BE7" s="25">
        <v>389.7</v>
      </c>
      <c r="BF7" s="25">
        <v>311.26</v>
      </c>
      <c r="BG7" s="25">
        <v>313.54000000000002</v>
      </c>
      <c r="BH7" s="25">
        <v>300.12</v>
      </c>
      <c r="BI7" s="25">
        <v>366.27</v>
      </c>
      <c r="BJ7" s="25">
        <v>401.79</v>
      </c>
      <c r="BK7" s="25">
        <v>402.99</v>
      </c>
      <c r="BL7" s="25">
        <v>398.98</v>
      </c>
      <c r="BM7" s="25">
        <v>418.68</v>
      </c>
      <c r="BN7" s="25">
        <v>395.68</v>
      </c>
      <c r="BO7" s="25">
        <v>265.16000000000003</v>
      </c>
      <c r="BP7" s="25">
        <v>106.94</v>
      </c>
      <c r="BQ7" s="25">
        <v>120.03</v>
      </c>
      <c r="BR7" s="25">
        <v>137.03</v>
      </c>
      <c r="BS7" s="25">
        <v>130.97</v>
      </c>
      <c r="BT7" s="25">
        <v>128.91999999999999</v>
      </c>
      <c r="BU7" s="25">
        <v>100.12</v>
      </c>
      <c r="BV7" s="25">
        <v>98.66</v>
      </c>
      <c r="BW7" s="25">
        <v>98.64</v>
      </c>
      <c r="BX7" s="25">
        <v>94.78</v>
      </c>
      <c r="BY7" s="25">
        <v>97.59</v>
      </c>
      <c r="BZ7" s="25">
        <v>102.35</v>
      </c>
      <c r="CA7" s="25">
        <v>95.99</v>
      </c>
      <c r="CB7" s="25">
        <v>100.75</v>
      </c>
      <c r="CC7" s="25">
        <v>89.78</v>
      </c>
      <c r="CD7" s="25">
        <v>92.94</v>
      </c>
      <c r="CE7" s="25">
        <v>94.1</v>
      </c>
      <c r="CF7" s="25">
        <v>174.97</v>
      </c>
      <c r="CG7" s="25">
        <v>178.59</v>
      </c>
      <c r="CH7" s="25">
        <v>178.92</v>
      </c>
      <c r="CI7" s="25">
        <v>181.3</v>
      </c>
      <c r="CJ7" s="25">
        <v>181.71</v>
      </c>
      <c r="CK7" s="25">
        <v>167.74</v>
      </c>
      <c r="CL7" s="25">
        <v>48.55</v>
      </c>
      <c r="CM7" s="25">
        <v>48.93</v>
      </c>
      <c r="CN7" s="25">
        <v>48.19</v>
      </c>
      <c r="CO7" s="25">
        <v>49.34</v>
      </c>
      <c r="CP7" s="25">
        <v>49.13</v>
      </c>
      <c r="CQ7" s="25">
        <v>55.63</v>
      </c>
      <c r="CR7" s="25">
        <v>55.03</v>
      </c>
      <c r="CS7" s="25">
        <v>55.14</v>
      </c>
      <c r="CT7" s="25">
        <v>55.89</v>
      </c>
      <c r="CU7" s="25">
        <v>55.72</v>
      </c>
      <c r="CV7" s="25">
        <v>60.29</v>
      </c>
      <c r="CW7" s="25">
        <v>87.25</v>
      </c>
      <c r="CX7" s="25">
        <v>87.36</v>
      </c>
      <c r="CY7" s="25">
        <v>87.38</v>
      </c>
      <c r="CZ7" s="25">
        <v>87.4</v>
      </c>
      <c r="DA7" s="25">
        <v>86.76</v>
      </c>
      <c r="DB7" s="25">
        <v>82.04</v>
      </c>
      <c r="DC7" s="25">
        <v>81.900000000000006</v>
      </c>
      <c r="DD7" s="25">
        <v>81.39</v>
      </c>
      <c r="DE7" s="25">
        <v>81.27</v>
      </c>
      <c r="DF7" s="25">
        <v>81.260000000000005</v>
      </c>
      <c r="DG7" s="25">
        <v>90.12</v>
      </c>
      <c r="DH7" s="25">
        <v>60.23</v>
      </c>
      <c r="DI7" s="25">
        <v>61.34</v>
      </c>
      <c r="DJ7" s="25">
        <v>61.9</v>
      </c>
      <c r="DK7" s="25">
        <v>60.99</v>
      </c>
      <c r="DL7" s="25">
        <v>59.39</v>
      </c>
      <c r="DM7" s="25">
        <v>48.05</v>
      </c>
      <c r="DN7" s="25">
        <v>48.87</v>
      </c>
      <c r="DO7" s="25">
        <v>49.92</v>
      </c>
      <c r="DP7" s="25">
        <v>50.63</v>
      </c>
      <c r="DQ7" s="25">
        <v>51.29</v>
      </c>
      <c r="DR7" s="25">
        <v>50.88</v>
      </c>
      <c r="DS7" s="25">
        <v>11.22</v>
      </c>
      <c r="DT7" s="25">
        <v>25.79</v>
      </c>
      <c r="DU7" s="25">
        <v>26.59</v>
      </c>
      <c r="DV7" s="25">
        <v>26.96</v>
      </c>
      <c r="DW7" s="25">
        <v>28.51</v>
      </c>
      <c r="DX7" s="25">
        <v>13.39</v>
      </c>
      <c r="DY7" s="25">
        <v>14.85</v>
      </c>
      <c r="DZ7" s="25">
        <v>16.88</v>
      </c>
      <c r="EA7" s="25">
        <v>18.28</v>
      </c>
      <c r="EB7" s="25">
        <v>19.61</v>
      </c>
      <c r="EC7" s="25">
        <v>22.3</v>
      </c>
      <c r="ED7" s="25">
        <v>0</v>
      </c>
      <c r="EE7" s="25">
        <v>0</v>
      </c>
      <c r="EF7" s="25">
        <v>0</v>
      </c>
      <c r="EG7" s="25">
        <v>7.0000000000000007E-2</v>
      </c>
      <c r="EH7" s="25">
        <v>0.51</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稲葉広幸</cp:lastModifiedBy>
  <cp:lastPrinted>2023-01-13T04:46:27Z</cp:lastPrinted>
  <dcterms:created xsi:type="dcterms:W3CDTF">2022-12-01T00:56:52Z</dcterms:created>
  <dcterms:modified xsi:type="dcterms:W3CDTF">2023-01-17T00:38:13Z</dcterms:modified>
  <cp:category/>
</cp:coreProperties>
</file>