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192.168.81.99\各課文書\050300下水道課\03業務班\99班共通文書\財務_経営比較分析表関係\2022_R04（R03実績）\2_作成→提出\"/>
    </mc:Choice>
  </mc:AlternateContent>
  <xr:revisionPtr revIDLastSave="0" documentId="13_ncr:1_{FD76DA9F-7F65-47B1-8A00-6730F6F6064D}" xr6:coauthVersionLast="47" xr6:coauthVersionMax="47" xr10:uidLastSave="{00000000-0000-0000-0000-000000000000}"/>
  <workbookProtection workbookAlgorithmName="SHA-512" workbookHashValue="+DgTTzp4FKTKDRWA9PCBZXunkh2IrC7Q4gxNSe8vDoWhrRF3Jt/atfD4RNgkvRSmOR3cNEEFGrCPyPpcXiJ6vA==" workbookSaltValue="gBEH5bK+gJvwM+DGPzJ1jw==" workbookSpinCount="100000" lockStructure="1"/>
  <bookViews>
    <workbookView xWindow="396" yWindow="0" windowWidth="21072" windowHeight="11868"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BB10" i="4"/>
  <c r="AT10" i="4"/>
  <c r="P10" i="4"/>
  <c r="I10" i="4"/>
  <c r="AT8" i="4"/>
  <c r="AL8" i="4"/>
  <c r="W8" i="4"/>
  <c r="P8" i="4"/>
  <c r="B6" i="4"/>
</calcChain>
</file>

<file path=xl/sharedStrings.xml><?xml version="1.0" encoding="utf-8"?>
<sst xmlns="http://schemas.openxmlformats.org/spreadsheetml/2006/main" count="241" uniqueCount="119">
  <si>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</si>
  <si>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</si>
  <si>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</si>
  <si>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</si>
  <si>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</si>
  <si>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</si>
  <si>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</si>
  <si>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</si>
  <si>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</si>
  <si>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</si>
  <si>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</si>
  <si>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</si>
  <si>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</si>
  <si>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</si>
  <si>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</si>
  <si>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</si>
  <si>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</si>
  <si>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</si>
  <si>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</si>
  <si>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</si>
  <si>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</si>
  <si>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</si>
  <si>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</si>
  <si>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</si>
  <si>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</si>
  <si>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</si>
  <si>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</si>
  <si>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</si>
  <si>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</si>
  <si>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</si>
  <si>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</si>
  <si>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</si>
  <si>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</si>
  <si>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</si>
  <si>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</si>
  <si>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</si>
  <si>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</si>
  <si>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</si>
  <si>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</si>
  <si>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</si>
  <si>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</si>
  <si>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</si>
  <si>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</si>
  <si>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</si>
  <si>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</si>
  <si>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</si>
  <si>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</si>
  <si>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</si>
  <si>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</si>
  <si>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</si>
  <si>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</si>
  <si>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</si>
  <si>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</si>
  <si>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</si>
  <si>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</si>
  <si>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</si>
  <si>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</si>
  <si>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</si>
  <si>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</si>
  <si>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</si>
  <si>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</si>
  <si>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</si>
  <si>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</si>
  <si>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</si>
  <si>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</si>
  <si>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</si>
  <si>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</si>
  <si>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</si>
  <si>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</si>
  <si>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</si>
  <si>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</si>
  <si>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</si>
  <si>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</si>
  <si>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</si>
  <si>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</si>
  <si>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</si>
  <si>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</si>
  <si>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</si>
  <si>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</si>
  <si>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</si>
  <si>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</si>
  <si>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</si>
  <si>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</si>
  <si>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</si>
  <si>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</si>
  <si>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</si>
  <si>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</si>
  <si>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</si>
  <si>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</si>
  <si>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</si>
  <si>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</si>
  <si>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</si>
  <si>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</si>
  <si>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</si>
  <si>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</si>
  <si>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</si>
  <si>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</si>
  <si>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</si>
  <si>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二宮町</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</si>
  <si>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</si>
  <si>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</si>
  <si>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</si>
  <si>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</si>
  <si>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</si>
  <si>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</si>
  <si>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</si>
  <si>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</si>
  <si>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</si>
  <si>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</si>
  <si>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</si>
  <si>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</si>
  <si>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</si>
  <si>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</si>
  <si>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</si>
  <si>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</si>
  <si>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</si>
  <si>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の健全性、効率性に係る各指標のうち、汚水処理原価は類似団体の平均値を下回っており、料金水準と経費の適切性を示す経費回収率は概ね100％で推移しています。このことは、事業の効率的な運営のために、使用者に負担いただく使用料が概ね適正な水準にあるものと分析できます。
　収益的収支比率は、現行の会計方式では、管理費用と地方債償還金が使用料などの収益でどの程度賄えているかを示すものです。公債費のピークとなった前年度から若干上昇しましたが、変化を注視する必要があります。
　企業債残高対事業規模比率は、使用料収入と事業債残高（公費負担分を除く）の割合を表すもので、使用料収入に大きな変化がなかったことと元金償還が進み残高が減少したことで値が下がっており、類似団体平均よりも低い水準となっています。今後の借入れに際して、将来の償還額の増分や使用料収入の予測なども考慮する必要があると考えられます。
　下水道の利用人口の指標である水洗化率は着実な上昇を示しています。効率的な経営を維持するために使用料収入の確保は必須なため、未接続世帯への接続勧奨を継続していくことは有用と考えられます。</t>
    <rPh sb="21" eb="27">
      <t>オスイショリゲンカ</t>
    </rPh>
    <rPh sb="37" eb="39">
      <t>シタマワ</t>
    </rPh>
    <rPh sb="64" eb="65">
      <t>オオム</t>
    </rPh>
    <rPh sb="71" eb="73">
      <t>スイイ</t>
    </rPh>
    <rPh sb="85" eb="87">
      <t>ジギョウ</t>
    </rPh>
    <rPh sb="88" eb="91">
      <t>コウリツテキ</t>
    </rPh>
    <rPh sb="92" eb="94">
      <t>ウンエイ</t>
    </rPh>
    <rPh sb="103" eb="105">
      <t>フタン</t>
    </rPh>
    <rPh sb="109" eb="112">
      <t>シヨウリョウ</t>
    </rPh>
    <rPh sb="113" eb="114">
      <t>オオム</t>
    </rPh>
    <rPh sb="115" eb="117">
      <t>テキセイ</t>
    </rPh>
    <rPh sb="118" eb="120">
      <t>スイジュン</t>
    </rPh>
    <rPh sb="126" eb="128">
      <t>ブンセキ</t>
    </rPh>
    <rPh sb="144" eb="146">
      <t>ゲンコウ</t>
    </rPh>
    <rPh sb="147" eb="151">
      <t>カイケイホウシキ</t>
    </rPh>
    <rPh sb="154" eb="158">
      <t>カンリヒヨウ</t>
    </rPh>
    <rPh sb="159" eb="165">
      <t>チホウサイショウカンキン</t>
    </rPh>
    <rPh sb="166" eb="169">
      <t>シヨウリョウ</t>
    </rPh>
    <rPh sb="172" eb="174">
      <t>シュウエキ</t>
    </rPh>
    <rPh sb="177" eb="179">
      <t>テイド</t>
    </rPh>
    <rPh sb="179" eb="180">
      <t>マカナ</t>
    </rPh>
    <rPh sb="193" eb="196">
      <t>コウサイヒ</t>
    </rPh>
    <rPh sb="204" eb="207">
      <t>ゼンネンド</t>
    </rPh>
    <rPh sb="209" eb="211">
      <t>ジャッカン</t>
    </rPh>
    <rPh sb="211" eb="213">
      <t>ジョウショウ</t>
    </rPh>
    <rPh sb="219" eb="221">
      <t>ヘンカ</t>
    </rPh>
    <rPh sb="262" eb="267">
      <t>シヨウリョウシュウニュウ</t>
    </rPh>
    <rPh sb="268" eb="271">
      <t>ジギョウサイ</t>
    </rPh>
    <rPh sb="271" eb="273">
      <t>ザンタカ</t>
    </rPh>
    <rPh sb="275" eb="276">
      <t>アラワ</t>
    </rPh>
    <rPh sb="281" eb="284">
      <t>シヨウリョウ</t>
    </rPh>
    <rPh sb="284" eb="286">
      <t>シュウニュウ</t>
    </rPh>
    <rPh sb="287" eb="288">
      <t>オオ</t>
    </rPh>
    <rPh sb="290" eb="292">
      <t>ヘンカ</t>
    </rPh>
    <rPh sb="300" eb="304">
      <t>ガンキンショウカン</t>
    </rPh>
    <rPh sb="305" eb="306">
      <t>スス</t>
    </rPh>
    <rPh sb="307" eb="309">
      <t>ザンダカ</t>
    </rPh>
    <rPh sb="310" eb="312">
      <t>ゲンショウ</t>
    </rPh>
    <rPh sb="317" eb="318">
      <t>ネ</t>
    </rPh>
    <rPh sb="319" eb="320">
      <t>サ</t>
    </rPh>
    <rPh sb="360" eb="361">
      <t>サイ</t>
    </rPh>
    <rPh sb="366" eb="367">
      <t>ブン</t>
    </rPh>
    <rPh sb="368" eb="373">
      <t>シヨウリョウシュウニュウ</t>
    </rPh>
    <rPh sb="374" eb="376">
      <t>ヨソク</t>
    </rPh>
    <rPh sb="424" eb="426">
      <t>チャクジツ</t>
    </rPh>
    <rPh sb="427" eb="429">
      <t>ジョウショウ</t>
    </rPh>
    <rPh sb="430" eb="431">
      <t>シメ</t>
    </rPh>
    <rPh sb="473" eb="475">
      <t>ヒッスケイゾクユウヨウ</t>
    </rPh>
    <phoneticPr fontId="4"/>
  </si>
  <si>
    <t>　当町は流域関連公共下水道のため、下水道施設は管路が中心です。町では平成3年度に整備を開始して、平成11年の供用開始から20年程が経過しましたが、一般的な耐用年数には達していません。しかし、宅地造成等による集中浄化槽を廃止しての下水道に接続して移管された管路の中には、使用期間が40年以上経過している箇所があります。
　令和2年度に策定したストックマネジメント計画を基に、緊急輸送路（国県道）や軌道を横断している汚水幹線、避難所からの排水系統に接続する汚水枝線の点検調査から計画的に実施していき、管路の緊急度に応じた改築・修繕の実施を検討していく予定です。</t>
    <rPh sb="63" eb="64">
      <t>ホド</t>
    </rPh>
    <rPh sb="83" eb="84">
      <t>タッ</t>
    </rPh>
    <rPh sb="130" eb="131">
      <t>ナカ</t>
    </rPh>
    <rPh sb="150" eb="152">
      <t>カショ</t>
    </rPh>
    <rPh sb="183" eb="184">
      <t>モト</t>
    </rPh>
    <rPh sb="264" eb="266">
      <t>ジッシ</t>
    </rPh>
    <rPh sb="267" eb="269">
      <t>ケントウ</t>
    </rPh>
    <phoneticPr fontId="4"/>
  </si>
  <si>
    <t>　現在の体系による使用料収入での運営は妥当な水準にあると考えます。当面は水洗化率の向上により使用料収入の維持を図っていきます。
　一方で、将来的な人口減少とそれに伴う使用料の減収は避けられないものと考えられます。
しかし、下水道施設を適正に管理して老朽化等への対応や事業を継続するためには、維持管理に要する費用の把握と、安定した財源を確保する必要があります。
　そのために、地方公営企業法を適用し、下水道施設の資産価値や負債などの財務状況を把握したうえで、時機をみて経営戦略の見直しや適正な料金水準の算定など、事業持続に向けて収支の安定に努めます。</t>
    <rPh sb="1" eb="3">
      <t>ゲンザイ</t>
    </rPh>
    <rPh sb="4" eb="6">
      <t>タイケイ</t>
    </rPh>
    <rPh sb="9" eb="12">
      <t>シヨウリョウ</t>
    </rPh>
    <rPh sb="12" eb="14">
      <t>シュウニュウ</t>
    </rPh>
    <rPh sb="16" eb="18">
      <t>ウンエイ</t>
    </rPh>
    <rPh sb="19" eb="21">
      <t>ダトウ</t>
    </rPh>
    <rPh sb="22" eb="24">
      <t>スイジュン</t>
    </rPh>
    <rPh sb="28" eb="29">
      <t>カンガ</t>
    </rPh>
    <rPh sb="65" eb="67">
      <t>イッポウ</t>
    </rPh>
    <rPh sb="99" eb="100">
      <t>カンガ</t>
    </rPh>
    <rPh sb="117" eb="119">
      <t>テキセイ</t>
    </rPh>
    <rPh sb="120" eb="122">
      <t>カンリ</t>
    </rPh>
    <rPh sb="195" eb="197">
      <t>テキヨウ</t>
    </rPh>
    <rPh sb="210" eb="212">
      <t>フサイ</t>
    </rPh>
    <rPh sb="215" eb="219">
      <t>ザイムジョウキョウ</t>
    </rPh>
    <rPh sb="220" eb="222">
      <t>ハアク</t>
    </rPh>
    <rPh sb="242" eb="244">
      <t>テキセイ</t>
    </rPh>
    <rPh sb="245" eb="249">
      <t>リョウキンスイジュン</t>
    </rPh>
    <rPh sb="250" eb="252">
      <t>サンテイ</t>
    </rPh>
    <rPh sb="258" eb="260">
      <t>ジュンビ</t>
    </rPh>
    <rPh sb="261" eb="262">
      <t>ススサクテイツト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</si>
</sst>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AF-47AC-91D3-ACE40B2ED1D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0.2</c:v>
                </c:pt>
                <c:pt idx="2">
                  <c:v>0.34</c:v>
                </c:pt>
                <c:pt idx="3">
                  <c:v>0.04</c:v>
                </c:pt>
                <c:pt idx="4">
                  <c:v>0.06</c:v>
                </c:pt>
              </c:numCache>
            </c:numRef>
          </c:val>
          <c:smooth val="0"/>
          <c:extLst>
            <c:ext xmlns:c16="http://schemas.microsoft.com/office/drawing/2014/chart" uri="{C3380CC4-5D6E-409C-BE32-E72D297353CC}">
              <c16:uniqueId val="{00000001-C1AF-47AC-91D3-ACE40B2ED1D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DA-4855-AF7C-6C76F5907F8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50.12</c:v>
                </c:pt>
                <c:pt idx="1">
                  <c:v>49.98</c:v>
                </c:pt>
                <c:pt idx="2">
                  <c:v>50.06</c:v>
                </c:pt>
                <c:pt idx="3">
                  <c:v>46.3</c:v>
                </c:pt>
                <c:pt idx="4">
                  <c:v>47.23</c:v>
                </c:pt>
              </c:numCache>
            </c:numRef>
          </c:val>
          <c:smooth val="0"/>
          <c:extLst>
            <c:ext xmlns:c16="http://schemas.microsoft.com/office/drawing/2014/chart" uri="{C3380CC4-5D6E-409C-BE32-E72D297353CC}">
              <c16:uniqueId val="{00000001-99DA-4855-AF7C-6C76F5907F8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75.86</c:v>
                </c:pt>
                <c:pt idx="1">
                  <c:v>76.760000000000005</c:v>
                </c:pt>
                <c:pt idx="2">
                  <c:v>78.86</c:v>
                </c:pt>
                <c:pt idx="3">
                  <c:v>80.959999999999994</c:v>
                </c:pt>
                <c:pt idx="4">
                  <c:v>83.27</c:v>
                </c:pt>
              </c:numCache>
            </c:numRef>
          </c:val>
          <c:extLst>
            <c:ext xmlns:c16="http://schemas.microsoft.com/office/drawing/2014/chart" uri="{C3380CC4-5D6E-409C-BE32-E72D297353CC}">
              <c16:uniqueId val="{00000000-DE55-4EBB-A285-21DBB2836C0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86.63</c:v>
                </c:pt>
                <c:pt idx="1">
                  <c:v>87.09</c:v>
                </c:pt>
                <c:pt idx="2">
                  <c:v>85.79</c:v>
                </c:pt>
                <c:pt idx="3">
                  <c:v>85.01</c:v>
                </c:pt>
                <c:pt idx="4">
                  <c:v>85.55</c:v>
                </c:pt>
              </c:numCache>
            </c:numRef>
          </c:val>
          <c:smooth val="0"/>
          <c:extLst>
            <c:ext xmlns:c16="http://schemas.microsoft.com/office/drawing/2014/chart" uri="{C3380CC4-5D6E-409C-BE32-E72D297353CC}">
              <c16:uniqueId val="{00000001-DE55-4EBB-A285-21DBB2836C0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80.8</c:v>
                </c:pt>
                <c:pt idx="1">
                  <c:v>78.48</c:v>
                </c:pt>
                <c:pt idx="2">
                  <c:v>63.62</c:v>
                </c:pt>
                <c:pt idx="3">
                  <c:v>62.35</c:v>
                </c:pt>
                <c:pt idx="4">
                  <c:v>66.36</c:v>
                </c:pt>
              </c:numCache>
            </c:numRef>
          </c:val>
          <c:extLst>
            <c:ext xmlns:c16="http://schemas.microsoft.com/office/drawing/2014/chart" uri="{C3380CC4-5D6E-409C-BE32-E72D297353CC}">
              <c16:uniqueId val="{00000000-CF61-4CE2-9A98-7C66DD291EE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61-4CE2-9A98-7C66DD291EE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43-42B2-B087-A895EAC5BBE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43-42B2-B087-A895EAC5BBE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85-461C-B487-35799EA5A39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85-461C-B487-35799EA5A39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5B-45FB-B503-5DF49EEBA0C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5B-45FB-B503-5DF49EEBA0C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17-4DEE-A1CD-6FEDC0E96F6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17-4DEE-A1CD-6FEDC0E96F6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606.64</c:v>
                </c:pt>
                <c:pt idx="1">
                  <c:v>620.14</c:v>
                </c:pt>
                <c:pt idx="2">
                  <c:v>793.21</c:v>
                </c:pt>
                <c:pt idx="3">
                  <c:v>848.56</c:v>
                </c:pt>
                <c:pt idx="4">
                  <c:v>611.38</c:v>
                </c:pt>
              </c:numCache>
            </c:numRef>
          </c:val>
          <c:extLst>
            <c:ext xmlns:c16="http://schemas.microsoft.com/office/drawing/2014/chart" uri="{C3380CC4-5D6E-409C-BE32-E72D297353CC}">
              <c16:uniqueId val="{00000000-4882-4A9D-A080-1708678E7BA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855.79</c:v>
                </c:pt>
                <c:pt idx="1">
                  <c:v>948.07</c:v>
                </c:pt>
                <c:pt idx="2">
                  <c:v>1105.9100000000001</c:v>
                </c:pt>
                <c:pt idx="3">
                  <c:v>1303.55</c:v>
                </c:pt>
                <c:pt idx="4">
                  <c:v>1172.21</c:v>
                </c:pt>
              </c:numCache>
            </c:numRef>
          </c:val>
          <c:smooth val="0"/>
          <c:extLst>
            <c:ext xmlns:c16="http://schemas.microsoft.com/office/drawing/2014/chart" uri="{C3380CC4-5D6E-409C-BE32-E72D297353CC}">
              <c16:uniqueId val="{00000001-4882-4A9D-A080-1708678E7BA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99.48</c:v>
                </c:pt>
                <c:pt idx="1">
                  <c:v>98.5</c:v>
                </c:pt>
                <c:pt idx="2">
                  <c:v>100</c:v>
                </c:pt>
                <c:pt idx="3">
                  <c:v>100.06</c:v>
                </c:pt>
                <c:pt idx="4">
                  <c:v>100</c:v>
                </c:pt>
              </c:numCache>
            </c:numRef>
          </c:val>
          <c:extLst>
            <c:ext xmlns:c16="http://schemas.microsoft.com/office/drawing/2014/chart" uri="{C3380CC4-5D6E-409C-BE32-E72D297353CC}">
              <c16:uniqueId val="{00000000-A490-4072-BBE4-276DF68881E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82.82</c:v>
                </c:pt>
                <c:pt idx="1">
                  <c:v>83.31</c:v>
                </c:pt>
                <c:pt idx="2">
                  <c:v>76.319999999999993</c:v>
                </c:pt>
                <c:pt idx="3">
                  <c:v>78.510000000000005</c:v>
                </c:pt>
                <c:pt idx="4">
                  <c:v>79.55</c:v>
                </c:pt>
              </c:numCache>
            </c:numRef>
          </c:val>
          <c:smooth val="0"/>
          <c:extLst>
            <c:ext xmlns:c16="http://schemas.microsoft.com/office/drawing/2014/chart" uri="{C3380CC4-5D6E-409C-BE32-E72D297353CC}">
              <c16:uniqueId val="{00000001-A490-4072-BBE4-276DF68881E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150.69999999999999</c:v>
                </c:pt>
                <c:pt idx="1">
                  <c:v>150</c:v>
                </c:pt>
                <c:pt idx="2">
                  <c:v>152.88999999999999</c:v>
                </c:pt>
                <c:pt idx="3">
                  <c:v>154.1</c:v>
                </c:pt>
                <c:pt idx="4">
                  <c:v>150.71</c:v>
                </c:pt>
              </c:numCache>
            </c:numRef>
          </c:val>
          <c:extLst>
            <c:ext xmlns:c16="http://schemas.microsoft.com/office/drawing/2014/chart" uri="{C3380CC4-5D6E-409C-BE32-E72D297353CC}">
              <c16:uniqueId val="{00000000-FC8B-4519-A1D0-1D9E6A2952F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165.76</c:v>
                </c:pt>
                <c:pt idx="1">
                  <c:v>160.62</c:v>
                </c:pt>
                <c:pt idx="2">
                  <c:v>171.08</c:v>
                </c:pt>
                <c:pt idx="3">
                  <c:v>160.44999999999999</c:v>
                </c:pt>
                <c:pt idx="4">
                  <c:v>161.13</c:v>
                </c:pt>
              </c:numCache>
            </c:numRef>
          </c:val>
          <c:smooth val="0"/>
          <c:extLst>
            <c:ext xmlns:c16="http://schemas.microsoft.com/office/drawing/2014/chart" uri="{C3380CC4-5D6E-409C-BE32-E72D297353CC}">
              <c16:uniqueId val="{00000001-FC8B-4519-A1D0-1D9E6A2952F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6" sqref="B6:AC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二宮町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Cb2</v>
      </c>
      <c r="X8" s="35"/>
      <c r="Y8" s="35"/>
      <c r="Z8" s="35"/>
      <c r="AA8" s="35"/>
      <c r="AB8" s="35"/>
      <c r="AC8" s="35"/>
      <c r="AD8" s="36" t="str">
        <f>データ!$M$6</f>
        <v>非設置</v>
      </c>
      <c r="AE8" s="36"/>
      <c r="AF8" s="36"/>
      <c r="AG8" s="36"/>
      <c r="AH8" s="36"/>
      <c r="AI8" s="36"/>
      <c r="AJ8" s="36"/>
      <c r="AK8" s="3"/>
      <c r="AL8" s="37">
        <f>データ!S6</f>
        <v>28183</v>
      </c>
      <c r="AM8" s="37"/>
      <c r="AN8" s="37"/>
      <c r="AO8" s="37"/>
      <c r="AP8" s="37"/>
      <c r="AQ8" s="37"/>
      <c r="AR8" s="37"/>
      <c r="AS8" s="37"/>
      <c r="AT8" s="38">
        <f>データ!T6</f>
        <v>9.08</v>
      </c>
      <c r="AU8" s="38"/>
      <c r="AV8" s="38"/>
      <c r="AW8" s="38"/>
      <c r="AX8" s="38"/>
      <c r="AY8" s="38"/>
      <c r="AZ8" s="38"/>
      <c r="BA8" s="38"/>
      <c r="BB8" s="38">
        <f>データ!U6</f>
        <v>3103.85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90.06</v>
      </c>
      <c r="Q10" s="38"/>
      <c r="R10" s="38"/>
      <c r="S10" s="38"/>
      <c r="T10" s="38"/>
      <c r="U10" s="38"/>
      <c r="V10" s="38"/>
      <c r="W10" s="38">
        <f>データ!Q6</f>
        <v>105.75</v>
      </c>
      <c r="X10" s="38"/>
      <c r="Y10" s="38"/>
      <c r="Z10" s="38"/>
      <c r="AA10" s="38"/>
      <c r="AB10" s="38"/>
      <c r="AC10" s="38"/>
      <c r="AD10" s="37">
        <f>データ!R6</f>
        <v>2673</v>
      </c>
      <c r="AE10" s="37"/>
      <c r="AF10" s="37"/>
      <c r="AG10" s="37"/>
      <c r="AH10" s="37"/>
      <c r="AI10" s="37"/>
      <c r="AJ10" s="37"/>
      <c r="AK10" s="2"/>
      <c r="AL10" s="37">
        <f>データ!V6</f>
        <v>25280</v>
      </c>
      <c r="AM10" s="37"/>
      <c r="AN10" s="37"/>
      <c r="AO10" s="37"/>
      <c r="AP10" s="37"/>
      <c r="AQ10" s="37"/>
      <c r="AR10" s="37"/>
      <c r="AS10" s="37"/>
      <c r="AT10" s="38">
        <f>データ!W6</f>
        <v>4.1399999999999997</v>
      </c>
      <c r="AU10" s="38"/>
      <c r="AV10" s="38"/>
      <c r="AW10" s="38"/>
      <c r="AX10" s="38"/>
      <c r="AY10" s="38"/>
      <c r="AZ10" s="38"/>
      <c r="BA10" s="38"/>
      <c r="BB10" s="38">
        <f>データ!X6</f>
        <v>6106.28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【669.11】</v>
      </c>
      <c r="I86" s="12" t="str">
        <f>データ!CA6</f>
        <v>【99.73】</v>
      </c>
      <c r="J86" s="12" t="str">
        <f>データ!CL6</f>
        <v>【134.98】</v>
      </c>
      <c r="K86" s="12" t="str">
        <f>データ!CW6</f>
        <v>【59.99】</v>
      </c>
      <c r="L86" s="12" t="str">
        <f>データ!DH6</f>
        <v>【95.72】</v>
      </c>
      <c r="M86" s="12" t="s">
        <v>43</v>
      </c>
      <c r="N86" s="12" t="s">
        <v>43</v>
      </c>
      <c r="O86" s="12" t="str">
        <f>データ!EO6</f>
        <v>【0.24】</v>
      </c>
    </row>
  </sheetData>
  <sheetProtection algorithmName="SHA-512" hashValue="Dw96M51Q0C+bjsi+DUlI+QrnElUmQWvMWqAAaGN4LKy1y4u9CTOx0q5dj9SWXg7jh0PRgYYgn4qL98mPZOSYBA==" saltValue="w4/DDrbqUEbOv0bw2lOeS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2021</v>
      </c>
      <c r="C6" s="19">
        <f t="shared" ref="C6:X6" si="3">C7</f>
        <v>143421</v>
      </c>
      <c r="D6" s="19">
        <f t="shared" si="3"/>
        <v>47</v>
      </c>
      <c r="E6" s="19">
        <f t="shared" si="3"/>
        <v>17</v>
      </c>
      <c r="F6" s="19">
        <f t="shared" si="3"/>
        <v>1</v>
      </c>
      <c r="G6" s="19">
        <f t="shared" si="3"/>
        <v>0</v>
      </c>
      <c r="H6" s="19" t="str">
        <f t="shared" si="3"/>
        <v>神奈川県　二宮町</v>
      </c>
      <c r="I6" s="19" t="str">
        <f t="shared" si="3"/>
        <v>法非適用</v>
      </c>
      <c r="J6" s="19" t="str">
        <f t="shared" si="3"/>
        <v>下水道事業</v>
      </c>
      <c r="K6" s="19" t="str">
        <f t="shared" si="3"/>
        <v>公共下水道</v>
      </c>
      <c r="L6" s="19" t="str">
        <f t="shared" si="3"/>
        <v>Cb2</v>
      </c>
      <c r="M6" s="19" t="str">
        <f t="shared" si="3"/>
        <v>非設置</v>
      </c>
      <c r="N6" s="20" t="str">
        <f t="shared" si="3"/>
        <v>-</v>
      </c>
      <c r="O6" s="20" t="str">
        <f t="shared" si="3"/>
        <v>該当数値なし</v>
      </c>
      <c r="P6" s="20">
        <f t="shared" si="3"/>
        <v>90.06</v>
      </c>
      <c r="Q6" s="20">
        <f t="shared" si="3"/>
        <v>105.75</v>
      </c>
      <c r="R6" s="20">
        <f t="shared" si="3"/>
        <v>2673</v>
      </c>
      <c r="S6" s="20">
        <f t="shared" si="3"/>
        <v>28183</v>
      </c>
      <c r="T6" s="20">
        <f t="shared" si="3"/>
        <v>9.08</v>
      </c>
      <c r="U6" s="20">
        <f t="shared" si="3"/>
        <v>3103.85</v>
      </c>
      <c r="V6" s="20">
        <f t="shared" si="3"/>
        <v>25280</v>
      </c>
      <c r="W6" s="20">
        <f t="shared" si="3"/>
        <v>4.1399999999999997</v>
      </c>
      <c r="X6" s="20">
        <f t="shared" si="3"/>
        <v>6106.28</v>
      </c>
      <c r="Y6" s="21">
        <f>IF(Y7="",NA(),Y7)</f>
        <v>80.8</v>
      </c>
      <c r="Z6" s="21">
        <f t="shared" ref="Z6:AH6" si="4">IF(Z7="",NA(),Z7)</f>
        <v>78.48</v>
      </c>
      <c r="AA6" s="21">
        <f t="shared" si="4"/>
        <v>63.62</v>
      </c>
      <c r="AB6" s="21">
        <f t="shared" si="4"/>
        <v>62.35</v>
      </c>
      <c r="AC6" s="21">
        <f t="shared" si="4"/>
        <v>66.36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606.64</v>
      </c>
      <c r="BG6" s="21">
        <f t="shared" ref="BG6:BO6" si="7">IF(BG7="",NA(),BG7)</f>
        <v>620.14</v>
      </c>
      <c r="BH6" s="21">
        <f t="shared" si="7"/>
        <v>793.21</v>
      </c>
      <c r="BI6" s="21">
        <f t="shared" si="7"/>
        <v>848.56</v>
      </c>
      <c r="BJ6" s="21">
        <f t="shared" si="7"/>
        <v>611.38</v>
      </c>
      <c r="BK6" s="21">
        <f t="shared" si="7"/>
        <v>855.79</v>
      </c>
      <c r="BL6" s="21">
        <f t="shared" si="7"/>
        <v>948.07</v>
      </c>
      <c r="BM6" s="21">
        <f t="shared" si="7"/>
        <v>1105.9100000000001</v>
      </c>
      <c r="BN6" s="21">
        <f t="shared" si="7"/>
        <v>1303.55</v>
      </c>
      <c r="BO6" s="21">
        <f t="shared" si="7"/>
        <v>1172.21</v>
      </c>
      <c r="BP6" s="20" t="str">
        <f>IF(BP7="","",IF(BP7="-","【-】","【"&amp;SUBSTITUTE(TEXT(BP7,"#,##0.00"),"-","△")&amp;"】"))</f>
        <v>【669.11】</v>
      </c>
      <c r="BQ6" s="21">
        <f>IF(BQ7="",NA(),BQ7)</f>
        <v>99.48</v>
      </c>
      <c r="BR6" s="21">
        <f t="shared" ref="BR6:BZ6" si="8">IF(BR7="",NA(),BR7)</f>
        <v>98.5</v>
      </c>
      <c r="BS6" s="21">
        <f t="shared" si="8"/>
        <v>100</v>
      </c>
      <c r="BT6" s="21">
        <f t="shared" si="8"/>
        <v>100.06</v>
      </c>
      <c r="BU6" s="21">
        <f t="shared" si="8"/>
        <v>100</v>
      </c>
      <c r="BV6" s="21">
        <f t="shared" si="8"/>
        <v>82.82</v>
      </c>
      <c r="BW6" s="21">
        <f t="shared" si="8"/>
        <v>83.31</v>
      </c>
      <c r="BX6" s="21">
        <f t="shared" si="8"/>
        <v>76.319999999999993</v>
      </c>
      <c r="BY6" s="21">
        <f t="shared" si="8"/>
        <v>78.510000000000005</v>
      </c>
      <c r="BZ6" s="21">
        <f t="shared" si="8"/>
        <v>79.55</v>
      </c>
      <c r="CA6" s="20" t="str">
        <f>IF(CA7="","",IF(CA7="-","【-】","【"&amp;SUBSTITUTE(TEXT(CA7,"#,##0.00"),"-","△")&amp;"】"))</f>
        <v>【99.73】</v>
      </c>
      <c r="CB6" s="21">
        <f>IF(CB7="",NA(),CB7)</f>
        <v>150.69999999999999</v>
      </c>
      <c r="CC6" s="21">
        <f t="shared" ref="CC6:CK6" si="9">IF(CC7="",NA(),CC7)</f>
        <v>150</v>
      </c>
      <c r="CD6" s="21">
        <f t="shared" si="9"/>
        <v>152.88999999999999</v>
      </c>
      <c r="CE6" s="21">
        <f t="shared" si="9"/>
        <v>154.1</v>
      </c>
      <c r="CF6" s="21">
        <f t="shared" si="9"/>
        <v>150.71</v>
      </c>
      <c r="CG6" s="21">
        <f t="shared" si="9"/>
        <v>165.76</v>
      </c>
      <c r="CH6" s="21">
        <f t="shared" si="9"/>
        <v>160.62</v>
      </c>
      <c r="CI6" s="21">
        <f t="shared" si="9"/>
        <v>171.08</v>
      </c>
      <c r="CJ6" s="21">
        <f t="shared" si="9"/>
        <v>160.44999999999999</v>
      </c>
      <c r="CK6" s="21">
        <f t="shared" si="9"/>
        <v>161.13</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50.12</v>
      </c>
      <c r="CS6" s="21">
        <f t="shared" si="10"/>
        <v>49.98</v>
      </c>
      <c r="CT6" s="21">
        <f t="shared" si="10"/>
        <v>50.06</v>
      </c>
      <c r="CU6" s="21">
        <f t="shared" si="10"/>
        <v>46.3</v>
      </c>
      <c r="CV6" s="21">
        <f t="shared" si="10"/>
        <v>47.23</v>
      </c>
      <c r="CW6" s="20" t="str">
        <f>IF(CW7="","",IF(CW7="-","【-】","【"&amp;SUBSTITUTE(TEXT(CW7,"#,##0.00"),"-","△")&amp;"】"))</f>
        <v>【59.99】</v>
      </c>
      <c r="CX6" s="21">
        <f>IF(CX7="",NA(),CX7)</f>
        <v>75.86</v>
      </c>
      <c r="CY6" s="21">
        <f t="shared" ref="CY6:DG6" si="11">IF(CY7="",NA(),CY7)</f>
        <v>76.760000000000005</v>
      </c>
      <c r="CZ6" s="21">
        <f t="shared" si="11"/>
        <v>78.86</v>
      </c>
      <c r="DA6" s="21">
        <f t="shared" si="11"/>
        <v>80.959999999999994</v>
      </c>
      <c r="DB6" s="21">
        <f t="shared" si="11"/>
        <v>83.27</v>
      </c>
      <c r="DC6" s="21">
        <f t="shared" si="11"/>
        <v>86.63</v>
      </c>
      <c r="DD6" s="21">
        <f t="shared" si="11"/>
        <v>87.09</v>
      </c>
      <c r="DE6" s="21">
        <f t="shared" si="11"/>
        <v>85.79</v>
      </c>
      <c r="DF6" s="21">
        <f t="shared" si="11"/>
        <v>85.01</v>
      </c>
      <c r="DG6" s="21">
        <f t="shared" si="11"/>
        <v>85.55</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0.16</v>
      </c>
      <c r="EK6" s="21">
        <f t="shared" si="14"/>
        <v>0.2</v>
      </c>
      <c r="EL6" s="21">
        <f t="shared" si="14"/>
        <v>0.34</v>
      </c>
      <c r="EM6" s="21">
        <f t="shared" si="14"/>
        <v>0.04</v>
      </c>
      <c r="EN6" s="21">
        <f t="shared" si="14"/>
        <v>0.06</v>
      </c>
      <c r="EO6" s="20" t="str">
        <f>IF(EO7="","",IF(EO7="-","【-】","【"&amp;SUBSTITUTE(TEXT(EO7,"#,##0.00"),"-","△")&amp;"】"))</f>
        <v>【0.24】</v>
      </c>
    </row>
    <row r="7" spans="1:145" s="22" customFormat="1" x14ac:dyDescent="0.2">
      <c r="A7" s="14"/>
      <c r="B7" s="23">
        <v>2021</v>
      </c>
      <c r="C7" s="23">
        <v>143421</v>
      </c>
      <c r="D7" s="23">
        <v>47</v>
      </c>
      <c r="E7" s="23">
        <v>17</v>
      </c>
      <c r="F7" s="23">
        <v>1</v>
      </c>
      <c r="G7" s="23">
        <v>0</v>
      </c>
      <c r="H7" s="23" t="s">
        <v>98</v>
      </c>
      <c r="I7" s="23" t="s">
        <v>99</v>
      </c>
      <c r="J7" s="23" t="s">
        <v>100</v>
      </c>
      <c r="K7" s="23" t="s">
        <v>101</v>
      </c>
      <c r="L7" s="23" t="s">
        <v>102</v>
      </c>
      <c r="M7" s="23" t="s">
        <v>103</v>
      </c>
      <c r="N7" s="24" t="s">
        <v>104</v>
      </c>
      <c r="O7" s="24" t="s">
        <v>105</v>
      </c>
      <c r="P7" s="24">
        <v>90.06</v>
      </c>
      <c r="Q7" s="24">
        <v>105.75</v>
      </c>
      <c r="R7" s="24">
        <v>2673</v>
      </c>
      <c r="S7" s="24">
        <v>28183</v>
      </c>
      <c r="T7" s="24">
        <v>9.08</v>
      </c>
      <c r="U7" s="24">
        <v>3103.85</v>
      </c>
      <c r="V7" s="24">
        <v>25280</v>
      </c>
      <c r="W7" s="24">
        <v>4.1399999999999997</v>
      </c>
      <c r="X7" s="24">
        <v>6106.28</v>
      </c>
      <c r="Y7" s="24">
        <v>80.8</v>
      </c>
      <c r="Z7" s="24">
        <v>78.48</v>
      </c>
      <c r="AA7" s="24">
        <v>63.62</v>
      </c>
      <c r="AB7" s="24">
        <v>62.35</v>
      </c>
      <c r="AC7" s="24">
        <v>66.36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606.64</v>
      </c>
      <c r="BG7" s="24">
        <v>620.14</v>
      </c>
      <c r="BH7" s="24">
        <v>793.21</v>
      </c>
      <c r="BI7" s="24">
        <v>848.56</v>
      </c>
      <c r="BJ7" s="24">
        <v>611.38</v>
      </c>
      <c r="BK7" s="24">
        <v>855.79</v>
      </c>
      <c r="BL7" s="24">
        <v>948.07</v>
      </c>
      <c r="BM7" s="24">
        <v>1105.9100000000001</v>
      </c>
      <c r="BN7" s="24">
        <v>1303.55</v>
      </c>
      <c r="BO7" s="24">
        <v>1172.21</v>
      </c>
      <c r="BP7" s="24">
        <v>669.11</v>
      </c>
      <c r="BQ7" s="24">
        <v>99.48</v>
      </c>
      <c r="BR7" s="24">
        <v>98.5</v>
      </c>
      <c r="BS7" s="24">
        <v>100</v>
      </c>
      <c r="BT7" s="24">
        <v>100.06</v>
      </c>
      <c r="BU7" s="24">
        <v>100</v>
      </c>
      <c r="BV7" s="24">
        <v>82.82</v>
      </c>
      <c r="BW7" s="24">
        <v>83.31</v>
      </c>
      <c r="BX7" s="24">
        <v>76.319999999999993</v>
      </c>
      <c r="BY7" s="24">
        <v>78.510000000000005</v>
      </c>
      <c r="BZ7" s="24">
        <v>79.55</v>
      </c>
      <c r="CA7" s="24">
        <v>99.73</v>
      </c>
      <c r="CB7" s="24">
        <v>150.69999999999999</v>
      </c>
      <c r="CC7" s="24">
        <v>150</v>
      </c>
      <c r="CD7" s="24">
        <v>152.88999999999999</v>
      </c>
      <c r="CE7" s="24">
        <v>154.1</v>
      </c>
      <c r="CF7" s="24">
        <v>150.71</v>
      </c>
      <c r="CG7" s="24">
        <v>165.76</v>
      </c>
      <c r="CH7" s="24">
        <v>160.62</v>
      </c>
      <c r="CI7" s="24">
        <v>171.08</v>
      </c>
      <c r="CJ7" s="24">
        <v>160.44999999999999</v>
      </c>
      <c r="CK7" s="24">
        <v>161.13</v>
      </c>
      <c r="CL7" s="24">
        <v>134.97999999999999</v>
      </c>
      <c r="CM7" s="24" t="s">
        <v>104</v>
      </c>
      <c r="CN7" s="24" t="s">
        <v>104</v>
      </c>
      <c r="CO7" s="24" t="s">
        <v>104</v>
      </c>
      <c r="CP7" s="24" t="s">
        <v>104</v>
      </c>
      <c r="CQ7" s="24" t="s">
        <v>104</v>
      </c>
      <c r="CR7" s="24">
        <v>50.12</v>
      </c>
      <c r="CS7" s="24">
        <v>49.98</v>
      </c>
      <c r="CT7" s="24">
        <v>50.06</v>
      </c>
      <c r="CU7" s="24">
        <v>46.3</v>
      </c>
      <c r="CV7" s="24">
        <v>47.23</v>
      </c>
      <c r="CW7" s="24">
        <v>59.99</v>
      </c>
      <c r="CX7" s="24">
        <v>75.86</v>
      </c>
      <c r="CY7" s="24">
        <v>76.760000000000005</v>
      </c>
      <c r="CZ7" s="24">
        <v>78.86</v>
      </c>
      <c r="DA7" s="24">
        <v>80.959999999999994</v>
      </c>
      <c r="DB7" s="24">
        <v>83.27</v>
      </c>
      <c r="DC7" s="24">
        <v>86.63</v>
      </c>
      <c r="DD7" s="24">
        <v>87.09</v>
      </c>
      <c r="DE7" s="24">
        <v>85.79</v>
      </c>
      <c r="DF7" s="24">
        <v>85.01</v>
      </c>
      <c r="DG7" s="24">
        <v>85.55</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0.16</v>
      </c>
      <c r="EK7" s="24">
        <v>0.2</v>
      </c>
      <c r="EL7" s="24">
        <v>0.34</v>
      </c>
      <c r="EM7" s="24">
        <v>0.04</v>
      </c>
      <c r="EN7" s="24">
        <v>0.06</v>
      </c>
      <c r="EO7" s="24">
        <v>0.24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111</v>
      </c>
    </row>
    <row r="12" spans="1:145" x14ac:dyDescent="0.2">
      <c r="B12">
        <v>1</v>
      </c>
      <c r="C12">
        <v>1</v>
      </c>
      <c r="D12">
        <v>1</v>
      </c>
      <c r="E12">
        <v>2</v>
      </c>
      <c r="F12">
        <v>3</v>
      </c>
      <c r="G12" t="s">
        <v>112</v>
      </c>
    </row>
    <row r="13" spans="1:145" x14ac:dyDescent="0.2">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下水道課　業務班</cp:lastModifiedBy>
  <cp:lastPrinted>2023-01-26T00:08:52Z</cp:lastPrinted>
  <dcterms:created xsi:type="dcterms:W3CDTF">2023-01-12T23:53:00Z</dcterms:created>
  <dcterms:modified xsi:type="dcterms:W3CDTF">2023-01-26T00:10:33Z</dcterms:modified>
  <cp:category/>
</cp:coreProperties>
</file>