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Svfi01\共有フォルダ\上下水道課\令和４年度\H00(水道・水道・諸務)\(5)神奈川県（公営企業関係）\20230124〆_公営企業に係る経営比較分析表（令和３年度決算）の分析等について\02_回答\"/>
    </mc:Choice>
  </mc:AlternateContent>
  <xr:revisionPtr revIDLastSave="0" documentId="13_ncr:1_{DC33929B-21D1-4EB5-BF5E-A202C78F14D2}" xr6:coauthVersionLast="36" xr6:coauthVersionMax="36" xr10:uidLastSave="{00000000-0000-0000-0000-000000000000}"/>
  <workbookProtection workbookAlgorithmName="SHA-512" workbookHashValue="TG9XFMQSnkkqZNWh6RjtyHRPLc4PQWtSoH1v5ERNpUcV12tl+Tbipwwe9WUjUQmOzHIAfyT4eyynCAirAguBWQ==" workbookSaltValue="wvzP9s6VOyq8Vd/NO/rWFw==" workbookSpinCount="100000" lockStructure="1"/>
  <bookViews>
    <workbookView xWindow="0" yWindow="0" windowWidth="15360" windowHeight="763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P8" i="4"/>
  <c r="B6" i="4"/>
</calcChain>
</file>

<file path=xl/sharedStrings.xml><?xml version="1.0" encoding="utf-8"?>
<sst xmlns="http://schemas.openxmlformats.org/spreadsheetml/2006/main" count="236" uniqueCount="115">
  <si>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</si>
  <si>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</si>
  <si>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</si>
  <si>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</si>
  <si>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</si>
  <si>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</si>
  <si>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</si>
  <si>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</si>
  <si>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</si>
  <si>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</si>
  <si>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</si>
  <si>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</si>
  <si>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</si>
  <si>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</si>
  <si>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</si>
  <si>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</si>
  <si>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</si>
  <si>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</si>
  <si>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</si>
  <si>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</si>
  <si>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</si>
  <si>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</si>
  <si>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</si>
  <si>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</si>
  <si>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</si>
  <si>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</si>
  <si>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</si>
  <si>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</si>
  <si>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</si>
  <si>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</si>
  <si>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</si>
  <si>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</si>
  <si>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</si>
  <si>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</si>
  <si>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</si>
  <si>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</si>
  <si>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</si>
  <si>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</si>
  <si>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</si>
  <si>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</si>
  <si>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</si>
  <si>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</si>
  <si>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</si>
  <si>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</si>
  <si>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</si>
  <si>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</si>
  <si>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</si>
  <si>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</si>
  <si>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</si>
  <si>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</si>
  <si>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</si>
  <si>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</si>
  <si>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</si>
  <si>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</si>
  <si>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</si>
  <si>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</si>
  <si>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</si>
  <si>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</si>
  <si>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</si>
  <si>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</si>
  <si>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</si>
  <si>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</si>
  <si>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</si>
  <si>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</si>
  <si>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</si>
  <si>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</si>
  <si>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</si>
  <si>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</si>
  <si>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</si>
  <si>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</si>
  <si>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</si>
  <si>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</si>
  <si>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</si>
  <si>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</si>
  <si>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</si>
  <si>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</si>
  <si>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</si>
  <si>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</si>
  <si>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</si>
  <si>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</si>
  <si>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</si>
  <si>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</si>
  <si>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</si>
  <si>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</si>
  <si>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</si>
  <si>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</si>
  <si>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</si>
  <si>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</si>
  <si>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</si>
  <si>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</si>
  <si>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</si>
  <si>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</si>
  <si>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</si>
  <si>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</si>
  <si>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</si>
  <si>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</si>
  <si>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</si>
  <si>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</si>
  <si>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</si>
  <si>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</si>
  <si>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</si>
  <si>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</si>
  <si>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</si>
  <si>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</si>
  <si>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</si>
  <si>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</si>
  <si>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</si>
  <si>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</si>
  <si>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</si>
  <si>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</si>
  <si>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</si>
  <si>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</si>
  <si>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①経常収支比率は100％を超え、類似団体や全国平均より低いものの②累積欠損がない状態であるため、経営状況は比較的健全と言えます。
　③流動比率は改善傾向にありましたが、１年以内に支払うべき建設改良等企業債の増加により、令和３年度決算では減少しました。短期的な債務に対する支払い能力は余裕がない状態です。
　④企業債残高対事業規模比率は、類似団体平均よりも低くなっています。今後は未普及地域の整備に加え、老朽化した管渠の更新も想定されることから、企業債借入額の増とともに、比率が高まることが予測されます。
　⑤経費回収率は、類似団体や全国平均よりも低く、⑥汚水処理原価と使用料単価で差損が生じている状態です。使用料で賄うべき経費を使用料で賄えるよう、適正な使用料収入の確保が必要となっていますが、コロナ禍による社会情勢の影響を受け使用料改定が延期となっています。
　本市は、処理施設を有していないため、⑦施設利用率はありません。
　⑧水洗化率については、接続率の向上に努め、類似団体や全国平均よりも高い数値を維持しております。</t>
    <rPh sb="17" eb="19">
      <t>ルイジ</t>
    </rPh>
    <rPh sb="19" eb="21">
      <t>ダンタイ</t>
    </rPh>
    <rPh sb="22" eb="24">
      <t>ゼンコク</t>
    </rPh>
    <rPh sb="24" eb="26">
      <t>ヘイキン</t>
    </rPh>
    <rPh sb="28" eb="29">
      <t>ヒク</t>
    </rPh>
    <rPh sb="41" eb="43">
      <t>ジョウタイ</t>
    </rPh>
    <rPh sb="73" eb="75">
      <t>カイゼン</t>
    </rPh>
    <rPh sb="75" eb="77">
      <t>ケイコウ</t>
    </rPh>
    <rPh sb="86" eb="87">
      <t>ネン</t>
    </rPh>
    <rPh sb="87" eb="89">
      <t>イナイ</t>
    </rPh>
    <rPh sb="90" eb="92">
      <t>シハラ</t>
    </rPh>
    <rPh sb="95" eb="97">
      <t>ケンセツ</t>
    </rPh>
    <rPh sb="97" eb="99">
      <t>カイリョウ</t>
    </rPh>
    <rPh sb="99" eb="100">
      <t>トウ</t>
    </rPh>
    <rPh sb="100" eb="102">
      <t>キギョウ</t>
    </rPh>
    <rPh sb="102" eb="103">
      <t>サイ</t>
    </rPh>
    <rPh sb="104" eb="106">
      <t>ゾウカ</t>
    </rPh>
    <rPh sb="110" eb="112">
      <t>レイワ</t>
    </rPh>
    <rPh sb="113" eb="115">
      <t>ネンド</t>
    </rPh>
    <rPh sb="115" eb="117">
      <t>ケッサン</t>
    </rPh>
    <rPh sb="119" eb="121">
      <t>ゲンショウ</t>
    </rPh>
    <phoneticPr fontId="4"/>
  </si>
  <si>
    <t>　平成29年度に地方公営企業法を適用したことにより、累積減価償却費はまだ低く、①有形固定資産減価償却率も低くなっておりますが、今後、上昇していく見込みです。
　現時点では、耐用年数を超える管渠がないため、②管渠老朽化率はありませんが、近い将来、本格的な更新時期を迎えるため、老朽化率の発生が見込まれます。財源と投資のバランスを考慮しながら、計画的かつ効率的に施設の老朽化対策を行っていく必要があります。</t>
    <phoneticPr fontId="4"/>
  </si>
  <si>
    <t>　本市は、工場排水など企業の排水量の動向に大きく影響を受けています。
　その排水量は年々減少傾向にあるため、今後の使用料収入は楽観できない状況です。
　未普及地域の整備に並行して、老朽化に伴う更新事業も本格化することから、将来の更新事業に向けた資金の確保も必要となります。
　今後も財政推計を注視しながら、適正な維持管理費や使用料について継続的に検討を行い、安定した事業運営を目指していきます。</t>
    <rPh sb="1" eb="3">
      <t>ホンシ</t>
    </rPh>
    <rPh sb="5" eb="7">
      <t>コウジョウ</t>
    </rPh>
    <rPh sb="7" eb="9">
      <t>ハイスイ</t>
    </rPh>
    <rPh sb="18" eb="20">
      <t>ドウコウ</t>
    </rPh>
    <rPh sb="21" eb="22">
      <t>オオ</t>
    </rPh>
    <rPh sb="24" eb="26">
      <t>エイキョウ</t>
    </rPh>
    <rPh sb="27" eb="28">
      <t>ウ</t>
    </rPh>
    <rPh sb="38" eb="40">
      <t>ハイスイ</t>
    </rPh>
    <rPh sb="40" eb="41">
      <t>リョウ</t>
    </rPh>
    <rPh sb="82" eb="84">
      <t>セイビ</t>
    </rPh>
    <rPh sb="85" eb="87">
      <t>ヘイコウ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</si>
</sst>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quot;-&quot;">
                  <c:v>0.34</c:v>
                </c:pt>
              </c:numCache>
            </c:numRef>
          </c:val>
          <c:extLst>
            <c:ext xmlns:c16="http://schemas.microsoft.com/office/drawing/2014/chart" uri="{C3380CC4-5D6E-409C-BE32-E72D297353CC}">
              <c16:uniqueId val="{00000000-4FDA-420D-ABD3-DA1469BF2B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0.09</c:v>
                </c:pt>
                <c:pt idx="3">
                  <c:v>0.09</c:v>
                </c:pt>
                <c:pt idx="4">
                  <c:v>0.17</c:v>
                </c:pt>
              </c:numCache>
            </c:numRef>
          </c:val>
          <c:smooth val="0"/>
          <c:extLst>
            <c:ext xmlns:c16="http://schemas.microsoft.com/office/drawing/2014/chart" uri="{C3380CC4-5D6E-409C-BE32-E72D297353CC}">
              <c16:uniqueId val="{00000001-4FDA-420D-ABD3-DA1469BF2B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11-4B53-A02C-DD236698EB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c:v>
                </c:pt>
                <c:pt idx="1">
                  <c:v>64.510000000000005</c:v>
                </c:pt>
                <c:pt idx="2">
                  <c:v>68.31</c:v>
                </c:pt>
                <c:pt idx="3">
                  <c:v>65.28</c:v>
                </c:pt>
                <c:pt idx="4">
                  <c:v>64.92</c:v>
                </c:pt>
              </c:numCache>
            </c:numRef>
          </c:val>
          <c:smooth val="0"/>
          <c:extLst>
            <c:ext xmlns:c16="http://schemas.microsoft.com/office/drawing/2014/chart" uri="{C3380CC4-5D6E-409C-BE32-E72D297353CC}">
              <c16:uniqueId val="{00000001-3D11-4B53-A02C-DD236698EB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97.09</c:v>
                </c:pt>
                <c:pt idx="1">
                  <c:v>97.36</c:v>
                </c:pt>
                <c:pt idx="2">
                  <c:v>97.88</c:v>
                </c:pt>
                <c:pt idx="3">
                  <c:v>98.59</c:v>
                </c:pt>
                <c:pt idx="4">
                  <c:v>97.94</c:v>
                </c:pt>
              </c:numCache>
            </c:numRef>
          </c:val>
          <c:extLst>
            <c:ext xmlns:c16="http://schemas.microsoft.com/office/drawing/2014/chart" uri="{C3380CC4-5D6E-409C-BE32-E72D297353CC}">
              <c16:uniqueId val="{00000000-F461-4A47-8B39-F76B2756F8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c:v>
                </c:pt>
                <c:pt idx="1">
                  <c:v>91.62</c:v>
                </c:pt>
                <c:pt idx="2">
                  <c:v>92.62</c:v>
                </c:pt>
                <c:pt idx="3">
                  <c:v>92.72</c:v>
                </c:pt>
                <c:pt idx="4">
                  <c:v>92.88</c:v>
                </c:pt>
              </c:numCache>
            </c:numRef>
          </c:val>
          <c:smooth val="0"/>
          <c:extLst>
            <c:ext xmlns:c16="http://schemas.microsoft.com/office/drawing/2014/chart" uri="{C3380CC4-5D6E-409C-BE32-E72D297353CC}">
              <c16:uniqueId val="{00000001-F461-4A47-8B39-F76B2756F8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104.5</c:v>
                </c:pt>
                <c:pt idx="1">
                  <c:v>111.47</c:v>
                </c:pt>
                <c:pt idx="2">
                  <c:v>109.14</c:v>
                </c:pt>
                <c:pt idx="3">
                  <c:v>106.97</c:v>
                </c:pt>
                <c:pt idx="4">
                  <c:v>106.02</c:v>
                </c:pt>
              </c:numCache>
            </c:numRef>
          </c:val>
          <c:extLst>
            <c:ext xmlns:c16="http://schemas.microsoft.com/office/drawing/2014/chart" uri="{C3380CC4-5D6E-409C-BE32-E72D297353CC}">
              <c16:uniqueId val="{00000000-B87A-444B-82B0-2222D7BEA4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106.66</c:v>
                </c:pt>
                <c:pt idx="1">
                  <c:v>106.25</c:v>
                </c:pt>
                <c:pt idx="2">
                  <c:v>106.99</c:v>
                </c:pt>
                <c:pt idx="3">
                  <c:v>107.85</c:v>
                </c:pt>
                <c:pt idx="4">
                  <c:v>108.04</c:v>
                </c:pt>
              </c:numCache>
            </c:numRef>
          </c:val>
          <c:smooth val="0"/>
          <c:extLst>
            <c:ext xmlns:c16="http://schemas.microsoft.com/office/drawing/2014/chart" uri="{C3380CC4-5D6E-409C-BE32-E72D297353CC}">
              <c16:uniqueId val="{00000001-B87A-444B-82B0-2222D7BEA4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3.25</c:v>
                </c:pt>
                <c:pt idx="1">
                  <c:v>6.45</c:v>
                </c:pt>
                <c:pt idx="2">
                  <c:v>9.58</c:v>
                </c:pt>
                <c:pt idx="3">
                  <c:v>12.62</c:v>
                </c:pt>
                <c:pt idx="4">
                  <c:v>15.68</c:v>
                </c:pt>
              </c:numCache>
            </c:numRef>
          </c:val>
          <c:extLst>
            <c:ext xmlns:c16="http://schemas.microsoft.com/office/drawing/2014/chart" uri="{C3380CC4-5D6E-409C-BE32-E72D297353CC}">
              <c16:uniqueId val="{00000000-92F5-4404-BCA1-3C9DA2DB98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20.56</c:v>
                </c:pt>
                <c:pt idx="1">
                  <c:v>14.75</c:v>
                </c:pt>
                <c:pt idx="2">
                  <c:v>26.36</c:v>
                </c:pt>
                <c:pt idx="3">
                  <c:v>23.79</c:v>
                </c:pt>
                <c:pt idx="4">
                  <c:v>25.66</c:v>
                </c:pt>
              </c:numCache>
            </c:numRef>
          </c:val>
          <c:smooth val="0"/>
          <c:extLst>
            <c:ext xmlns:c16="http://schemas.microsoft.com/office/drawing/2014/chart" uri="{C3380CC4-5D6E-409C-BE32-E72D297353CC}">
              <c16:uniqueId val="{00000001-92F5-4404-BCA1-3C9DA2DB98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4D-409C-A0E8-E340385382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0.42</c:v>
                </c:pt>
                <c:pt idx="1">
                  <c:v>0.25</c:v>
                </c:pt>
                <c:pt idx="2">
                  <c:v>1.43</c:v>
                </c:pt>
                <c:pt idx="3">
                  <c:v>1.22</c:v>
                </c:pt>
                <c:pt idx="4">
                  <c:v>1.61</c:v>
                </c:pt>
              </c:numCache>
            </c:numRef>
          </c:val>
          <c:smooth val="0"/>
          <c:extLst>
            <c:ext xmlns:c16="http://schemas.microsoft.com/office/drawing/2014/chart" uri="{C3380CC4-5D6E-409C-BE32-E72D297353CC}">
              <c16:uniqueId val="{00000001-964D-409C-A0E8-E340385382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C2-482D-8AF5-AD00993242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0.72</c:v>
                </c:pt>
                <c:pt idx="1">
                  <c:v>0.78</c:v>
                </c:pt>
                <c:pt idx="2">
                  <c:v>7.42</c:v>
                </c:pt>
                <c:pt idx="3">
                  <c:v>4.72</c:v>
                </c:pt>
                <c:pt idx="4">
                  <c:v>4.49</c:v>
                </c:pt>
              </c:numCache>
            </c:numRef>
          </c:val>
          <c:smooth val="0"/>
          <c:extLst>
            <c:ext xmlns:c16="http://schemas.microsoft.com/office/drawing/2014/chart" uri="{C3380CC4-5D6E-409C-BE32-E72D297353CC}">
              <c16:uniqueId val="{00000001-5DC2-482D-8AF5-AD00993242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53.62</c:v>
                </c:pt>
                <c:pt idx="1">
                  <c:v>64.099999999999994</c:v>
                </c:pt>
                <c:pt idx="2">
                  <c:v>70.61</c:v>
                </c:pt>
                <c:pt idx="3">
                  <c:v>75.14</c:v>
                </c:pt>
                <c:pt idx="4">
                  <c:v>62.88</c:v>
                </c:pt>
              </c:numCache>
            </c:numRef>
          </c:val>
          <c:extLst>
            <c:ext xmlns:c16="http://schemas.microsoft.com/office/drawing/2014/chart" uri="{C3380CC4-5D6E-409C-BE32-E72D297353CC}">
              <c16:uniqueId val="{00000000-4566-4C10-B8B1-AA6E08EDA1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77.180000000000007</c:v>
                </c:pt>
                <c:pt idx="1">
                  <c:v>67.2</c:v>
                </c:pt>
                <c:pt idx="2">
                  <c:v>68.180000000000007</c:v>
                </c:pt>
                <c:pt idx="3">
                  <c:v>67.930000000000007</c:v>
                </c:pt>
                <c:pt idx="4">
                  <c:v>68.53</c:v>
                </c:pt>
              </c:numCache>
            </c:numRef>
          </c:val>
          <c:smooth val="0"/>
          <c:extLst>
            <c:ext xmlns:c16="http://schemas.microsoft.com/office/drawing/2014/chart" uri="{C3380CC4-5D6E-409C-BE32-E72D297353CC}">
              <c16:uniqueId val="{00000001-4566-4C10-B8B1-AA6E08EDA1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766.71</c:v>
                </c:pt>
                <c:pt idx="1">
                  <c:v>832.78</c:v>
                </c:pt>
                <c:pt idx="2">
                  <c:v>819.72</c:v>
                </c:pt>
                <c:pt idx="3">
                  <c:v>720.97</c:v>
                </c:pt>
                <c:pt idx="4">
                  <c:v>693.01</c:v>
                </c:pt>
              </c:numCache>
            </c:numRef>
          </c:val>
          <c:extLst>
            <c:ext xmlns:c16="http://schemas.microsoft.com/office/drawing/2014/chart" uri="{C3380CC4-5D6E-409C-BE32-E72D297353CC}">
              <c16:uniqueId val="{00000000-1663-4CEC-8DE5-F58C581EE8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986.82</c:v>
                </c:pt>
                <c:pt idx="1">
                  <c:v>1023.34</c:v>
                </c:pt>
                <c:pt idx="2">
                  <c:v>847.44</c:v>
                </c:pt>
                <c:pt idx="3">
                  <c:v>857.88</c:v>
                </c:pt>
                <c:pt idx="4">
                  <c:v>825.1</c:v>
                </c:pt>
              </c:numCache>
            </c:numRef>
          </c:val>
          <c:smooth val="0"/>
          <c:extLst>
            <c:ext xmlns:c16="http://schemas.microsoft.com/office/drawing/2014/chart" uri="{C3380CC4-5D6E-409C-BE32-E72D297353CC}">
              <c16:uniqueId val="{00000001-1663-4CEC-8DE5-F58C581EE8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84.01</c:v>
                </c:pt>
                <c:pt idx="1">
                  <c:v>83.93</c:v>
                </c:pt>
                <c:pt idx="2">
                  <c:v>84.2</c:v>
                </c:pt>
                <c:pt idx="3">
                  <c:v>84.99</c:v>
                </c:pt>
                <c:pt idx="4">
                  <c:v>84.95</c:v>
                </c:pt>
              </c:numCache>
            </c:numRef>
          </c:val>
          <c:extLst>
            <c:ext xmlns:c16="http://schemas.microsoft.com/office/drawing/2014/chart" uri="{C3380CC4-5D6E-409C-BE32-E72D297353CC}">
              <c16:uniqueId val="{00000000-6AFC-45EA-8F63-7B43083173C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84.02</c:v>
                </c:pt>
                <c:pt idx="1">
                  <c:v>82.26</c:v>
                </c:pt>
                <c:pt idx="2">
                  <c:v>94.69</c:v>
                </c:pt>
                <c:pt idx="3">
                  <c:v>94.97</c:v>
                </c:pt>
                <c:pt idx="4">
                  <c:v>97.07</c:v>
                </c:pt>
              </c:numCache>
            </c:numRef>
          </c:val>
          <c:smooth val="0"/>
          <c:extLst>
            <c:ext xmlns:c16="http://schemas.microsoft.com/office/drawing/2014/chart" uri="{C3380CC4-5D6E-409C-BE32-E72D297353CC}">
              <c16:uniqueId val="{00000001-6AFC-45EA-8F63-7B43083173C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A742-41CD-B1A4-54E21CF66F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154.83000000000001</c:v>
                </c:pt>
                <c:pt idx="1">
                  <c:v>154.25</c:v>
                </c:pt>
                <c:pt idx="2">
                  <c:v>159.78</c:v>
                </c:pt>
                <c:pt idx="3">
                  <c:v>159.49</c:v>
                </c:pt>
                <c:pt idx="4">
                  <c:v>157.81</c:v>
                </c:pt>
              </c:numCache>
            </c:numRef>
          </c:val>
          <c:smooth val="0"/>
          <c:extLst>
            <c:ext xmlns:c16="http://schemas.microsoft.com/office/drawing/2014/chart" uri="{C3380CC4-5D6E-409C-BE32-E72D297353CC}">
              <c16:uniqueId val="{00000001-A742-41CD-B1A4-54E21CF66F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3"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南足柄市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非設置</v>
      </c>
      <c r="AE8" s="36"/>
      <c r="AF8" s="36"/>
      <c r="AG8" s="36"/>
      <c r="AH8" s="36"/>
      <c r="AI8" s="36"/>
      <c r="AJ8" s="36"/>
      <c r="AK8" s="3"/>
      <c r="AL8" s="37">
        <f>データ!S6</f>
        <v>41254</v>
      </c>
      <c r="AM8" s="37"/>
      <c r="AN8" s="37"/>
      <c r="AO8" s="37"/>
      <c r="AP8" s="37"/>
      <c r="AQ8" s="37"/>
      <c r="AR8" s="37"/>
      <c r="AS8" s="37"/>
      <c r="AT8" s="38">
        <f>データ!T6</f>
        <v>77.12</v>
      </c>
      <c r="AU8" s="38"/>
      <c r="AV8" s="38"/>
      <c r="AW8" s="38"/>
      <c r="AX8" s="38"/>
      <c r="AY8" s="38"/>
      <c r="AZ8" s="38"/>
      <c r="BA8" s="38"/>
      <c r="BB8" s="38">
        <f>データ!U6</f>
        <v>534.92999999999995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60.55</v>
      </c>
      <c r="J10" s="38"/>
      <c r="K10" s="38"/>
      <c r="L10" s="38"/>
      <c r="M10" s="38"/>
      <c r="N10" s="38"/>
      <c r="O10" s="38"/>
      <c r="P10" s="38">
        <f>データ!P6</f>
        <v>75.17</v>
      </c>
      <c r="Q10" s="38"/>
      <c r="R10" s="38"/>
      <c r="S10" s="38"/>
      <c r="T10" s="38"/>
      <c r="U10" s="38"/>
      <c r="V10" s="38"/>
      <c r="W10" s="38">
        <f>データ!Q6</f>
        <v>87.19</v>
      </c>
      <c r="X10" s="38"/>
      <c r="Y10" s="38"/>
      <c r="Z10" s="38"/>
      <c r="AA10" s="38"/>
      <c r="AB10" s="38"/>
      <c r="AC10" s="38"/>
      <c r="AD10" s="37">
        <f>データ!R6</f>
        <v>1779</v>
      </c>
      <c r="AE10" s="37"/>
      <c r="AF10" s="37"/>
      <c r="AG10" s="37"/>
      <c r="AH10" s="37"/>
      <c r="AI10" s="37"/>
      <c r="AJ10" s="37"/>
      <c r="AK10" s="2"/>
      <c r="AL10" s="37">
        <f>データ!V6</f>
        <v>30889</v>
      </c>
      <c r="AM10" s="37"/>
      <c r="AN10" s="37"/>
      <c r="AO10" s="37"/>
      <c r="AP10" s="37"/>
      <c r="AQ10" s="37"/>
      <c r="AR10" s="37"/>
      <c r="AS10" s="37"/>
      <c r="AT10" s="38">
        <f>データ!W6</f>
        <v>6.3</v>
      </c>
      <c r="AU10" s="38"/>
      <c r="AV10" s="38"/>
      <c r="AW10" s="38"/>
      <c r="AX10" s="38"/>
      <c r="AY10" s="38"/>
      <c r="AZ10" s="38"/>
      <c r="BA10" s="38"/>
      <c r="BB10" s="38">
        <f>データ!X6</f>
        <v>4903.0200000000004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93RRqWPhzt8sYVNjpt2GlaUMgEi0zEJDB5ZX9GvAAZUIefC7YOTV1t0WrgkuVzvbyos9/YM/CcpmLoaKNjXJjQ==" saltValue="nU/5evJgnBKE9zFRRRhXs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2021</v>
      </c>
      <c r="C6" s="19">
        <f t="shared" ref="C6:X6" si="3">C7</f>
        <v>142174</v>
      </c>
      <c r="D6" s="19">
        <f t="shared" si="3"/>
        <v>46</v>
      </c>
      <c r="E6" s="19">
        <f t="shared" si="3"/>
        <v>17</v>
      </c>
      <c r="F6" s="19">
        <f t="shared" si="3"/>
        <v>1</v>
      </c>
      <c r="G6" s="19">
        <f t="shared" si="3"/>
        <v>0</v>
      </c>
      <c r="H6" s="19" t="str">
        <f t="shared" si="3"/>
        <v>神奈川県　南足柄市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60.55</v>
      </c>
      <c r="P6" s="20">
        <f t="shared" si="3"/>
        <v>75.17</v>
      </c>
      <c r="Q6" s="20">
        <f t="shared" si="3"/>
        <v>87.19</v>
      </c>
      <c r="R6" s="20">
        <f t="shared" si="3"/>
        <v>1779</v>
      </c>
      <c r="S6" s="20">
        <f t="shared" si="3"/>
        <v>41254</v>
      </c>
      <c r="T6" s="20">
        <f t="shared" si="3"/>
        <v>77.12</v>
      </c>
      <c r="U6" s="20">
        <f t="shared" si="3"/>
        <v>534.92999999999995</v>
      </c>
      <c r="V6" s="20">
        <f t="shared" si="3"/>
        <v>30889</v>
      </c>
      <c r="W6" s="20">
        <f t="shared" si="3"/>
        <v>6.3</v>
      </c>
      <c r="X6" s="20">
        <f t="shared" si="3"/>
        <v>4903.0200000000004</v>
      </c>
      <c r="Y6" s="21">
        <f>IF(Y7="",NA(),Y7)</f>
        <v>104.5</v>
      </c>
      <c r="Z6" s="21">
        <f t="shared" ref="Z6:AH6" si="4">IF(Z7="",NA(),Z7)</f>
        <v>111.47</v>
      </c>
      <c r="AA6" s="21">
        <f t="shared" si="4"/>
        <v>109.14</v>
      </c>
      <c r="AB6" s="21">
        <f t="shared" si="4"/>
        <v>106.97</v>
      </c>
      <c r="AC6" s="21">
        <f t="shared" si="4"/>
        <v>106.02</v>
      </c>
      <c r="AD6" s="21">
        <f t="shared" si="4"/>
        <v>106.66</v>
      </c>
      <c r="AE6" s="21">
        <f t="shared" si="4"/>
        <v>106.25</v>
      </c>
      <c r="AF6" s="21">
        <f t="shared" si="4"/>
        <v>106.99</v>
      </c>
      <c r="AG6" s="21">
        <f t="shared" si="4"/>
        <v>107.85</v>
      </c>
      <c r="AH6" s="21">
        <f t="shared" si="4"/>
        <v>108.04</v>
      </c>
      <c r="AI6" s="20" t="str">
        <f>IF(AI7="","",IF(AI7="-","【-】","【"&amp;SUBSTITUTE(TEXT(AI7,"#,##0.00"),"-","△")&amp;"】"))</f>
        <v>【107.02】</v>
      </c>
      <c r="AJ6" s="20">
        <f>IF(AJ7="",NA(),AJ7)</f>
        <v>0</v>
      </c>
      <c r="AK6" s="20">
        <f t="shared" ref="AK6:AS6" si="5">IF(AK7="",NA(),AK7)</f>
        <v>0</v>
      </c>
      <c r="AL6" s="20">
        <f t="shared" si="5"/>
        <v>0</v>
      </c>
      <c r="AM6" s="20">
        <f t="shared" si="5"/>
        <v>0</v>
      </c>
      <c r="AN6" s="20">
        <f t="shared" si="5"/>
        <v>0</v>
      </c>
      <c r="AO6" s="21">
        <f t="shared" si="5"/>
        <v>0.72</v>
      </c>
      <c r="AP6" s="21">
        <f t="shared" si="5"/>
        <v>0.78</v>
      </c>
      <c r="AQ6" s="21">
        <f t="shared" si="5"/>
        <v>7.42</v>
      </c>
      <c r="AR6" s="21">
        <f t="shared" si="5"/>
        <v>4.72</v>
      </c>
      <c r="AS6" s="21">
        <f t="shared" si="5"/>
        <v>4.49</v>
      </c>
      <c r="AT6" s="20" t="str">
        <f>IF(AT7="","",IF(AT7="-","【-】","【"&amp;SUBSTITUTE(TEXT(AT7,"#,##0.00"),"-","△")&amp;"】"))</f>
        <v>【3.09】</v>
      </c>
      <c r="AU6" s="21">
        <f>IF(AU7="",NA(),AU7)</f>
        <v>53.62</v>
      </c>
      <c r="AV6" s="21">
        <f t="shared" ref="AV6:BD6" si="6">IF(AV7="",NA(),AV7)</f>
        <v>64.099999999999994</v>
      </c>
      <c r="AW6" s="21">
        <f t="shared" si="6"/>
        <v>70.61</v>
      </c>
      <c r="AX6" s="21">
        <f t="shared" si="6"/>
        <v>75.14</v>
      </c>
      <c r="AY6" s="21">
        <f t="shared" si="6"/>
        <v>62.88</v>
      </c>
      <c r="AZ6" s="21">
        <f t="shared" si="6"/>
        <v>77.180000000000007</v>
      </c>
      <c r="BA6" s="21">
        <f t="shared" si="6"/>
        <v>67.2</v>
      </c>
      <c r="BB6" s="21">
        <f t="shared" si="6"/>
        <v>68.180000000000007</v>
      </c>
      <c r="BC6" s="21">
        <f t="shared" si="6"/>
        <v>67.930000000000007</v>
      </c>
      <c r="BD6" s="21">
        <f t="shared" si="6"/>
        <v>68.53</v>
      </c>
      <c r="BE6" s="20" t="str">
        <f>IF(BE7="","",IF(BE7="-","【-】","【"&amp;SUBSTITUTE(TEXT(BE7,"#,##0.00"),"-","△")&amp;"】"))</f>
        <v>【71.39】</v>
      </c>
      <c r="BF6" s="21">
        <f>IF(BF7="",NA(),BF7)</f>
        <v>766.71</v>
      </c>
      <c r="BG6" s="21">
        <f t="shared" ref="BG6:BO6" si="7">IF(BG7="",NA(),BG7)</f>
        <v>832.78</v>
      </c>
      <c r="BH6" s="21">
        <f t="shared" si="7"/>
        <v>819.72</v>
      </c>
      <c r="BI6" s="21">
        <f t="shared" si="7"/>
        <v>720.97</v>
      </c>
      <c r="BJ6" s="21">
        <f t="shared" si="7"/>
        <v>693.01</v>
      </c>
      <c r="BK6" s="21">
        <f t="shared" si="7"/>
        <v>986.82</v>
      </c>
      <c r="BL6" s="21">
        <f t="shared" si="7"/>
        <v>1023.34</v>
      </c>
      <c r="BM6" s="21">
        <f t="shared" si="7"/>
        <v>847.44</v>
      </c>
      <c r="BN6" s="21">
        <f t="shared" si="7"/>
        <v>857.88</v>
      </c>
      <c r="BO6" s="21">
        <f t="shared" si="7"/>
        <v>825.1</v>
      </c>
      <c r="BP6" s="20" t="str">
        <f>IF(BP7="","",IF(BP7="-","【-】","【"&amp;SUBSTITUTE(TEXT(BP7,"#,##0.00"),"-","△")&amp;"】"))</f>
        <v>【669.11】</v>
      </c>
      <c r="BQ6" s="21">
        <f>IF(BQ7="",NA(),BQ7)</f>
        <v>84.01</v>
      </c>
      <c r="BR6" s="21">
        <f t="shared" ref="BR6:BZ6" si="8">IF(BR7="",NA(),BR7)</f>
        <v>83.93</v>
      </c>
      <c r="BS6" s="21">
        <f t="shared" si="8"/>
        <v>84.2</v>
      </c>
      <c r="BT6" s="21">
        <f t="shared" si="8"/>
        <v>84.99</v>
      </c>
      <c r="BU6" s="21">
        <f t="shared" si="8"/>
        <v>84.95</v>
      </c>
      <c r="BV6" s="21">
        <f t="shared" si="8"/>
        <v>84.02</v>
      </c>
      <c r="BW6" s="21">
        <f t="shared" si="8"/>
        <v>82.26</v>
      </c>
      <c r="BX6" s="21">
        <f t="shared" si="8"/>
        <v>94.69</v>
      </c>
      <c r="BY6" s="21">
        <f t="shared" si="8"/>
        <v>94.97</v>
      </c>
      <c r="BZ6" s="21">
        <f t="shared" si="8"/>
        <v>97.07</v>
      </c>
      <c r="CA6" s="20" t="str">
        <f>IF(CA7="","",IF(CA7="-","【-】","【"&amp;SUBSTITUTE(TEXT(CA7,"#,##0.00"),"-","△")&amp;"】"))</f>
        <v>【99.73】</v>
      </c>
      <c r="CB6" s="21">
        <f>IF(CB7="",NA(),CB7)</f>
        <v>150</v>
      </c>
      <c r="CC6" s="21">
        <f t="shared" ref="CC6:CK6" si="9">IF(CC7="",NA(),CC7)</f>
        <v>150</v>
      </c>
      <c r="CD6" s="21">
        <f t="shared" si="9"/>
        <v>150</v>
      </c>
      <c r="CE6" s="21">
        <f t="shared" si="9"/>
        <v>150</v>
      </c>
      <c r="CF6" s="21">
        <f t="shared" si="9"/>
        <v>150</v>
      </c>
      <c r="CG6" s="21">
        <f t="shared" si="9"/>
        <v>154.83000000000001</v>
      </c>
      <c r="CH6" s="21">
        <f t="shared" si="9"/>
        <v>154.25</v>
      </c>
      <c r="CI6" s="21">
        <f t="shared" si="9"/>
        <v>159.78</v>
      </c>
      <c r="CJ6" s="21">
        <f t="shared" si="9"/>
        <v>159.49</v>
      </c>
      <c r="CK6" s="21">
        <f t="shared" si="9"/>
        <v>157.81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59.9</v>
      </c>
      <c r="CS6" s="21">
        <f t="shared" si="10"/>
        <v>64.510000000000005</v>
      </c>
      <c r="CT6" s="21">
        <f t="shared" si="10"/>
        <v>68.31</v>
      </c>
      <c r="CU6" s="21">
        <f t="shared" si="10"/>
        <v>65.28</v>
      </c>
      <c r="CV6" s="21">
        <f t="shared" si="10"/>
        <v>64.92</v>
      </c>
      <c r="CW6" s="20" t="str">
        <f>IF(CW7="","",IF(CW7="-","【-】","【"&amp;SUBSTITUTE(TEXT(CW7,"#,##0.00"),"-","△")&amp;"】"))</f>
        <v>【59.99】</v>
      </c>
      <c r="CX6" s="21">
        <f>IF(CX7="",NA(),CX7)</f>
        <v>97.09</v>
      </c>
      <c r="CY6" s="21">
        <f t="shared" ref="CY6:DG6" si="11">IF(CY7="",NA(),CY7)</f>
        <v>97.36</v>
      </c>
      <c r="CZ6" s="21">
        <f t="shared" si="11"/>
        <v>97.88</v>
      </c>
      <c r="DA6" s="21">
        <f t="shared" si="11"/>
        <v>98.59</v>
      </c>
      <c r="DB6" s="21">
        <f t="shared" si="11"/>
        <v>97.94</v>
      </c>
      <c r="DC6" s="21">
        <f t="shared" si="11"/>
        <v>92.4</v>
      </c>
      <c r="DD6" s="21">
        <f t="shared" si="11"/>
        <v>91.62</v>
      </c>
      <c r="DE6" s="21">
        <f t="shared" si="11"/>
        <v>92.62</v>
      </c>
      <c r="DF6" s="21">
        <f t="shared" si="11"/>
        <v>92.72</v>
      </c>
      <c r="DG6" s="21">
        <f t="shared" si="11"/>
        <v>92.88</v>
      </c>
      <c r="DH6" s="20" t="str">
        <f>IF(DH7="","",IF(DH7="-","【-】","【"&amp;SUBSTITUTE(TEXT(DH7,"#,##0.00"),"-","△")&amp;"】"))</f>
        <v>【95.72】</v>
      </c>
      <c r="DI6" s="21">
        <f>IF(DI7="",NA(),DI7)</f>
        <v>3.25</v>
      </c>
      <c r="DJ6" s="21">
        <f t="shared" ref="DJ6:DR6" si="12">IF(DJ7="",NA(),DJ7)</f>
        <v>6.45</v>
      </c>
      <c r="DK6" s="21">
        <f t="shared" si="12"/>
        <v>9.58</v>
      </c>
      <c r="DL6" s="21">
        <f t="shared" si="12"/>
        <v>12.62</v>
      </c>
      <c r="DM6" s="21">
        <f t="shared" si="12"/>
        <v>15.68</v>
      </c>
      <c r="DN6" s="21">
        <f t="shared" si="12"/>
        <v>20.56</v>
      </c>
      <c r="DO6" s="21">
        <f t="shared" si="12"/>
        <v>14.75</v>
      </c>
      <c r="DP6" s="21">
        <f t="shared" si="12"/>
        <v>26.36</v>
      </c>
      <c r="DQ6" s="21">
        <f t="shared" si="12"/>
        <v>23.79</v>
      </c>
      <c r="DR6" s="21">
        <f t="shared" si="12"/>
        <v>25.66</v>
      </c>
      <c r="DS6" s="20" t="str">
        <f>IF(DS7="","",IF(DS7="-","【-】","【"&amp;SUBSTITUTE(TEXT(DS7,"#,##0.00"),"-","△")&amp;"】"))</f>
        <v>【38.17】</v>
      </c>
      <c r="DT6" s="20">
        <f>IF(DT7="",NA(),DT7)</f>
        <v>0</v>
      </c>
      <c r="DU6" s="20">
        <f t="shared" ref="DU6:EC6" si="13">IF(DU7="",NA(),DU7)</f>
        <v>0</v>
      </c>
      <c r="DV6" s="20">
        <f t="shared" si="13"/>
        <v>0</v>
      </c>
      <c r="DW6" s="20">
        <f t="shared" si="13"/>
        <v>0</v>
      </c>
      <c r="DX6" s="20">
        <f t="shared" si="13"/>
        <v>0</v>
      </c>
      <c r="DY6" s="21">
        <f t="shared" si="13"/>
        <v>0.42</v>
      </c>
      <c r="DZ6" s="21">
        <f t="shared" si="13"/>
        <v>0.25</v>
      </c>
      <c r="EA6" s="21">
        <f t="shared" si="13"/>
        <v>1.43</v>
      </c>
      <c r="EB6" s="21">
        <f t="shared" si="13"/>
        <v>1.22</v>
      </c>
      <c r="EC6" s="21">
        <f t="shared" si="13"/>
        <v>1.61</v>
      </c>
      <c r="ED6" s="20" t="str">
        <f>IF(ED7="","",IF(ED7="-","【-】","【"&amp;SUBSTITUTE(TEXT(ED7,"#,##0.00"),"-","△")&amp;"】"))</f>
        <v>【6.54】</v>
      </c>
      <c r="EE6" s="20">
        <f>IF(EE7="",NA(),EE7)</f>
        <v>0</v>
      </c>
      <c r="EF6" s="20">
        <f t="shared" ref="EF6:EN6" si="14">IF(EF7="",NA(),EF7)</f>
        <v>0</v>
      </c>
      <c r="EG6" s="20">
        <f t="shared" si="14"/>
        <v>0</v>
      </c>
      <c r="EH6" s="20">
        <f t="shared" si="14"/>
        <v>0</v>
      </c>
      <c r="EI6" s="21">
        <f t="shared" si="14"/>
        <v>0.34</v>
      </c>
      <c r="EJ6" s="21">
        <f t="shared" si="14"/>
        <v>0.06</v>
      </c>
      <c r="EK6" s="21">
        <f t="shared" si="14"/>
        <v>0.04</v>
      </c>
      <c r="EL6" s="21">
        <f t="shared" si="14"/>
        <v>0.09</v>
      </c>
      <c r="EM6" s="21">
        <f t="shared" si="14"/>
        <v>0.09</v>
      </c>
      <c r="EN6" s="21">
        <f t="shared" si="14"/>
        <v>0.17</v>
      </c>
      <c r="EO6" s="20" t="str">
        <f>IF(EO7="","",IF(EO7="-","【-】","【"&amp;SUBSTITUTE(TEXT(EO7,"#,##0.00"),"-","△")&amp;"】"))</f>
        <v>【0.24】</v>
      </c>
    </row>
    <row r="7" spans="1:148" s="22" customFormat="1" x14ac:dyDescent="0.2">
      <c r="A7" s="14"/>
      <c r="B7" s="23">
        <v>2021</v>
      </c>
      <c r="C7" s="23">
        <v>142174</v>
      </c>
      <c r="D7" s="23">
        <v>46</v>
      </c>
      <c r="E7" s="23">
        <v>17</v>
      </c>
      <c r="F7" s="23">
        <v>1</v>
      </c>
      <c r="G7" s="23">
        <v>0</v>
      </c>
      <c r="H7" s="23" t="s">
        <v>95</v>
      </c>
      <c r="I7" s="23" t="s">
        <v>96</v>
      </c>
      <c r="J7" s="23" t="s">
        <v>97</v>
      </c>
      <c r="K7" s="23" t="s">
        <v>98</v>
      </c>
      <c r="L7" s="23" t="s">
        <v>99</v>
      </c>
      <c r="M7" s="23" t="s">
        <v>100</v>
      </c>
      <c r="N7" s="24" t="s">
        <v>101</v>
      </c>
      <c r="O7" s="24">
        <v>60.55</v>
      </c>
      <c r="P7" s="24">
        <v>75.17</v>
      </c>
      <c r="Q7" s="24">
        <v>87.19</v>
      </c>
      <c r="R7" s="24">
        <v>1779</v>
      </c>
      <c r="S7" s="24">
        <v>41254</v>
      </c>
      <c r="T7" s="24">
        <v>77.12</v>
      </c>
      <c r="U7" s="24">
        <v>534.92999999999995</v>
      </c>
      <c r="V7" s="24">
        <v>30889</v>
      </c>
      <c r="W7" s="24">
        <v>6.3</v>
      </c>
      <c r="X7" s="24">
        <v>4903.0200000000004</v>
      </c>
      <c r="Y7" s="24">
        <v>104.5</v>
      </c>
      <c r="Z7" s="24">
        <v>111.47</v>
      </c>
      <c r="AA7" s="24">
        <v>109.14</v>
      </c>
      <c r="AB7" s="24">
        <v>106.97</v>
      </c>
      <c r="AC7" s="24">
        <v>106.02</v>
      </c>
      <c r="AD7" s="24">
        <v>106.66</v>
      </c>
      <c r="AE7" s="24">
        <v>106.25</v>
      </c>
      <c r="AF7" s="24">
        <v>106.99</v>
      </c>
      <c r="AG7" s="24">
        <v>107.85</v>
      </c>
      <c r="AH7" s="24">
        <v>108.04</v>
      </c>
      <c r="AI7" s="24">
        <v>107.02</v>
      </c>
      <c r="AJ7" s="24">
        <v>0</v>
      </c>
      <c r="AK7" s="24">
        <v>0</v>
      </c>
      <c r="AL7" s="24">
        <v>0</v>
      </c>
      <c r="AM7" s="24">
        <v>0</v>
      </c>
      <c r="AN7" s="24">
        <v>0</v>
      </c>
      <c r="AO7" s="24">
        <v>0.72</v>
      </c>
      <c r="AP7" s="24">
        <v>0.78</v>
      </c>
      <c r="AQ7" s="24">
        <v>7.42</v>
      </c>
      <c r="AR7" s="24">
        <v>4.72</v>
      </c>
      <c r="AS7" s="24">
        <v>4.49</v>
      </c>
      <c r="AT7" s="24">
        <v>3.09</v>
      </c>
      <c r="AU7" s="24">
        <v>53.62</v>
      </c>
      <c r="AV7" s="24">
        <v>64.099999999999994</v>
      </c>
      <c r="AW7" s="24">
        <v>70.61</v>
      </c>
      <c r="AX7" s="24">
        <v>75.14</v>
      </c>
      <c r="AY7" s="24">
        <v>62.88</v>
      </c>
      <c r="AZ7" s="24">
        <v>77.180000000000007</v>
      </c>
      <c r="BA7" s="24">
        <v>67.2</v>
      </c>
      <c r="BB7" s="24">
        <v>68.180000000000007</v>
      </c>
      <c r="BC7" s="24">
        <v>67.930000000000007</v>
      </c>
      <c r="BD7" s="24">
        <v>68.53</v>
      </c>
      <c r="BE7" s="24">
        <v>71.39</v>
      </c>
      <c r="BF7" s="24">
        <v>766.71</v>
      </c>
      <c r="BG7" s="24">
        <v>832.78</v>
      </c>
      <c r="BH7" s="24">
        <v>819.72</v>
      </c>
      <c r="BI7" s="24">
        <v>720.97</v>
      </c>
      <c r="BJ7" s="24">
        <v>693.01</v>
      </c>
      <c r="BK7" s="24">
        <v>986.82</v>
      </c>
      <c r="BL7" s="24">
        <v>1023.34</v>
      </c>
      <c r="BM7" s="24">
        <v>847.44</v>
      </c>
      <c r="BN7" s="24">
        <v>857.88</v>
      </c>
      <c r="BO7" s="24">
        <v>825.1</v>
      </c>
      <c r="BP7" s="24">
        <v>669.11</v>
      </c>
      <c r="BQ7" s="24">
        <v>84.01</v>
      </c>
      <c r="BR7" s="24">
        <v>83.93</v>
      </c>
      <c r="BS7" s="24">
        <v>84.2</v>
      </c>
      <c r="BT7" s="24">
        <v>84.99</v>
      </c>
      <c r="BU7" s="24">
        <v>84.95</v>
      </c>
      <c r="BV7" s="24">
        <v>84.02</v>
      </c>
      <c r="BW7" s="24">
        <v>82.26</v>
      </c>
      <c r="BX7" s="24">
        <v>94.69</v>
      </c>
      <c r="BY7" s="24">
        <v>94.97</v>
      </c>
      <c r="BZ7" s="24">
        <v>97.07</v>
      </c>
      <c r="CA7" s="24">
        <v>99.73</v>
      </c>
      <c r="CB7" s="24">
        <v>150</v>
      </c>
      <c r="CC7" s="24">
        <v>150</v>
      </c>
      <c r="CD7" s="24">
        <v>150</v>
      </c>
      <c r="CE7" s="24">
        <v>150</v>
      </c>
      <c r="CF7" s="24">
        <v>150</v>
      </c>
      <c r="CG7" s="24">
        <v>154.83000000000001</v>
      </c>
      <c r="CH7" s="24">
        <v>154.25</v>
      </c>
      <c r="CI7" s="24">
        <v>159.78</v>
      </c>
      <c r="CJ7" s="24">
        <v>159.49</v>
      </c>
      <c r="CK7" s="24">
        <v>157.81</v>
      </c>
      <c r="CL7" s="24">
        <v>134.97999999999999</v>
      </c>
      <c r="CM7" s="24" t="s">
        <v>101</v>
      </c>
      <c r="CN7" s="24" t="s">
        <v>101</v>
      </c>
      <c r="CO7" s="24" t="s">
        <v>101</v>
      </c>
      <c r="CP7" s="24" t="s">
        <v>101</v>
      </c>
      <c r="CQ7" s="24" t="s">
        <v>101</v>
      </c>
      <c r="CR7" s="24">
        <v>59.9</v>
      </c>
      <c r="CS7" s="24">
        <v>64.510000000000005</v>
      </c>
      <c r="CT7" s="24">
        <v>68.31</v>
      </c>
      <c r="CU7" s="24">
        <v>65.28</v>
      </c>
      <c r="CV7" s="24">
        <v>64.92</v>
      </c>
      <c r="CW7" s="24">
        <v>59.99</v>
      </c>
      <c r="CX7" s="24">
        <v>97.09</v>
      </c>
      <c r="CY7" s="24">
        <v>97.36</v>
      </c>
      <c r="CZ7" s="24">
        <v>97.88</v>
      </c>
      <c r="DA7" s="24">
        <v>98.59</v>
      </c>
      <c r="DB7" s="24">
        <v>97.94</v>
      </c>
      <c r="DC7" s="24">
        <v>92.4</v>
      </c>
      <c r="DD7" s="24">
        <v>91.62</v>
      </c>
      <c r="DE7" s="24">
        <v>92.62</v>
      </c>
      <c r="DF7" s="24">
        <v>92.72</v>
      </c>
      <c r="DG7" s="24">
        <v>92.88</v>
      </c>
      <c r="DH7" s="24">
        <v>95.72</v>
      </c>
      <c r="DI7" s="24">
        <v>3.25</v>
      </c>
      <c r="DJ7" s="24">
        <v>6.45</v>
      </c>
      <c r="DK7" s="24">
        <v>9.58</v>
      </c>
      <c r="DL7" s="24">
        <v>12.62</v>
      </c>
      <c r="DM7" s="24">
        <v>15.68</v>
      </c>
      <c r="DN7" s="24">
        <v>20.56</v>
      </c>
      <c r="DO7" s="24">
        <v>14.75</v>
      </c>
      <c r="DP7" s="24">
        <v>26.36</v>
      </c>
      <c r="DQ7" s="24">
        <v>23.79</v>
      </c>
      <c r="DR7" s="24">
        <v>25.66</v>
      </c>
      <c r="DS7" s="24">
        <v>38.17</v>
      </c>
      <c r="DT7" s="24">
        <v>0</v>
      </c>
      <c r="DU7" s="24">
        <v>0</v>
      </c>
      <c r="DV7" s="24">
        <v>0</v>
      </c>
      <c r="DW7" s="24">
        <v>0</v>
      </c>
      <c r="DX7" s="24">
        <v>0</v>
      </c>
      <c r="DY7" s="24">
        <v>0.42</v>
      </c>
      <c r="DZ7" s="24">
        <v>0.25</v>
      </c>
      <c r="EA7" s="24">
        <v>1.43</v>
      </c>
      <c r="EB7" s="24">
        <v>1.22</v>
      </c>
      <c r="EC7" s="24">
        <v>1.61</v>
      </c>
      <c r="ED7" s="24">
        <v>6.54</v>
      </c>
      <c r="EE7" s="24">
        <v>0</v>
      </c>
      <c r="EF7" s="24">
        <v>0</v>
      </c>
      <c r="EG7" s="24">
        <v>0</v>
      </c>
      <c r="EH7" s="24">
        <v>0</v>
      </c>
      <c r="EI7" s="24">
        <v>0.34</v>
      </c>
      <c r="EJ7" s="24">
        <v>0.06</v>
      </c>
      <c r="EK7" s="24">
        <v>0.04</v>
      </c>
      <c r="EL7" s="24">
        <v>0.09</v>
      </c>
      <c r="EM7" s="24">
        <v>0.09</v>
      </c>
      <c r="EN7" s="24">
        <v>0.17</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107</v>
      </c>
    </row>
    <row r="12" spans="1:148" x14ac:dyDescent="0.2">
      <c r="B12">
        <v>1</v>
      </c>
      <c r="C12">
        <v>1</v>
      </c>
      <c r="D12">
        <v>1</v>
      </c>
      <c r="E12">
        <v>2</v>
      </c>
      <c r="F12">
        <v>3</v>
      </c>
      <c r="G12" t="s">
        <v>108</v>
      </c>
    </row>
    <row r="13" spans="1:148" x14ac:dyDescent="0.2">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山邉　洋</cp:lastModifiedBy>
  <dcterms:created xsi:type="dcterms:W3CDTF">2023-01-12T23:29:33Z</dcterms:created>
  <dcterms:modified xsi:type="dcterms:W3CDTF">2023-01-24T05:53:30Z</dcterms:modified>
  <cp:category/>
</cp:coreProperties>
</file>