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103\06_理財G\02 公営企業\02 決算状況調査\04_経営比較分析表\05_市町村から\07_藤沢市〇　病院、下水道、駐車場整備\"/>
    </mc:Choice>
  </mc:AlternateContent>
  <workbookProtection workbookAlgorithmName="SHA-512" workbookHashValue="Qx8L6fN/kl7eO8WE5Q+ttbwASGlq1oFO94YofCdzsKvO8BWsgyEz4Zy9jfdp3TjtaMabtJRfJq6PXGaxyBiCcg==" workbookSaltValue="kmXkLU1x4cHNqMwy3o2NeA==" workbookSpinCount="100000" lockStructure="1"/>
  <bookViews>
    <workbookView xWindow="0" yWindow="0" windowWidth="21924" windowHeight="870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DI7" i="5"/>
  <c r="DH7" i="5"/>
  <c r="DG7" i="5"/>
  <c r="DF7" i="5"/>
  <c r="KP78" i="4" s="1"/>
  <c r="DE7" i="5"/>
  <c r="DD7" i="5"/>
  <c r="DC7" i="5"/>
  <c r="DB7" i="5"/>
  <c r="DA7" i="5"/>
  <c r="KP77" i="4" s="1"/>
  <c r="CZ7" i="5"/>
  <c r="CN7" i="5"/>
  <c r="CM7" i="5"/>
  <c r="CV67" i="4" s="1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FX53" i="4" s="1"/>
  <c r="BL7" i="5"/>
  <c r="BK7" i="5"/>
  <c r="BJ7" i="5"/>
  <c r="HJ52" i="4" s="1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AL7" i="5"/>
  <c r="AK7" i="5"/>
  <c r="AJ7" i="5"/>
  <c r="EL31" i="4" s="1"/>
  <c r="AH7" i="5"/>
  <c r="CS32" i="4" s="1"/>
  <c r="AG7" i="5"/>
  <c r="AF7" i="5"/>
  <c r="AE7" i="5"/>
  <c r="AD7" i="5"/>
  <c r="U32" i="4" s="1"/>
  <c r="AC7" i="5"/>
  <c r="AB7" i="5"/>
  <c r="AA7" i="5"/>
  <c r="BG31" i="4" s="1"/>
  <c r="Z7" i="5"/>
  <c r="Y7" i="5"/>
  <c r="X7" i="5"/>
  <c r="W7" i="5"/>
  <c r="V7" i="5"/>
  <c r="HX10" i="4" s="1"/>
  <c r="U7" i="5"/>
  <c r="T7" i="5"/>
  <c r="S7" i="5"/>
  <c r="HX8" i="4" s="1"/>
  <c r="R7" i="5"/>
  <c r="Q7" i="5"/>
  <c r="P7" i="5"/>
  <c r="O7" i="5"/>
  <c r="N7" i="5"/>
  <c r="FJ8" i="4" s="1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E88" i="4"/>
  <c r="C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JV53" i="4"/>
  <c r="HJ53" i="4"/>
  <c r="GQ53" i="4"/>
  <c r="FE53" i="4"/>
  <c r="EL53" i="4"/>
  <c r="CS53" i="4"/>
  <c r="BZ53" i="4"/>
  <c r="BG53" i="4"/>
  <c r="U53" i="4"/>
  <c r="MA52" i="4"/>
  <c r="LH52" i="4"/>
  <c r="KO52" i="4"/>
  <c r="JV52" i="4"/>
  <c r="JC52" i="4"/>
  <c r="GQ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FE32" i="4"/>
  <c r="EL32" i="4"/>
  <c r="BZ32" i="4"/>
  <c r="BG32" i="4"/>
  <c r="AN32" i="4"/>
  <c r="LH31" i="4"/>
  <c r="KO31" i="4"/>
  <c r="JV31" i="4"/>
  <c r="JC31" i="4"/>
  <c r="HJ31" i="4"/>
  <c r="GQ31" i="4"/>
  <c r="FX31" i="4"/>
  <c r="FE31" i="4"/>
  <c r="CS31" i="4"/>
  <c r="BZ31" i="4"/>
  <c r="AN31" i="4"/>
  <c r="U31" i="4"/>
  <c r="LJ10" i="4"/>
  <c r="JQ10" i="4"/>
  <c r="DU10" i="4"/>
  <c r="CF10" i="4"/>
  <c r="B10" i="4"/>
  <c r="LJ8" i="4"/>
  <c r="JQ8" i="4"/>
  <c r="DU8" i="4"/>
  <c r="CF8" i="4"/>
  <c r="C11" i="5" l="1"/>
  <c r="AN30" i="4" s="1"/>
  <c r="BZ76" i="4"/>
  <c r="MA51" i="4"/>
  <c r="CS30" i="4"/>
  <c r="MI76" i="4"/>
  <c r="HJ51" i="4"/>
  <c r="MA30" i="4"/>
  <c r="IT76" i="4"/>
  <c r="CS51" i="4"/>
  <c r="HJ30" i="4"/>
  <c r="D11" i="5"/>
  <c r="E11" i="5"/>
  <c r="B11" i="5"/>
  <c r="HA76" i="4" l="1"/>
  <c r="JV30" i="4"/>
  <c r="FE30" i="4"/>
  <c r="AG76" i="4"/>
  <c r="JV51" i="4"/>
  <c r="KP76" i="4"/>
  <c r="FE51" i="4"/>
  <c r="AN51" i="4"/>
  <c r="BZ30" i="4"/>
  <c r="BK76" i="4"/>
  <c r="LH51" i="4"/>
  <c r="IE76" i="4"/>
  <c r="BZ51" i="4"/>
  <c r="LT76" i="4"/>
  <c r="GQ51" i="4"/>
  <c r="LH30" i="4"/>
  <c r="GQ30" i="4"/>
  <c r="HP76" i="4"/>
  <c r="BG51" i="4"/>
  <c r="FX30" i="4"/>
  <c r="BG30" i="4"/>
  <c r="FX51" i="4"/>
  <c r="KO30" i="4"/>
  <c r="AV76" i="4"/>
  <c r="KO51" i="4"/>
  <c r="LE76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<sst xmlns="http://schemas.openxmlformats.org/spreadsheetml/2006/main" count="278" uniqueCount="130">
  <si>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</si>
  <si>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</si>
  <si>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</si>
  <si>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</si>
  <si>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</si>
  <si>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</si>
  <si>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</si>
  <si>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</si>
  <si>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</si>
  <si>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</si>
  <si>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</si>
  <si>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</si>
  <si>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</si>
  <si>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</si>
  <si>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</si>
  <si>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</si>
  <si>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</si>
  <si>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</si>
  <si>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</si>
  <si>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</si>
  <si>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</si>
  <si>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</si>
  <si>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</si>
  <si>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</si>
  <si>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</si>
  <si>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</si>
  <si>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</si>
  <si>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</si>
  <si>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</si>
  <si>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</si>
  <si>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</si>
  <si>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</si>
  <si>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</si>
  <si>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</si>
  <si>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</si>
  <si>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</si>
  <si>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</si>
  <si>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</si>
  <si>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</si>
  <si>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</si>
  <si>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</si>
  <si>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</si>
  <si>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</si>
  <si>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</si>
  <si>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</si>
  <si>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</si>
  <si>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</si>
  <si>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</si>
  <si>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</si>
  <si>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</si>
  <si>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</si>
  <si>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</si>
  <si>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</si>
  <si>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</si>
  <si>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</si>
  <si>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</si>
  <si>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</si>
  <si>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</si>
  <si>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</si>
  <si>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</si>
  <si>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</si>
  <si>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</si>
  <si>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</si>
  <si>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</si>
  <si>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</si>
  <si>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</si>
  <si>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</si>
  <si>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</si>
  <si>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</si>
  <si>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</si>
  <si>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</si>
  <si>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</si>
  <si>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</si>
  <si>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</si>
  <si>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</si>
  <si>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</si>
  <si>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</si>
  <si>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</si>
  <si>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</si>
  <si>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</si>
  <si>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</si>
  <si>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</si>
  <si>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</si>
  <si>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</si>
  <si>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</si>
  <si>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</si>
  <si>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</si>
  <si>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</si>
  <si>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</si>
  <si>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</si>
  <si>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</si>
  <si>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</si>
  <si>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</si>
  <si>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</si>
  <si>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</si>
  <si>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</si>
  <si>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</si>
  <si>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</si>
  <si>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</si>
  <si>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</si>
  <si>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</si>
  <si>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</si>
  <si>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</si>
  <si>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</si>
  <si>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</si>
  <si>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</si>
  <si>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</si>
  <si>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</si>
  <si>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神奈川県　藤沢市</t>
  </si>
  <si>
    <t>湘南台駅地下自動車駐車場</t>
  </si>
  <si>
    <t>法非適用</t>
  </si>
  <si>
    <t>駐車場整備事業</t>
  </si>
  <si>
    <t>-</t>
  </si>
  <si>
    <t>Ａ２Ｂ１</t>
  </si>
  <si>
    <t>非設置</t>
  </si>
  <si>
    <t>該当数値なし</t>
  </si>
  <si>
    <t>その他駐車場</t>
  </si>
  <si>
    <t>地下式</t>
  </si>
  <si>
    <t>駅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</si>
  <si>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</si>
  <si>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</si>
  <si>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</si>
  <si>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</si>
  <si>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</si>
  <si>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</si>
  <si>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</si>
  <si>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稼働率は、新型コロナウィルス感染症蔓延の影響により令和２年度は減少しましたが、令和３年度は微増しており、需要が戻ってきていると考えられます。</t>
    <rPh sb="40" eb="42">
      <t>レイワ</t>
    </rPh>
    <rPh sb="43" eb="45">
      <t>ネンド</t>
    </rPh>
    <rPh sb="56" eb="57">
      <t>モド</t>
    </rPh>
    <rPh sb="64" eb="65">
      <t>カンガ</t>
    </rPh>
    <phoneticPr fontId="5"/>
  </si>
  <si>
    <t>　収益的収支比率は、建設償還金の支払いが令和３年度まであったことから、100％未満の数値が続いております。
　他会計補助金比率と駐車台数一台当たりの他会計補助金額は、建設償還金の支払いの減少に伴い、減少しました。
　売上高ＧＯＰ比率は、低い数値で一定し、収支均衡の状況が続いていることを示しております。</t>
    <rPh sb="20" eb="22">
      <t>レイワ</t>
    </rPh>
    <rPh sb="23" eb="25">
      <t>ネンド</t>
    </rPh>
    <rPh sb="89" eb="91">
      <t>シハラ</t>
    </rPh>
    <rPh sb="93" eb="95">
      <t>ゲンショウ</t>
    </rPh>
    <rPh sb="123" eb="125">
      <t>イッテイ</t>
    </rPh>
    <phoneticPr fontId="5"/>
  </si>
  <si>
    <t>　設備投資見込額は、年間200万円の修繕費を見込み算出しましたが、当該施設は供用開始から約２０年以上経過しているため、大規模修繕などの検討を要すると考えられます。
　企業債残高対料金収入比率は、償還金の支払いが減少したため、減少しました。
　</t>
    <rPh sb="48" eb="50">
      <t>イジョウ</t>
    </rPh>
    <rPh sb="105" eb="107">
      <t>ゲンショウ</t>
    </rPh>
    <phoneticPr fontId="5"/>
  </si>
  <si>
    <t>　令和３年度をもって建設償還金の返済完了に伴い、令和３年度決算をもって本会計を廃止とします。</t>
    <rPh sb="1" eb="3">
      <t>レイワ</t>
    </rPh>
    <rPh sb="4" eb="6">
      <t>ネンド</t>
    </rPh>
    <rPh sb="10" eb="12">
      <t>ケンセツ</t>
    </rPh>
    <rPh sb="12" eb="15">
      <t>ショウカンキン</t>
    </rPh>
    <rPh sb="16" eb="18">
      <t>ヘンサイ</t>
    </rPh>
    <rPh sb="18" eb="20">
      <t>カンリョウ</t>
    </rPh>
    <rPh sb="21" eb="22">
      <t>トモナ</t>
    </rPh>
    <rPh sb="24" eb="26">
      <t>レイワ</t>
    </rPh>
    <rPh sb="27" eb="29">
      <t>ネンド</t>
    </rPh>
    <rPh sb="29" eb="31">
      <t>ケッサン</t>
    </rPh>
    <rPh sb="35" eb="36">
      <t>ホン</t>
    </rPh>
    <rPh sb="36" eb="38">
      <t>カイケイ</t>
    </rPh>
    <rPh sb="39" eb="41">
      <t>ハイシ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</si>
</sst>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33.799999999999997</c:v>
                </c:pt>
                <c:pt idx="1">
                  <c:v>33.799999999999997</c:v>
                </c:pt>
                <c:pt idx="2">
                  <c:v>33.9</c:v>
                </c:pt>
                <c:pt idx="3">
                  <c:v>29.2</c:v>
                </c:pt>
                <c:pt idx="4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0-4C3E-A5AA-F1EEB435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861672"/>
        <c:axId val="337863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121.3</c:v>
                </c:pt>
                <c:pt idx="1">
                  <c:v>123.6</c:v>
                </c:pt>
                <c:pt idx="2">
                  <c:v>121.8</c:v>
                </c:pt>
                <c:pt idx="3">
                  <c:v>111.3</c:v>
                </c:pt>
                <c:pt idx="4">
                  <c:v>158.80000000000001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0-4C3E-A5AA-F1EEB435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861672"/>
        <c:axId val="337863632"/>
      </c:lineChart>
      <c:catAx>
        <c:axId val="337861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7863632"/>
        <c:crosses val="autoZero"/>
        <c:auto val="1"/>
        <c:lblAlgn val="ctr"/>
        <c:lblOffset val="100"/>
        <c:noMultiLvlLbl val="1"/>
      </c:catAx>
      <c:valAx>
        <c:axId val="337863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7861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721.4</c:v>
                </c:pt>
                <c:pt idx="1">
                  <c:v>525.6</c:v>
                </c:pt>
                <c:pt idx="2">
                  <c:v>286.5</c:v>
                </c:pt>
                <c:pt idx="3">
                  <c:v>128.5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7-425F-A384-C2384061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861280"/>
        <c:axId val="337864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224</c:v>
                </c:pt>
                <c:pt idx="1">
                  <c:v>178.3</c:v>
                </c:pt>
                <c:pt idx="2">
                  <c:v>163.69999999999999</c:v>
                </c:pt>
                <c:pt idx="3">
                  <c:v>88</c:v>
                </c:pt>
                <c:pt idx="4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7-425F-A384-C2384061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861280"/>
        <c:axId val="337864024"/>
      </c:lineChart>
      <c:catAx>
        <c:axId val="337861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7864024"/>
        <c:crosses val="autoZero"/>
        <c:auto val="1"/>
        <c:lblAlgn val="ctr"/>
        <c:lblOffset val="100"/>
        <c:noMultiLvlLbl val="1"/>
      </c:catAx>
      <c:valAx>
        <c:axId val="337864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7861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304-4471-AA26-AD7F311D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862064"/>
        <c:axId val="339998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4-4471-AA26-AD7F311D8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862064"/>
        <c:axId val="339998776"/>
      </c:lineChart>
      <c:catAx>
        <c:axId val="337862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998776"/>
        <c:crosses val="autoZero"/>
        <c:auto val="1"/>
        <c:lblAlgn val="ctr"/>
        <c:lblOffset val="100"/>
        <c:noMultiLvlLbl val="1"/>
      </c:catAx>
      <c:valAx>
        <c:axId val="339998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7862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82E-4560-BFE7-7399EB7C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996032"/>
        <c:axId val="339999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E-4560-BFE7-7399EB7C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996032"/>
        <c:axId val="339999168"/>
      </c:lineChart>
      <c:catAx>
        <c:axId val="339996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999168"/>
        <c:crosses val="autoZero"/>
        <c:auto val="1"/>
        <c:lblAlgn val="ctr"/>
        <c:lblOffset val="100"/>
        <c:noMultiLvlLbl val="1"/>
      </c:catAx>
      <c:valAx>
        <c:axId val="339999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996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4.0999999999999996</c:v>
                </c:pt>
                <c:pt idx="2">
                  <c:v>2.7</c:v>
                </c:pt>
                <c:pt idx="3">
                  <c:v>1.7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5-41AB-86D9-F98A3FE9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996424"/>
        <c:axId val="33999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15.8</c:v>
                </c:pt>
                <c:pt idx="1">
                  <c:v>11.2</c:v>
                </c:pt>
                <c:pt idx="2">
                  <c:v>6.5</c:v>
                </c:pt>
                <c:pt idx="3">
                  <c:v>10.1</c:v>
                </c:pt>
                <c:pt idx="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5-41AB-86D9-F98A3FE9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996424"/>
        <c:axId val="339999952"/>
      </c:lineChart>
      <c:catAx>
        <c:axId val="339996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999952"/>
        <c:crosses val="autoZero"/>
        <c:auto val="1"/>
        <c:lblAlgn val="ctr"/>
        <c:lblOffset val="100"/>
        <c:noMultiLvlLbl val="1"/>
      </c:catAx>
      <c:valAx>
        <c:axId val="339999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996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86</c:v>
                </c:pt>
                <c:pt idx="1">
                  <c:v>63</c:v>
                </c:pt>
                <c:pt idx="2">
                  <c:v>41</c:v>
                </c:pt>
                <c:pt idx="3">
                  <c:v>26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73-417F-B1B6-F1CEAF858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997208"/>
        <c:axId val="339992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123</c:v>
                </c:pt>
                <c:pt idx="1">
                  <c:v>103</c:v>
                </c:pt>
                <c:pt idx="2">
                  <c:v>54</c:v>
                </c:pt>
                <c:pt idx="3">
                  <c:v>654</c:v>
                </c:pt>
                <c:pt idx="4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3-417F-B1B6-F1CEAF858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997208"/>
        <c:axId val="339992504"/>
      </c:lineChart>
      <c:catAx>
        <c:axId val="339997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992504"/>
        <c:crosses val="autoZero"/>
        <c:auto val="1"/>
        <c:lblAlgn val="ctr"/>
        <c:lblOffset val="100"/>
        <c:noMultiLvlLbl val="1"/>
      </c:catAx>
      <c:valAx>
        <c:axId val="339992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39997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79.900000000000006</c:v>
                </c:pt>
                <c:pt idx="1">
                  <c:v>81</c:v>
                </c:pt>
                <c:pt idx="2">
                  <c:v>83.6</c:v>
                </c:pt>
                <c:pt idx="3">
                  <c:v>72</c:v>
                </c:pt>
                <c:pt idx="4">
                  <c:v>74.099999999999994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B-4970-9829-66B3F13C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997600"/>
        <c:axId val="339997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186.8</c:v>
                </c:pt>
                <c:pt idx="1">
                  <c:v>184.2</c:v>
                </c:pt>
                <c:pt idx="2">
                  <c:v>184.2</c:v>
                </c:pt>
                <c:pt idx="3">
                  <c:v>153.80000000000001</c:v>
                </c:pt>
                <c:pt idx="4">
                  <c:v>163.5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B-4970-9829-66B3F13C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997600"/>
        <c:axId val="339997992"/>
      </c:lineChart>
      <c:catAx>
        <c:axId val="339997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39997992"/>
        <c:crosses val="autoZero"/>
        <c:auto val="1"/>
        <c:lblAlgn val="ctr"/>
        <c:lblOffset val="100"/>
        <c:noMultiLvlLbl val="1"/>
      </c:catAx>
      <c:valAx>
        <c:axId val="339997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997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D-4C21-9EDD-07488FDF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992896"/>
        <c:axId val="340278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12.6</c:v>
                </c:pt>
                <c:pt idx="1">
                  <c:v>8.9</c:v>
                </c:pt>
                <c:pt idx="2">
                  <c:v>2.2000000000000002</c:v>
                </c:pt>
                <c:pt idx="3">
                  <c:v>-81</c:v>
                </c:pt>
                <c:pt idx="4">
                  <c:v>-25.1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D-4C21-9EDD-07488FDFE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992896"/>
        <c:axId val="340278744"/>
      </c:lineChart>
      <c:catAx>
        <c:axId val="339992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40278744"/>
        <c:crosses val="autoZero"/>
        <c:auto val="1"/>
        <c:lblAlgn val="ctr"/>
        <c:lblOffset val="100"/>
        <c:noMultiLvlLbl val="1"/>
      </c:catAx>
      <c:valAx>
        <c:axId val="340278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39992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6-45DC-8DCF-AFAA7190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278352"/>
        <c:axId val="340281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33330</c:v>
                </c:pt>
                <c:pt idx="1">
                  <c:v>18961</c:v>
                </c:pt>
                <c:pt idx="2">
                  <c:v>16100</c:v>
                </c:pt>
                <c:pt idx="3">
                  <c:v>4836</c:v>
                </c:pt>
                <c:pt idx="4">
                  <c:v>37213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6-45DC-8DCF-AFAA7190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278352"/>
        <c:axId val="340281096"/>
      </c:lineChart>
      <c:catAx>
        <c:axId val="340278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40281096"/>
        <c:crosses val="autoZero"/>
        <c:auto val="1"/>
        <c:lblAlgn val="ctr"/>
        <c:lblOffset val="100"/>
        <c:noMultiLvlLbl val="1"/>
      </c:catAx>
      <c:valAx>
        <c:axId val="340281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40278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Q1" zoomScaleNormal="100" zoomScaleSheetLayoutView="70" workbookViewId="0">
      <selection activeCell="ES1" sqref="ES1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神奈川県藤沢市　湘南台駅地下自動車駐車場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5891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116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22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189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33.799999999999997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33.799999999999997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33.9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29.2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43.7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5.0999999999999996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4.0999999999999996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2.7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1.7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0.7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79.900000000000006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81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83.6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72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74.099999999999994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121.3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123.6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121.8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111.3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158.80000000000001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15.8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11.2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6.5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10.1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8.6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186.8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184.2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184.2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153.80000000000001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163.5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128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126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86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63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41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26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6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0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0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0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0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0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13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622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123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103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654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2466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12.6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2.2000000000000002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-81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-25.1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33330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18961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16100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4836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37213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129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9387920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19700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721.4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525.6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286.5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128.5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224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178.3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163.69999999999999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88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77.3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xcBiPERNublDJ6HfIcfMkGHJ7UwQu8BtemLNsjikIpBjRVT7VCZ7KyVtTlVnj5Hu64HH/qxQH6upYLeVgTWdQ==" saltValue="ks6xyq2MzgykjBB43d8vT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101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101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91</v>
      </c>
      <c r="BT5" s="47" t="s">
        <v>102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91</v>
      </c>
      <c r="CR5" s="47" t="s">
        <v>102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104</v>
      </c>
      <c r="B6" s="48">
        <f>B8</f>
        <v>2021</v>
      </c>
      <c r="C6" s="48">
        <f t="shared" ref="C6:X6" si="1">C8</f>
        <v>142051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神奈川県藤沢市</v>
      </c>
      <c r="I6" s="48" t="str">
        <f t="shared" si="1"/>
        <v>湘南台駅地下自動車駐車場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地下式</v>
      </c>
      <c r="R6" s="51">
        <f t="shared" si="1"/>
        <v>22</v>
      </c>
      <c r="S6" s="50" t="str">
        <f t="shared" si="1"/>
        <v>駅</v>
      </c>
      <c r="T6" s="50" t="str">
        <f t="shared" si="1"/>
        <v>有</v>
      </c>
      <c r="U6" s="51">
        <f t="shared" si="1"/>
        <v>5891</v>
      </c>
      <c r="V6" s="51">
        <f t="shared" si="1"/>
        <v>189</v>
      </c>
      <c r="W6" s="51">
        <f t="shared" si="1"/>
        <v>300</v>
      </c>
      <c r="X6" s="50" t="str">
        <f t="shared" si="1"/>
        <v>無</v>
      </c>
      <c r="Y6" s="52">
        <f>IF(Y8="-",NA(),Y8)</f>
        <v>33.799999999999997</v>
      </c>
      <c r="Z6" s="52">
        <f t="shared" ref="Z6:AH6" si="2">IF(Z8="-",NA(),Z8)</f>
        <v>33.799999999999997</v>
      </c>
      <c r="AA6" s="52">
        <f t="shared" si="2"/>
        <v>33.9</v>
      </c>
      <c r="AB6" s="52">
        <f t="shared" si="2"/>
        <v>29.2</v>
      </c>
      <c r="AC6" s="52">
        <f t="shared" si="2"/>
        <v>43.7</v>
      </c>
      <c r="AD6" s="52">
        <f t="shared" si="2"/>
        <v>121.3</v>
      </c>
      <c r="AE6" s="52">
        <f t="shared" si="2"/>
        <v>123.6</v>
      </c>
      <c r="AF6" s="52">
        <f t="shared" si="2"/>
        <v>121.8</v>
      </c>
      <c r="AG6" s="52">
        <f t="shared" si="2"/>
        <v>111.3</v>
      </c>
      <c r="AH6" s="52">
        <f t="shared" si="2"/>
        <v>158.80000000000001</v>
      </c>
      <c r="AI6" s="49" t="str">
        <f>IF(AI8="-","",IF(AI8="-","【-】","【"&amp;SUBSTITUTE(TEXT(AI8,"#,##0.0"),"-","△")&amp;"】"))</f>
        <v>【236.1】</v>
      </c>
      <c r="AJ6" s="52">
        <f>IF(AJ8="-",NA(),AJ8)</f>
        <v>5.0999999999999996</v>
      </c>
      <c r="AK6" s="52">
        <f t="shared" ref="AK6:AS6" si="3">IF(AK8="-",NA(),AK8)</f>
        <v>4.0999999999999996</v>
      </c>
      <c r="AL6" s="52">
        <f t="shared" si="3"/>
        <v>2.7</v>
      </c>
      <c r="AM6" s="52">
        <f t="shared" si="3"/>
        <v>1.7</v>
      </c>
      <c r="AN6" s="52">
        <f t="shared" si="3"/>
        <v>0.7</v>
      </c>
      <c r="AO6" s="52">
        <f t="shared" si="3"/>
        <v>15.8</v>
      </c>
      <c r="AP6" s="52">
        <f t="shared" si="3"/>
        <v>11.2</v>
      </c>
      <c r="AQ6" s="52">
        <f t="shared" si="3"/>
        <v>6.5</v>
      </c>
      <c r="AR6" s="52">
        <f t="shared" si="3"/>
        <v>10.1</v>
      </c>
      <c r="AS6" s="52">
        <f t="shared" si="3"/>
        <v>8.6</v>
      </c>
      <c r="AT6" s="49" t="str">
        <f>IF(AT8="-","",IF(AT8="-","【-】","【"&amp;SUBSTITUTE(TEXT(AT8,"#,##0.0"),"-","△")&amp;"】"))</f>
        <v>【5.2】</v>
      </c>
      <c r="AU6" s="53">
        <f>IF(AU8="-",NA(),AU8)</f>
        <v>86</v>
      </c>
      <c r="AV6" s="53">
        <f t="shared" ref="AV6:BD6" si="4">IF(AV8="-",NA(),AV8)</f>
        <v>63</v>
      </c>
      <c r="AW6" s="53">
        <f t="shared" si="4"/>
        <v>41</v>
      </c>
      <c r="AX6" s="53">
        <f t="shared" si="4"/>
        <v>26</v>
      </c>
      <c r="AY6" s="53">
        <f t="shared" si="4"/>
        <v>6</v>
      </c>
      <c r="AZ6" s="53">
        <f t="shared" si="4"/>
        <v>123</v>
      </c>
      <c r="BA6" s="53">
        <f t="shared" si="4"/>
        <v>103</v>
      </c>
      <c r="BB6" s="53">
        <f t="shared" si="4"/>
        <v>54</v>
      </c>
      <c r="BC6" s="53">
        <f t="shared" si="4"/>
        <v>654</v>
      </c>
      <c r="BD6" s="53">
        <f t="shared" si="4"/>
        <v>2466</v>
      </c>
      <c r="BE6" s="51" t="str">
        <f>IF(BE8="-","",IF(BE8="-","【-】","【"&amp;SUBSTITUTE(TEXT(BE8,"#,##0"),"-","△")&amp;"】"))</f>
        <v>【3,111】</v>
      </c>
      <c r="BF6" s="52">
        <f>IF(BF8="-",NA(),BF8)</f>
        <v>0</v>
      </c>
      <c r="BG6" s="52">
        <f t="shared" ref="BG6:BO6" si="5">IF(BG8="-",NA(),BG8)</f>
        <v>0</v>
      </c>
      <c r="BH6" s="52">
        <f t="shared" si="5"/>
        <v>0</v>
      </c>
      <c r="BI6" s="52">
        <f t="shared" si="5"/>
        <v>0</v>
      </c>
      <c r="BJ6" s="52">
        <f t="shared" si="5"/>
        <v>0</v>
      </c>
      <c r="BK6" s="52">
        <f t="shared" si="5"/>
        <v>12.6</v>
      </c>
      <c r="BL6" s="52">
        <f t="shared" si="5"/>
        <v>8.9</v>
      </c>
      <c r="BM6" s="52">
        <f t="shared" si="5"/>
        <v>2.2000000000000002</v>
      </c>
      <c r="BN6" s="52">
        <f t="shared" si="5"/>
        <v>-81</v>
      </c>
      <c r="BO6" s="52">
        <f t="shared" si="5"/>
        <v>-25.1</v>
      </c>
      <c r="BP6" s="49" t="str">
        <f>IF(BP8="-","",IF(BP8="-","【-】","【"&amp;SUBSTITUTE(TEXT(BP8,"#,##0.0"),"-","△")&amp;"】"))</f>
        <v>【0.8】</v>
      </c>
      <c r="BQ6" s="53">
        <f>IF(BQ8="-",NA(),BQ8)</f>
        <v>13</v>
      </c>
      <c r="BR6" s="53">
        <f t="shared" ref="BR6:BZ6" si="6">IF(BR8="-",NA(),BR8)</f>
        <v>10</v>
      </c>
      <c r="BS6" s="53">
        <f t="shared" si="6"/>
        <v>11</v>
      </c>
      <c r="BT6" s="53">
        <f t="shared" si="6"/>
        <v>12</v>
      </c>
      <c r="BU6" s="53">
        <f t="shared" si="6"/>
        <v>622</v>
      </c>
      <c r="BV6" s="53">
        <f t="shared" si="6"/>
        <v>33330</v>
      </c>
      <c r="BW6" s="53">
        <f t="shared" si="6"/>
        <v>18961</v>
      </c>
      <c r="BX6" s="53">
        <f t="shared" si="6"/>
        <v>16100</v>
      </c>
      <c r="BY6" s="53">
        <f t="shared" si="6"/>
        <v>4836</v>
      </c>
      <c r="BZ6" s="53">
        <f t="shared" si="6"/>
        <v>37213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105</v>
      </c>
      <c r="CM6" s="51">
        <f t="shared" ref="CM6:CN6" si="7">CM8</f>
        <v>9387920</v>
      </c>
      <c r="CN6" s="51">
        <f t="shared" si="7"/>
        <v>19700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105</v>
      </c>
      <c r="CZ6" s="52">
        <f>IF(CZ8="-",NA(),CZ8)</f>
        <v>721.4</v>
      </c>
      <c r="DA6" s="52">
        <f t="shared" ref="DA6:DI6" si="8">IF(DA8="-",NA(),DA8)</f>
        <v>525.6</v>
      </c>
      <c r="DB6" s="52">
        <f t="shared" si="8"/>
        <v>286.5</v>
      </c>
      <c r="DC6" s="52">
        <f t="shared" si="8"/>
        <v>128.5</v>
      </c>
      <c r="DD6" s="52">
        <f t="shared" si="8"/>
        <v>0</v>
      </c>
      <c r="DE6" s="52">
        <f t="shared" si="8"/>
        <v>224</v>
      </c>
      <c r="DF6" s="52">
        <f t="shared" si="8"/>
        <v>178.3</v>
      </c>
      <c r="DG6" s="52">
        <f t="shared" si="8"/>
        <v>163.69999999999999</v>
      </c>
      <c r="DH6" s="52">
        <f t="shared" si="8"/>
        <v>88</v>
      </c>
      <c r="DI6" s="52">
        <f t="shared" si="8"/>
        <v>77.3</v>
      </c>
      <c r="DJ6" s="49" t="str">
        <f>IF(DJ8="-","",IF(DJ8="-","【-】","【"&amp;SUBSTITUTE(TEXT(DJ8,"#,##0.0"),"-","△")&amp;"】"))</f>
        <v>【99.8】</v>
      </c>
      <c r="DK6" s="52">
        <f>IF(DK8="-",NA(),DK8)</f>
        <v>79.900000000000006</v>
      </c>
      <c r="DL6" s="52">
        <f t="shared" ref="DL6:DT6" si="9">IF(DL8="-",NA(),DL8)</f>
        <v>81</v>
      </c>
      <c r="DM6" s="52">
        <f t="shared" si="9"/>
        <v>83.6</v>
      </c>
      <c r="DN6" s="52">
        <f t="shared" si="9"/>
        <v>72</v>
      </c>
      <c r="DO6" s="52">
        <f t="shared" si="9"/>
        <v>74.099999999999994</v>
      </c>
      <c r="DP6" s="52">
        <f t="shared" si="9"/>
        <v>186.8</v>
      </c>
      <c r="DQ6" s="52">
        <f t="shared" si="9"/>
        <v>184.2</v>
      </c>
      <c r="DR6" s="52">
        <f t="shared" si="9"/>
        <v>184.2</v>
      </c>
      <c r="DS6" s="52">
        <f t="shared" si="9"/>
        <v>153.80000000000001</v>
      </c>
      <c r="DT6" s="52">
        <f t="shared" si="9"/>
        <v>163.5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2">
      <c r="A7" s="37" t="s">
        <v>106</v>
      </c>
      <c r="B7" s="48">
        <f t="shared" ref="B7:X7" si="10">B8</f>
        <v>2021</v>
      </c>
      <c r="C7" s="48">
        <f t="shared" si="10"/>
        <v>142051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神奈川県　藤沢市</v>
      </c>
      <c r="I7" s="48" t="str">
        <f t="shared" si="10"/>
        <v>湘南台駅地下自動車駐車場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地下式</v>
      </c>
      <c r="R7" s="51">
        <f t="shared" si="10"/>
        <v>22</v>
      </c>
      <c r="S7" s="50" t="str">
        <f t="shared" si="10"/>
        <v>駅</v>
      </c>
      <c r="T7" s="50" t="str">
        <f t="shared" si="10"/>
        <v>有</v>
      </c>
      <c r="U7" s="51">
        <f t="shared" si="10"/>
        <v>5891</v>
      </c>
      <c r="V7" s="51">
        <f t="shared" si="10"/>
        <v>189</v>
      </c>
      <c r="W7" s="51">
        <f t="shared" si="10"/>
        <v>300</v>
      </c>
      <c r="X7" s="50" t="str">
        <f t="shared" si="10"/>
        <v>無</v>
      </c>
      <c r="Y7" s="52">
        <f>Y8</f>
        <v>33.799999999999997</v>
      </c>
      <c r="Z7" s="52">
        <f t="shared" ref="Z7:AH7" si="11">Z8</f>
        <v>33.799999999999997</v>
      </c>
      <c r="AA7" s="52">
        <f t="shared" si="11"/>
        <v>33.9</v>
      </c>
      <c r="AB7" s="52">
        <f t="shared" si="11"/>
        <v>29.2</v>
      </c>
      <c r="AC7" s="52">
        <f t="shared" si="11"/>
        <v>43.7</v>
      </c>
      <c r="AD7" s="52">
        <f t="shared" si="11"/>
        <v>121.3</v>
      </c>
      <c r="AE7" s="52">
        <f t="shared" si="11"/>
        <v>123.6</v>
      </c>
      <c r="AF7" s="52">
        <f t="shared" si="11"/>
        <v>121.8</v>
      </c>
      <c r="AG7" s="52">
        <f t="shared" si="11"/>
        <v>111.3</v>
      </c>
      <c r="AH7" s="52">
        <f t="shared" si="11"/>
        <v>158.80000000000001</v>
      </c>
      <c r="AI7" s="49"/>
      <c r="AJ7" s="52">
        <f>AJ8</f>
        <v>5.0999999999999996</v>
      </c>
      <c r="AK7" s="52">
        <f t="shared" ref="AK7:AS7" si="12">AK8</f>
        <v>4.0999999999999996</v>
      </c>
      <c r="AL7" s="52">
        <f t="shared" si="12"/>
        <v>2.7</v>
      </c>
      <c r="AM7" s="52">
        <f t="shared" si="12"/>
        <v>1.7</v>
      </c>
      <c r="AN7" s="52">
        <f t="shared" si="12"/>
        <v>0.7</v>
      </c>
      <c r="AO7" s="52">
        <f t="shared" si="12"/>
        <v>15.8</v>
      </c>
      <c r="AP7" s="52">
        <f t="shared" si="12"/>
        <v>11.2</v>
      </c>
      <c r="AQ7" s="52">
        <f t="shared" si="12"/>
        <v>6.5</v>
      </c>
      <c r="AR7" s="52">
        <f t="shared" si="12"/>
        <v>10.1</v>
      </c>
      <c r="AS7" s="52">
        <f t="shared" si="12"/>
        <v>8.6</v>
      </c>
      <c r="AT7" s="49"/>
      <c r="AU7" s="53">
        <f>AU8</f>
        <v>86</v>
      </c>
      <c r="AV7" s="53">
        <f t="shared" ref="AV7:BD7" si="13">AV8</f>
        <v>63</v>
      </c>
      <c r="AW7" s="53">
        <f t="shared" si="13"/>
        <v>41</v>
      </c>
      <c r="AX7" s="53">
        <f t="shared" si="13"/>
        <v>26</v>
      </c>
      <c r="AY7" s="53">
        <f t="shared" si="13"/>
        <v>6</v>
      </c>
      <c r="AZ7" s="53">
        <f t="shared" si="13"/>
        <v>123</v>
      </c>
      <c r="BA7" s="53">
        <f t="shared" si="13"/>
        <v>103</v>
      </c>
      <c r="BB7" s="53">
        <f t="shared" si="13"/>
        <v>54</v>
      </c>
      <c r="BC7" s="53">
        <f t="shared" si="13"/>
        <v>654</v>
      </c>
      <c r="BD7" s="53">
        <f t="shared" si="13"/>
        <v>2466</v>
      </c>
      <c r="BE7" s="51"/>
      <c r="BF7" s="52">
        <f>BF8</f>
        <v>0</v>
      </c>
      <c r="BG7" s="52">
        <f t="shared" ref="BG7:BO7" si="14">BG8</f>
        <v>0</v>
      </c>
      <c r="BH7" s="52">
        <f t="shared" si="14"/>
        <v>0</v>
      </c>
      <c r="BI7" s="52">
        <f t="shared" si="14"/>
        <v>0</v>
      </c>
      <c r="BJ7" s="52">
        <f t="shared" si="14"/>
        <v>0</v>
      </c>
      <c r="BK7" s="52">
        <f t="shared" si="14"/>
        <v>12.6</v>
      </c>
      <c r="BL7" s="52">
        <f t="shared" si="14"/>
        <v>8.9</v>
      </c>
      <c r="BM7" s="52">
        <f t="shared" si="14"/>
        <v>2.2000000000000002</v>
      </c>
      <c r="BN7" s="52">
        <f t="shared" si="14"/>
        <v>-81</v>
      </c>
      <c r="BO7" s="52">
        <f t="shared" si="14"/>
        <v>-25.1</v>
      </c>
      <c r="BP7" s="49"/>
      <c r="BQ7" s="53">
        <f>BQ8</f>
        <v>13</v>
      </c>
      <c r="BR7" s="53">
        <f t="shared" ref="BR7:BZ7" si="15">BR8</f>
        <v>10</v>
      </c>
      <c r="BS7" s="53">
        <f t="shared" si="15"/>
        <v>11</v>
      </c>
      <c r="BT7" s="53">
        <f t="shared" si="15"/>
        <v>12</v>
      </c>
      <c r="BU7" s="53">
        <f t="shared" si="15"/>
        <v>622</v>
      </c>
      <c r="BV7" s="53">
        <f t="shared" si="15"/>
        <v>33330</v>
      </c>
      <c r="BW7" s="53">
        <f t="shared" si="15"/>
        <v>18961</v>
      </c>
      <c r="BX7" s="53">
        <f t="shared" si="15"/>
        <v>16100</v>
      </c>
      <c r="BY7" s="53">
        <f t="shared" si="15"/>
        <v>4836</v>
      </c>
      <c r="BZ7" s="53">
        <f t="shared" si="15"/>
        <v>37213</v>
      </c>
      <c r="CA7" s="51"/>
      <c r="CB7" s="52" t="s">
        <v>107</v>
      </c>
      <c r="CC7" s="52" t="s">
        <v>107</v>
      </c>
      <c r="CD7" s="52" t="s">
        <v>107</v>
      </c>
      <c r="CE7" s="52" t="s">
        <v>107</v>
      </c>
      <c r="CF7" s="52" t="s">
        <v>107</v>
      </c>
      <c r="CG7" s="52" t="s">
        <v>107</v>
      </c>
      <c r="CH7" s="52" t="s">
        <v>107</v>
      </c>
      <c r="CI7" s="52" t="s">
        <v>107</v>
      </c>
      <c r="CJ7" s="52" t="s">
        <v>107</v>
      </c>
      <c r="CK7" s="52" t="s">
        <v>105</v>
      </c>
      <c r="CL7" s="49"/>
      <c r="CM7" s="51">
        <f>CM8</f>
        <v>9387920</v>
      </c>
      <c r="CN7" s="51">
        <f>CN8</f>
        <v>19700</v>
      </c>
      <c r="CO7" s="52" t="s">
        <v>107</v>
      </c>
      <c r="CP7" s="52" t="s">
        <v>107</v>
      </c>
      <c r="CQ7" s="52" t="s">
        <v>107</v>
      </c>
      <c r="CR7" s="52" t="s">
        <v>107</v>
      </c>
      <c r="CS7" s="52" t="s">
        <v>107</v>
      </c>
      <c r="CT7" s="52" t="s">
        <v>107</v>
      </c>
      <c r="CU7" s="52" t="s">
        <v>107</v>
      </c>
      <c r="CV7" s="52" t="s">
        <v>107</v>
      </c>
      <c r="CW7" s="52" t="s">
        <v>107</v>
      </c>
      <c r="CX7" s="52" t="s">
        <v>105</v>
      </c>
      <c r="CY7" s="49"/>
      <c r="CZ7" s="52">
        <f>CZ8</f>
        <v>721.4</v>
      </c>
      <c r="DA7" s="52">
        <f t="shared" ref="DA7:DI7" si="16">DA8</f>
        <v>525.6</v>
      </c>
      <c r="DB7" s="52">
        <f t="shared" si="16"/>
        <v>286.5</v>
      </c>
      <c r="DC7" s="52">
        <f t="shared" si="16"/>
        <v>128.5</v>
      </c>
      <c r="DD7" s="52">
        <f t="shared" si="16"/>
        <v>0</v>
      </c>
      <c r="DE7" s="52">
        <f t="shared" si="16"/>
        <v>224</v>
      </c>
      <c r="DF7" s="52">
        <f t="shared" si="16"/>
        <v>178.3</v>
      </c>
      <c r="DG7" s="52">
        <f t="shared" si="16"/>
        <v>163.69999999999999</v>
      </c>
      <c r="DH7" s="52">
        <f t="shared" si="16"/>
        <v>88</v>
      </c>
      <c r="DI7" s="52">
        <f t="shared" si="16"/>
        <v>77.3</v>
      </c>
      <c r="DJ7" s="49"/>
      <c r="DK7" s="52">
        <f>DK8</f>
        <v>79.900000000000006</v>
      </c>
      <c r="DL7" s="52">
        <f t="shared" ref="DL7:DT7" si="17">DL8</f>
        <v>81</v>
      </c>
      <c r="DM7" s="52">
        <f t="shared" si="17"/>
        <v>83.6</v>
      </c>
      <c r="DN7" s="52">
        <f t="shared" si="17"/>
        <v>72</v>
      </c>
      <c r="DO7" s="52">
        <f t="shared" si="17"/>
        <v>74.099999999999994</v>
      </c>
      <c r="DP7" s="52">
        <f t="shared" si="17"/>
        <v>186.8</v>
      </c>
      <c r="DQ7" s="52">
        <f t="shared" si="17"/>
        <v>184.2</v>
      </c>
      <c r="DR7" s="52">
        <f t="shared" si="17"/>
        <v>184.2</v>
      </c>
      <c r="DS7" s="52">
        <f t="shared" si="17"/>
        <v>153.80000000000001</v>
      </c>
      <c r="DT7" s="52">
        <f t="shared" si="17"/>
        <v>163.5</v>
      </c>
      <c r="DU7" s="49"/>
    </row>
    <row r="8" spans="1:125" s="54" customFormat="1" x14ac:dyDescent="0.2">
      <c r="A8" s="37"/>
      <c r="B8" s="55">
        <v>2021</v>
      </c>
      <c r="C8" s="55">
        <v>142051</v>
      </c>
      <c r="D8" s="55">
        <v>47</v>
      </c>
      <c r="E8" s="55">
        <v>14</v>
      </c>
      <c r="F8" s="55">
        <v>0</v>
      </c>
      <c r="G8" s="55">
        <v>1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22</v>
      </c>
      <c r="S8" s="57" t="s">
        <v>118</v>
      </c>
      <c r="T8" s="57" t="s">
        <v>119</v>
      </c>
      <c r="U8" s="58">
        <v>5891</v>
      </c>
      <c r="V8" s="58">
        <v>189</v>
      </c>
      <c r="W8" s="58">
        <v>300</v>
      </c>
      <c r="X8" s="57" t="s">
        <v>120</v>
      </c>
      <c r="Y8" s="59">
        <v>33.799999999999997</v>
      </c>
      <c r="Z8" s="59">
        <v>33.799999999999997</v>
      </c>
      <c r="AA8" s="59">
        <v>33.9</v>
      </c>
      <c r="AB8" s="59">
        <v>29.2</v>
      </c>
      <c r="AC8" s="59">
        <v>43.7</v>
      </c>
      <c r="AD8" s="59">
        <v>121.3</v>
      </c>
      <c r="AE8" s="59">
        <v>123.6</v>
      </c>
      <c r="AF8" s="59">
        <v>121.8</v>
      </c>
      <c r="AG8" s="59">
        <v>111.3</v>
      </c>
      <c r="AH8" s="59">
        <v>158.80000000000001</v>
      </c>
      <c r="AI8" s="56">
        <v>236.1</v>
      </c>
      <c r="AJ8" s="59">
        <v>5.0999999999999996</v>
      </c>
      <c r="AK8" s="59">
        <v>4.0999999999999996</v>
      </c>
      <c r="AL8" s="59">
        <v>2.7</v>
      </c>
      <c r="AM8" s="59">
        <v>1.7</v>
      </c>
      <c r="AN8" s="59">
        <v>0.7</v>
      </c>
      <c r="AO8" s="59">
        <v>15.8</v>
      </c>
      <c r="AP8" s="59">
        <v>11.2</v>
      </c>
      <c r="AQ8" s="59">
        <v>6.5</v>
      </c>
      <c r="AR8" s="59">
        <v>10.1</v>
      </c>
      <c r="AS8" s="59">
        <v>8.6</v>
      </c>
      <c r="AT8" s="56">
        <v>5.2</v>
      </c>
      <c r="AU8" s="60">
        <v>86</v>
      </c>
      <c r="AV8" s="60">
        <v>63</v>
      </c>
      <c r="AW8" s="60">
        <v>41</v>
      </c>
      <c r="AX8" s="60">
        <v>26</v>
      </c>
      <c r="AY8" s="60">
        <v>6</v>
      </c>
      <c r="AZ8" s="60">
        <v>123</v>
      </c>
      <c r="BA8" s="60">
        <v>103</v>
      </c>
      <c r="BB8" s="60">
        <v>54</v>
      </c>
      <c r="BC8" s="60">
        <v>654</v>
      </c>
      <c r="BD8" s="60">
        <v>2466</v>
      </c>
      <c r="BE8" s="60">
        <v>3111</v>
      </c>
      <c r="BF8" s="59">
        <v>0</v>
      </c>
      <c r="BG8" s="59">
        <v>0</v>
      </c>
      <c r="BH8" s="59">
        <v>0</v>
      </c>
      <c r="BI8" s="59">
        <v>0</v>
      </c>
      <c r="BJ8" s="59">
        <v>0</v>
      </c>
      <c r="BK8" s="59">
        <v>12.6</v>
      </c>
      <c r="BL8" s="59">
        <v>8.9</v>
      </c>
      <c r="BM8" s="59">
        <v>2.2000000000000002</v>
      </c>
      <c r="BN8" s="59">
        <v>-81</v>
      </c>
      <c r="BO8" s="59">
        <v>-25.1</v>
      </c>
      <c r="BP8" s="56">
        <v>0.8</v>
      </c>
      <c r="BQ8" s="60">
        <v>13</v>
      </c>
      <c r="BR8" s="60">
        <v>10</v>
      </c>
      <c r="BS8" s="60">
        <v>11</v>
      </c>
      <c r="BT8" s="61">
        <v>12</v>
      </c>
      <c r="BU8" s="61">
        <v>622</v>
      </c>
      <c r="BV8" s="60">
        <v>33330</v>
      </c>
      <c r="BW8" s="60">
        <v>18961</v>
      </c>
      <c r="BX8" s="60">
        <v>16100</v>
      </c>
      <c r="BY8" s="60">
        <v>4836</v>
      </c>
      <c r="BZ8" s="60">
        <v>37213</v>
      </c>
      <c r="CA8" s="58">
        <v>10906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9387920</v>
      </c>
      <c r="CN8" s="58">
        <v>19700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721.4</v>
      </c>
      <c r="DA8" s="59">
        <v>525.6</v>
      </c>
      <c r="DB8" s="59">
        <v>286.5</v>
      </c>
      <c r="DC8" s="59">
        <v>128.5</v>
      </c>
      <c r="DD8" s="59">
        <v>0</v>
      </c>
      <c r="DE8" s="59">
        <v>224</v>
      </c>
      <c r="DF8" s="59">
        <v>178.3</v>
      </c>
      <c r="DG8" s="59">
        <v>163.69999999999999</v>
      </c>
      <c r="DH8" s="59">
        <v>88</v>
      </c>
      <c r="DI8" s="59">
        <v>77.3</v>
      </c>
      <c r="DJ8" s="56">
        <v>99.8</v>
      </c>
      <c r="DK8" s="59">
        <v>79.900000000000006</v>
      </c>
      <c r="DL8" s="59">
        <v>81</v>
      </c>
      <c r="DM8" s="59">
        <v>83.6</v>
      </c>
      <c r="DN8" s="59">
        <v>72</v>
      </c>
      <c r="DO8" s="59">
        <v>74.099999999999994</v>
      </c>
      <c r="DP8" s="59">
        <v>186.8</v>
      </c>
      <c r="DQ8" s="59">
        <v>184.2</v>
      </c>
      <c r="DR8" s="59">
        <v>184.2</v>
      </c>
      <c r="DS8" s="59">
        <v>153.80000000000001</v>
      </c>
      <c r="DT8" s="59">
        <v>163.5</v>
      </c>
      <c r="DU8" s="56">
        <v>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121</v>
      </c>
      <c r="C10" s="64" t="s">
        <v>122</v>
      </c>
      <c r="D10" s="64" t="s">
        <v>123</v>
      </c>
      <c r="E10" s="64" t="s">
        <v>124</v>
      </c>
      <c r="F10" s="64" t="s">
        <v>125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2023-02-24T01:10:44Z</cp:lastPrinted>
  <dcterms:created xsi:type="dcterms:W3CDTF">2022-12-09T03:25:50Z</dcterms:created>
  <dcterms:modified xsi:type="dcterms:W3CDTF">2023-02-24T01:15:54Z</dcterms:modified>
  <cp:category/>
</cp:coreProperties>
</file>