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11_公表\03_公表データ\04_横須賀市〇　病院、水道、下水道\"/>
    </mc:Choice>
  </mc:AlternateContent>
  <workbookProtection workbookAlgorithmName="SHA-512" workbookHashValue="/gVw4NCgyZyAYcO/WRmxlHwy/rpN+LEmjNw3RBnwijH5tia5Io1QfKpWSVBFxq4qdeboEdx7rc5NFJU2sHd7Mg==" workbookSaltValue="VgHh2OAsx9KxpmgYK4+BIw==" workbookSpinCount="100000" lockStructure="1"/>
  <bookViews>
    <workbookView xWindow="0" yWindow="0" windowWidth="19200" windowHeight="6504"/>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<sst xmlns="http://schemas.openxmlformats.org/spreadsheetml/2006/main" count="231" uniqueCount="116">
  <si>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</si>
  <si>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</si>
  <si>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</si>
  <si>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</si>
  <si>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</si>
  <si>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</si>
  <si>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</si>
  <si>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</si>
  <si>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</si>
  <si>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</si>
  <si>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</si>
  <si>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</si>
  <si>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</si>
  <si>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</si>
  <si>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</si>
  <si>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</si>
  <si>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</si>
  <si>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</si>
  <si>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</si>
  <si>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</si>
  <si>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</si>
  <si>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</si>
  <si>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</si>
  <si>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</si>
  <si>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</si>
  <si>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</si>
  <si>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</si>
  <si>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</si>
  <si>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</si>
  <si>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</si>
  <si>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</si>
  <si>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</si>
  <si>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</si>
  <si>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</si>
  <si>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</si>
  <si>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</si>
  <si>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</si>
  <si>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</si>
  <si>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</si>
  <si>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</si>
  <si>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</si>
  <si>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</si>
  <si>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</si>
  <si>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</si>
  <si>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</si>
  <si>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</si>
  <si>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</si>
  <si>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</si>
  <si>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</si>
  <si>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</si>
  <si>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</si>
  <si>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</si>
  <si>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</si>
  <si>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</si>
  <si>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</si>
  <si>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</si>
  <si>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</si>
  <si>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</si>
  <si>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</si>
  <si>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</si>
  <si>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</si>
  <si>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</si>
  <si>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</si>
  <si>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</si>
  <si>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</si>
  <si>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</si>
  <si>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</si>
  <si>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</si>
  <si>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</si>
  <si>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</si>
  <si>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</si>
  <si>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</si>
  <si>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</si>
  <si>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</si>
  <si>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</si>
  <si>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</si>
  <si>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</si>
  <si>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</si>
  <si>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</si>
  <si>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</si>
  <si>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</si>
  <si>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</si>
  <si>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</si>
  <si>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</si>
  <si>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</si>
  <si>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</si>
  <si>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</si>
  <si>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</si>
  <si>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</si>
  <si>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</si>
  <si>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</si>
  <si>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</si>
  <si>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</si>
  <si>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</si>
  <si>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</si>
  <si>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横須賀市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</si>
  <si>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</si>
  <si>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</si>
  <si>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</si>
  <si>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</si>
  <si>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</si>
  <si>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</si>
  <si>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</si>
  <si>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</si>
  <si>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</si>
  <si>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</si>
  <si>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</si>
  <si>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</si>
  <si>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</si>
  <si>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</si>
  <si>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</si>
  <si>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</si>
  <si>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</si>
  <si>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①経常収支比率は昨年度より低くなりましたが、100%以上を保っており、②累積欠損金比率も引き続き０％となっています。
　③流動比率は100%を下回っていますが、平成26年10月に使用料改定を行い、短期的資金は確保しています。
　④企業債残高対事業規模比率は、僅かに増加しています。引き続き企業債の削減を進めます。
　⑤経費回収率は、100%を上回り、使用料で回収すべき経費を全て使用料で賄えており、類似団体平均値も上回りました。
　⑥汚水処理原価は、市内の土地の起伏が大きく、19か所のポンプ場と３か所の終末処理場が稼働し、その維持管理費及び減価償却費がかさむため、類似団体平均値に比べ高くなっています。
　⑦施設利用率は、令和３年度に老朽化した上町浄化センターを廃止し、下町浄化センターに機能を統合したことにより、大きく改善しています。今後も、施設の統廃合などによるダウンサイジングを検討します。
　⑧水洗化率は、未接続世帯への督励効果により、僅かずつ増加しています。</t>
    <phoneticPr fontId="4"/>
  </si>
  <si>
    <t>　①有形固定資産減価償却率及び②管渠老朽化率は、処理開始から50年以上が経過し、法定耐用年数を超える資産・管渠が徐々に増加しており、類似団体平均値より高くなっています。
　③管渠改善率は低い値となっていますが、施設更新には費用と時間が必要なことから、ストックマネジメントの活用により長寿命化を図り、施設更新スケジュールの最適化と費用の平準化・低減を進めます。</t>
    <phoneticPr fontId="4"/>
  </si>
  <si>
    <t>　人口減少や節水型社会の定着など本市下水道事業を取り巻く環境は、厳しい状況にあります。
　平成23年度から令和３年度までを計画期間とするマスタープランに掲げた経営目標「いつでも安心して使える止まらない水道・下水道」を実現するため、計画的な事業運営に取組み、目標は概ね達成できました。
　令和４年度以降も、人口・水需要の減少、施設の老朽化、環境対策、災害対策など、事業を取り巻く課題に対応するため、新たなマスタープランにより計画的な事業運営に努めます。
　令和３年度は、上町浄化センターを廃止しました。下町浄化センターの汚泥焼却炉も更新工事に合わせてダウンサイジングを進めており、今後も施設規模の適正化・ダウンサイジングを推進していきます。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</si>
</sst>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0.11</c:v>
                </c:pt>
                <c:pt idx="1">
                  <c:v>0.12</c:v>
                </c:pt>
                <c:pt idx="2">
                  <c:v>0.04</c:v>
                </c:pt>
                <c:pt idx="3">
                  <c:v>0.04</c:v>
                </c:pt>
                <c:pt idx="4">
                  <c:v>0.01</c:v>
                </c:pt>
              </c:numCache>
            </c:numRef>
          </c:val>
          <c:extLst>
            <c:ext xmlns:c16="http://schemas.microsoft.com/office/drawing/2014/chart" uri="{C3380CC4-5D6E-409C-BE32-E72D297353CC}">
              <c16:uniqueId val="{00000000-C2F2-41B9-AC3F-23ED46A67A1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0.21</c:v>
                </c:pt>
                <c:pt idx="2">
                  <c:v>0.19</c:v>
                </c:pt>
                <c:pt idx="3">
                  <c:v>0.19</c:v>
                </c:pt>
                <c:pt idx="4">
                  <c:v>0.19</c:v>
                </c:pt>
              </c:numCache>
            </c:numRef>
          </c:val>
          <c:smooth val="0"/>
          <c:extLst>
            <c:ext xmlns:c16="http://schemas.microsoft.com/office/drawing/2014/chart" uri="{C3380CC4-5D6E-409C-BE32-E72D297353CC}">
              <c16:uniqueId val="{00000001-C2F2-41B9-AC3F-23ED46A67A1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61.15</c:v>
                </c:pt>
                <c:pt idx="1">
                  <c:v>60.34</c:v>
                </c:pt>
                <c:pt idx="2">
                  <c:v>61.96</c:v>
                </c:pt>
                <c:pt idx="3">
                  <c:v>61.3</c:v>
                </c:pt>
                <c:pt idx="4">
                  <c:v>71.89</c:v>
                </c:pt>
              </c:numCache>
            </c:numRef>
          </c:val>
          <c:extLst>
            <c:ext xmlns:c16="http://schemas.microsoft.com/office/drawing/2014/chart" uri="{C3380CC4-5D6E-409C-BE32-E72D297353CC}">
              <c16:uniqueId val="{00000000-FC60-4C29-8364-B7305670C24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61.54</c:v>
                </c:pt>
                <c:pt idx="1">
                  <c:v>61.93</c:v>
                </c:pt>
                <c:pt idx="2">
                  <c:v>61.32</c:v>
                </c:pt>
                <c:pt idx="3">
                  <c:v>61.7</c:v>
                </c:pt>
                <c:pt idx="4">
                  <c:v>63.04</c:v>
                </c:pt>
              </c:numCache>
            </c:numRef>
          </c:val>
          <c:smooth val="0"/>
          <c:extLst>
            <c:ext xmlns:c16="http://schemas.microsoft.com/office/drawing/2014/chart" uri="{C3380CC4-5D6E-409C-BE32-E72D297353CC}">
              <c16:uniqueId val="{00000001-FC60-4C29-8364-B7305670C24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96.19</c:v>
                </c:pt>
                <c:pt idx="1">
                  <c:v>96.27</c:v>
                </c:pt>
                <c:pt idx="2">
                  <c:v>96.34</c:v>
                </c:pt>
                <c:pt idx="3">
                  <c:v>96.24</c:v>
                </c:pt>
                <c:pt idx="4">
                  <c:v>96.49</c:v>
                </c:pt>
              </c:numCache>
            </c:numRef>
          </c:val>
          <c:extLst>
            <c:ext xmlns:c16="http://schemas.microsoft.com/office/drawing/2014/chart" uri="{C3380CC4-5D6E-409C-BE32-E72D297353CC}">
              <c16:uniqueId val="{00000000-EBB0-4972-9FBA-3ACDC595DD2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94.13</c:v>
                </c:pt>
                <c:pt idx="1">
                  <c:v>94.45</c:v>
                </c:pt>
                <c:pt idx="2">
                  <c:v>94.58</c:v>
                </c:pt>
                <c:pt idx="3">
                  <c:v>94.56</c:v>
                </c:pt>
                <c:pt idx="4">
                  <c:v>94.75</c:v>
                </c:pt>
              </c:numCache>
            </c:numRef>
          </c:val>
          <c:smooth val="0"/>
          <c:extLst>
            <c:ext xmlns:c16="http://schemas.microsoft.com/office/drawing/2014/chart" uri="{C3380CC4-5D6E-409C-BE32-E72D297353CC}">
              <c16:uniqueId val="{00000001-EBB0-4972-9FBA-3ACDC595DD2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107.45</c:v>
                </c:pt>
                <c:pt idx="1">
                  <c:v>105.68</c:v>
                </c:pt>
                <c:pt idx="2">
                  <c:v>106.4</c:v>
                </c:pt>
                <c:pt idx="3">
                  <c:v>107.46</c:v>
                </c:pt>
                <c:pt idx="4">
                  <c:v>105.02</c:v>
                </c:pt>
              </c:numCache>
            </c:numRef>
          </c:val>
          <c:extLst>
            <c:ext xmlns:c16="http://schemas.microsoft.com/office/drawing/2014/chart" uri="{C3380CC4-5D6E-409C-BE32-E72D297353CC}">
              <c16:uniqueId val="{00000000-5C86-4F79-88AA-C88428A77F7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107.43</c:v>
                </c:pt>
                <c:pt idx="1">
                  <c:v>107.64</c:v>
                </c:pt>
                <c:pt idx="2">
                  <c:v>107.03</c:v>
                </c:pt>
                <c:pt idx="3">
                  <c:v>106.55</c:v>
                </c:pt>
                <c:pt idx="4">
                  <c:v>106.01</c:v>
                </c:pt>
              </c:numCache>
            </c:numRef>
          </c:val>
          <c:smooth val="0"/>
          <c:extLst>
            <c:ext xmlns:c16="http://schemas.microsoft.com/office/drawing/2014/chart" uri="{C3380CC4-5D6E-409C-BE32-E72D297353CC}">
              <c16:uniqueId val="{00000001-5C86-4F79-88AA-C88428A77F7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43.88</c:v>
                </c:pt>
                <c:pt idx="1">
                  <c:v>45.39</c:v>
                </c:pt>
                <c:pt idx="2">
                  <c:v>47.36</c:v>
                </c:pt>
                <c:pt idx="3">
                  <c:v>48.5</c:v>
                </c:pt>
                <c:pt idx="4">
                  <c:v>49.86</c:v>
                </c:pt>
              </c:numCache>
            </c:numRef>
          </c:val>
          <c:extLst>
            <c:ext xmlns:c16="http://schemas.microsoft.com/office/drawing/2014/chart" uri="{C3380CC4-5D6E-409C-BE32-E72D297353CC}">
              <c16:uniqueId val="{00000000-FC0D-43E8-AAB6-2E335A5E7C7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30.11</c:v>
                </c:pt>
                <c:pt idx="1">
                  <c:v>30.45</c:v>
                </c:pt>
                <c:pt idx="2">
                  <c:v>31.01</c:v>
                </c:pt>
                <c:pt idx="3">
                  <c:v>28.87</c:v>
                </c:pt>
                <c:pt idx="4">
                  <c:v>31.34</c:v>
                </c:pt>
              </c:numCache>
            </c:numRef>
          </c:val>
          <c:smooth val="0"/>
          <c:extLst>
            <c:ext xmlns:c16="http://schemas.microsoft.com/office/drawing/2014/chart" uri="{C3380CC4-5D6E-409C-BE32-E72D297353CC}">
              <c16:uniqueId val="{00000001-FC0D-43E8-AAB6-2E335A5E7C7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3.04</c:v>
                </c:pt>
                <c:pt idx="1">
                  <c:v>4.55</c:v>
                </c:pt>
                <c:pt idx="2">
                  <c:v>6.93</c:v>
                </c:pt>
                <c:pt idx="3">
                  <c:v>9.4499999999999993</c:v>
                </c:pt>
                <c:pt idx="4">
                  <c:v>12.2</c:v>
                </c:pt>
              </c:numCache>
            </c:numRef>
          </c:val>
          <c:extLst>
            <c:ext xmlns:c16="http://schemas.microsoft.com/office/drawing/2014/chart" uri="{C3380CC4-5D6E-409C-BE32-E72D297353CC}">
              <c16:uniqueId val="{00000000-7DB6-4139-B8FE-9A18E1A6158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4.54</c:v>
                </c:pt>
                <c:pt idx="1">
                  <c:v>4.8499999999999996</c:v>
                </c:pt>
                <c:pt idx="2">
                  <c:v>4.95</c:v>
                </c:pt>
                <c:pt idx="3">
                  <c:v>5.64</c:v>
                </c:pt>
                <c:pt idx="4">
                  <c:v>6.43</c:v>
                </c:pt>
              </c:numCache>
            </c:numRef>
          </c:val>
          <c:smooth val="0"/>
          <c:extLst>
            <c:ext xmlns:c16="http://schemas.microsoft.com/office/drawing/2014/chart" uri="{C3380CC4-5D6E-409C-BE32-E72D297353CC}">
              <c16:uniqueId val="{00000001-7DB6-4139-B8FE-9A18E1A6158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50-46E9-B999-B4DC9FAE14B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10.199999999999999</c:v>
                </c:pt>
                <c:pt idx="1">
                  <c:v>9.1999999999999993</c:v>
                </c:pt>
                <c:pt idx="2">
                  <c:v>7.69</c:v>
                </c:pt>
                <c:pt idx="3">
                  <c:v>5.95</c:v>
                </c:pt>
                <c:pt idx="4">
                  <c:v>5.27</c:v>
                </c:pt>
              </c:numCache>
            </c:numRef>
          </c:val>
          <c:smooth val="0"/>
          <c:extLst>
            <c:ext xmlns:c16="http://schemas.microsoft.com/office/drawing/2014/chart" uri="{C3380CC4-5D6E-409C-BE32-E72D297353CC}">
              <c16:uniqueId val="{00000001-0450-46E9-B999-B4DC9FAE14B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42.24</c:v>
                </c:pt>
                <c:pt idx="1">
                  <c:v>51.95</c:v>
                </c:pt>
                <c:pt idx="2">
                  <c:v>47.84</c:v>
                </c:pt>
                <c:pt idx="3">
                  <c:v>50.29</c:v>
                </c:pt>
                <c:pt idx="4">
                  <c:v>40.880000000000003</c:v>
                </c:pt>
              </c:numCache>
            </c:numRef>
          </c:val>
          <c:extLst>
            <c:ext xmlns:c16="http://schemas.microsoft.com/office/drawing/2014/chart" uri="{C3380CC4-5D6E-409C-BE32-E72D297353CC}">
              <c16:uniqueId val="{00000000-045B-450B-BF3C-379D6A00212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65.83</c:v>
                </c:pt>
                <c:pt idx="1">
                  <c:v>72.22</c:v>
                </c:pt>
                <c:pt idx="2">
                  <c:v>73.02</c:v>
                </c:pt>
                <c:pt idx="3">
                  <c:v>72.930000000000007</c:v>
                </c:pt>
                <c:pt idx="4">
                  <c:v>80.08</c:v>
                </c:pt>
              </c:numCache>
            </c:numRef>
          </c:val>
          <c:smooth val="0"/>
          <c:extLst>
            <c:ext xmlns:c16="http://schemas.microsoft.com/office/drawing/2014/chart" uri="{C3380CC4-5D6E-409C-BE32-E72D297353CC}">
              <c16:uniqueId val="{00000001-045B-450B-BF3C-379D6A00212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537.20000000000005</c:v>
                </c:pt>
                <c:pt idx="1">
                  <c:v>513.88</c:v>
                </c:pt>
                <c:pt idx="2">
                  <c:v>513.84</c:v>
                </c:pt>
                <c:pt idx="3">
                  <c:v>492.98</c:v>
                </c:pt>
                <c:pt idx="4">
                  <c:v>520.29</c:v>
                </c:pt>
              </c:numCache>
            </c:numRef>
          </c:val>
          <c:extLst>
            <c:ext xmlns:c16="http://schemas.microsoft.com/office/drawing/2014/chart" uri="{C3380CC4-5D6E-409C-BE32-E72D297353CC}">
              <c16:uniqueId val="{00000000-A368-4D4A-A5E3-0E54AF37D8D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805.14</c:v>
                </c:pt>
                <c:pt idx="1">
                  <c:v>730.93</c:v>
                </c:pt>
                <c:pt idx="2">
                  <c:v>708.89</c:v>
                </c:pt>
                <c:pt idx="3">
                  <c:v>730.52</c:v>
                </c:pt>
                <c:pt idx="4">
                  <c:v>672.33</c:v>
                </c:pt>
              </c:numCache>
            </c:numRef>
          </c:val>
          <c:smooth val="0"/>
          <c:extLst>
            <c:ext xmlns:c16="http://schemas.microsoft.com/office/drawing/2014/chart" uri="{C3380CC4-5D6E-409C-BE32-E72D297353CC}">
              <c16:uniqueId val="{00000001-A368-4D4A-A5E3-0E54AF37D8D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104.55</c:v>
                </c:pt>
                <c:pt idx="1">
                  <c:v>107.05</c:v>
                </c:pt>
                <c:pt idx="2">
                  <c:v>108.44</c:v>
                </c:pt>
                <c:pt idx="3">
                  <c:v>115.16</c:v>
                </c:pt>
                <c:pt idx="4">
                  <c:v>113.75</c:v>
                </c:pt>
              </c:numCache>
            </c:numRef>
          </c:val>
          <c:extLst>
            <c:ext xmlns:c16="http://schemas.microsoft.com/office/drawing/2014/chart" uri="{C3380CC4-5D6E-409C-BE32-E72D297353CC}">
              <c16:uniqueId val="{00000000-16A0-44A4-A367-DFF22E1F33E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100.22</c:v>
                </c:pt>
                <c:pt idx="1">
                  <c:v>98.09</c:v>
                </c:pt>
                <c:pt idx="2">
                  <c:v>97.91</c:v>
                </c:pt>
                <c:pt idx="3">
                  <c:v>98.61</c:v>
                </c:pt>
                <c:pt idx="4">
                  <c:v>98.75</c:v>
                </c:pt>
              </c:numCache>
            </c:numRef>
          </c:val>
          <c:smooth val="0"/>
          <c:extLst>
            <c:ext xmlns:c16="http://schemas.microsoft.com/office/drawing/2014/chart" uri="{C3380CC4-5D6E-409C-BE32-E72D297353CC}">
              <c16:uniqueId val="{00000001-16A0-44A4-A367-DFF22E1F33E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157.74</c:v>
                </c:pt>
                <c:pt idx="1">
                  <c:v>154.91</c:v>
                </c:pt>
                <c:pt idx="2">
                  <c:v>152.55000000000001</c:v>
                </c:pt>
                <c:pt idx="3">
                  <c:v>140.81</c:v>
                </c:pt>
                <c:pt idx="4">
                  <c:v>142.86000000000001</c:v>
                </c:pt>
              </c:numCache>
            </c:numRef>
          </c:val>
          <c:extLst>
            <c:ext xmlns:c16="http://schemas.microsoft.com/office/drawing/2014/chart" uri="{C3380CC4-5D6E-409C-BE32-E72D297353CC}">
              <c16:uniqueId val="{00000000-597B-4D9B-9654-7D5F123BA48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144.79</c:v>
                </c:pt>
                <c:pt idx="1">
                  <c:v>146.08000000000001</c:v>
                </c:pt>
                <c:pt idx="2">
                  <c:v>144.11000000000001</c:v>
                </c:pt>
                <c:pt idx="3">
                  <c:v>141.24</c:v>
                </c:pt>
                <c:pt idx="4">
                  <c:v>142.03</c:v>
                </c:pt>
              </c:numCache>
            </c:numRef>
          </c:val>
          <c:smooth val="0"/>
          <c:extLst>
            <c:ext xmlns:c16="http://schemas.microsoft.com/office/drawing/2014/chart" uri="{C3380CC4-5D6E-409C-BE32-E72D297353CC}">
              <c16:uniqueId val="{00000001-597B-4D9B-9654-7D5F123BA48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3" zoomScale="69" zoomScaleNormal="69" workbookViewId="0">
      <selection activeCell="DF64" sqref="DF6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横須賀市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Ac1</v>
      </c>
      <c r="X8" s="35"/>
      <c r="Y8" s="35"/>
      <c r="Z8" s="35"/>
      <c r="AA8" s="35"/>
      <c r="AB8" s="35"/>
      <c r="AC8" s="35"/>
      <c r="AD8" s="36" t="str">
        <f>データ!$M$6</f>
        <v>自治体職員</v>
      </c>
      <c r="AE8" s="36"/>
      <c r="AF8" s="36"/>
      <c r="AG8" s="36"/>
      <c r="AH8" s="36"/>
      <c r="AI8" s="36"/>
      <c r="AJ8" s="36"/>
      <c r="AK8" s="3"/>
      <c r="AL8" s="37">
        <f>データ!S6</f>
        <v>392817</v>
      </c>
      <c r="AM8" s="37"/>
      <c r="AN8" s="37"/>
      <c r="AO8" s="37"/>
      <c r="AP8" s="37"/>
      <c r="AQ8" s="37"/>
      <c r="AR8" s="37"/>
      <c r="AS8" s="37"/>
      <c r="AT8" s="38">
        <f>データ!T6</f>
        <v>100.82</v>
      </c>
      <c r="AU8" s="38"/>
      <c r="AV8" s="38"/>
      <c r="AW8" s="38"/>
      <c r="AX8" s="38"/>
      <c r="AY8" s="38"/>
      <c r="AZ8" s="38"/>
      <c r="BA8" s="38"/>
      <c r="BB8" s="38">
        <f>データ!U6</f>
        <v>3896.22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66.95</v>
      </c>
      <c r="J10" s="38"/>
      <c r="K10" s="38"/>
      <c r="L10" s="38"/>
      <c r="M10" s="38"/>
      <c r="N10" s="38"/>
      <c r="O10" s="38"/>
      <c r="P10" s="38">
        <f>データ!P6</f>
        <v>97.93</v>
      </c>
      <c r="Q10" s="38"/>
      <c r="R10" s="38"/>
      <c r="S10" s="38"/>
      <c r="T10" s="38"/>
      <c r="U10" s="38"/>
      <c r="V10" s="38"/>
      <c r="W10" s="38">
        <f>データ!Q6</f>
        <v>76.91</v>
      </c>
      <c r="X10" s="38"/>
      <c r="Y10" s="38"/>
      <c r="Z10" s="38"/>
      <c r="AA10" s="38"/>
      <c r="AB10" s="38"/>
      <c r="AC10" s="38"/>
      <c r="AD10" s="37">
        <f>データ!R6</f>
        <v>2443</v>
      </c>
      <c r="AE10" s="37"/>
      <c r="AF10" s="37"/>
      <c r="AG10" s="37"/>
      <c r="AH10" s="37"/>
      <c r="AI10" s="37"/>
      <c r="AJ10" s="37"/>
      <c r="AK10" s="2"/>
      <c r="AL10" s="37">
        <f>データ!V6</f>
        <v>381907</v>
      </c>
      <c r="AM10" s="37"/>
      <c r="AN10" s="37"/>
      <c r="AO10" s="37"/>
      <c r="AP10" s="37"/>
      <c r="AQ10" s="37"/>
      <c r="AR10" s="37"/>
      <c r="AS10" s="37"/>
      <c r="AT10" s="38">
        <f>データ!W6</f>
        <v>58.87</v>
      </c>
      <c r="AU10" s="38"/>
      <c r="AV10" s="38"/>
      <c r="AW10" s="38"/>
      <c r="AX10" s="38"/>
      <c r="AY10" s="38"/>
      <c r="AZ10" s="38"/>
      <c r="BA10" s="38"/>
      <c r="BB10" s="38">
        <f>データ!X6</f>
        <v>6487.29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u1FzhSWIlyW3jzGdvi1P9y/4BbDjz3yrYyFAYHd2myvleCrgTdQpxohkopIfd42kyedSJ8pemUlJUlru7SXgWg==" saltValue="xmu6nICc1lWSrlZamVvku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2021</v>
      </c>
      <c r="C6" s="19">
        <f t="shared" ref="C6:X6" si="3">C7</f>
        <v>142018</v>
      </c>
      <c r="D6" s="19">
        <f t="shared" si="3"/>
        <v>46</v>
      </c>
      <c r="E6" s="19">
        <f t="shared" si="3"/>
        <v>17</v>
      </c>
      <c r="F6" s="19">
        <f t="shared" si="3"/>
        <v>1</v>
      </c>
      <c r="G6" s="19">
        <f t="shared" si="3"/>
        <v>0</v>
      </c>
      <c r="H6" s="19" t="str">
        <f t="shared" si="3"/>
        <v>神奈川県　横須賀市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66.95</v>
      </c>
      <c r="P6" s="20">
        <f t="shared" si="3"/>
        <v>97.93</v>
      </c>
      <c r="Q6" s="20">
        <f t="shared" si="3"/>
        <v>76.91</v>
      </c>
      <c r="R6" s="20">
        <f t="shared" si="3"/>
        <v>2443</v>
      </c>
      <c r="S6" s="20">
        <f t="shared" si="3"/>
        <v>392817</v>
      </c>
      <c r="T6" s="20">
        <f t="shared" si="3"/>
        <v>100.82</v>
      </c>
      <c r="U6" s="20">
        <f t="shared" si="3"/>
        <v>3896.22</v>
      </c>
      <c r="V6" s="20">
        <f t="shared" si="3"/>
        <v>381907</v>
      </c>
      <c r="W6" s="20">
        <f t="shared" si="3"/>
        <v>58.87</v>
      </c>
      <c r="X6" s="20">
        <f t="shared" si="3"/>
        <v>6487.29</v>
      </c>
      <c r="Y6" s="21">
        <f>IF(Y7="",NA(),Y7)</f>
        <v>107.45</v>
      </c>
      <c r="Z6" s="21">
        <f t="shared" ref="Z6:AH6" si="4">IF(Z7="",NA(),Z7)</f>
        <v>105.68</v>
      </c>
      <c r="AA6" s="21">
        <f t="shared" si="4"/>
        <v>106.4</v>
      </c>
      <c r="AB6" s="21">
        <f t="shared" si="4"/>
        <v>107.46</v>
      </c>
      <c r="AC6" s="21">
        <f t="shared" si="4"/>
        <v>105.02</v>
      </c>
      <c r="AD6" s="21">
        <f t="shared" si="4"/>
        <v>107.43</v>
      </c>
      <c r="AE6" s="21">
        <f t="shared" si="4"/>
        <v>107.64</v>
      </c>
      <c r="AF6" s="21">
        <f t="shared" si="4"/>
        <v>107.03</v>
      </c>
      <c r="AG6" s="21">
        <f t="shared" si="4"/>
        <v>106.55</v>
      </c>
      <c r="AH6" s="21">
        <f t="shared" si="4"/>
        <v>106.01</v>
      </c>
      <c r="AI6" s="20" t="str">
        <f>IF(AI7="","",IF(AI7="-","【-】","【"&amp;SUBSTITUTE(TEXT(AI7,"#,##0.00"),"-","△")&amp;"】"))</f>
        <v>【107.02】</v>
      </c>
      <c r="AJ6" s="20">
        <f>IF(AJ7="",NA(),AJ7)</f>
        <v>0</v>
      </c>
      <c r="AK6" s="20">
        <f t="shared" ref="AK6:AS6" si="5">IF(AK7="",NA(),AK7)</f>
        <v>0</v>
      </c>
      <c r="AL6" s="20">
        <f t="shared" si="5"/>
        <v>0</v>
      </c>
      <c r="AM6" s="20">
        <f t="shared" si="5"/>
        <v>0</v>
      </c>
      <c r="AN6" s="20">
        <f t="shared" si="5"/>
        <v>0</v>
      </c>
      <c r="AO6" s="21">
        <f t="shared" si="5"/>
        <v>10.199999999999999</v>
      </c>
      <c r="AP6" s="21">
        <f t="shared" si="5"/>
        <v>9.1999999999999993</v>
      </c>
      <c r="AQ6" s="21">
        <f t="shared" si="5"/>
        <v>7.69</v>
      </c>
      <c r="AR6" s="21">
        <f t="shared" si="5"/>
        <v>5.95</v>
      </c>
      <c r="AS6" s="21">
        <f t="shared" si="5"/>
        <v>5.27</v>
      </c>
      <c r="AT6" s="20" t="str">
        <f>IF(AT7="","",IF(AT7="-","【-】","【"&amp;SUBSTITUTE(TEXT(AT7,"#,##0.00"),"-","△")&amp;"】"))</f>
        <v>【3.09】</v>
      </c>
      <c r="AU6" s="21">
        <f>IF(AU7="",NA(),AU7)</f>
        <v>42.24</v>
      </c>
      <c r="AV6" s="21">
        <f t="shared" ref="AV6:BD6" si="6">IF(AV7="",NA(),AV7)</f>
        <v>51.95</v>
      </c>
      <c r="AW6" s="21">
        <f t="shared" si="6"/>
        <v>47.84</v>
      </c>
      <c r="AX6" s="21">
        <f t="shared" si="6"/>
        <v>50.29</v>
      </c>
      <c r="AY6" s="21">
        <f t="shared" si="6"/>
        <v>40.880000000000003</v>
      </c>
      <c r="AZ6" s="21">
        <f t="shared" si="6"/>
        <v>65.83</v>
      </c>
      <c r="BA6" s="21">
        <f t="shared" si="6"/>
        <v>72.22</v>
      </c>
      <c r="BB6" s="21">
        <f t="shared" si="6"/>
        <v>73.02</v>
      </c>
      <c r="BC6" s="21">
        <f t="shared" si="6"/>
        <v>72.930000000000007</v>
      </c>
      <c r="BD6" s="21">
        <f t="shared" si="6"/>
        <v>80.08</v>
      </c>
      <c r="BE6" s="20" t="str">
        <f>IF(BE7="","",IF(BE7="-","【-】","【"&amp;SUBSTITUTE(TEXT(BE7,"#,##0.00"),"-","△")&amp;"】"))</f>
        <v>【71.39】</v>
      </c>
      <c r="BF6" s="21">
        <f>IF(BF7="",NA(),BF7)</f>
        <v>537.20000000000005</v>
      </c>
      <c r="BG6" s="21">
        <f t="shared" ref="BG6:BO6" si="7">IF(BG7="",NA(),BG7)</f>
        <v>513.88</v>
      </c>
      <c r="BH6" s="21">
        <f t="shared" si="7"/>
        <v>513.84</v>
      </c>
      <c r="BI6" s="21">
        <f t="shared" si="7"/>
        <v>492.98</v>
      </c>
      <c r="BJ6" s="21">
        <f t="shared" si="7"/>
        <v>520.29</v>
      </c>
      <c r="BK6" s="21">
        <f t="shared" si="7"/>
        <v>805.14</v>
      </c>
      <c r="BL6" s="21">
        <f t="shared" si="7"/>
        <v>730.93</v>
      </c>
      <c r="BM6" s="21">
        <f t="shared" si="7"/>
        <v>708.89</v>
      </c>
      <c r="BN6" s="21">
        <f t="shared" si="7"/>
        <v>730.52</v>
      </c>
      <c r="BO6" s="21">
        <f t="shared" si="7"/>
        <v>672.33</v>
      </c>
      <c r="BP6" s="20" t="str">
        <f>IF(BP7="","",IF(BP7="-","【-】","【"&amp;SUBSTITUTE(TEXT(BP7,"#,##0.00"),"-","△")&amp;"】"))</f>
        <v>【669.11】</v>
      </c>
      <c r="BQ6" s="21">
        <f>IF(BQ7="",NA(),BQ7)</f>
        <v>104.55</v>
      </c>
      <c r="BR6" s="21">
        <f t="shared" ref="BR6:BZ6" si="8">IF(BR7="",NA(),BR7)</f>
        <v>107.05</v>
      </c>
      <c r="BS6" s="21">
        <f t="shared" si="8"/>
        <v>108.44</v>
      </c>
      <c r="BT6" s="21">
        <f t="shared" si="8"/>
        <v>115.16</v>
      </c>
      <c r="BU6" s="21">
        <f t="shared" si="8"/>
        <v>113.75</v>
      </c>
      <c r="BV6" s="21">
        <f t="shared" si="8"/>
        <v>100.22</v>
      </c>
      <c r="BW6" s="21">
        <f t="shared" si="8"/>
        <v>98.09</v>
      </c>
      <c r="BX6" s="21">
        <f t="shared" si="8"/>
        <v>97.91</v>
      </c>
      <c r="BY6" s="21">
        <f t="shared" si="8"/>
        <v>98.61</v>
      </c>
      <c r="BZ6" s="21">
        <f t="shared" si="8"/>
        <v>98.75</v>
      </c>
      <c r="CA6" s="20" t="str">
        <f>IF(CA7="","",IF(CA7="-","【-】","【"&amp;SUBSTITUTE(TEXT(CA7,"#,##0.00"),"-","△")&amp;"】"))</f>
        <v>【99.73】</v>
      </c>
      <c r="CB6" s="21">
        <f>IF(CB7="",NA(),CB7)</f>
        <v>157.74</v>
      </c>
      <c r="CC6" s="21">
        <f t="shared" ref="CC6:CK6" si="9">IF(CC7="",NA(),CC7)</f>
        <v>154.91</v>
      </c>
      <c r="CD6" s="21">
        <f t="shared" si="9"/>
        <v>152.55000000000001</v>
      </c>
      <c r="CE6" s="21">
        <f t="shared" si="9"/>
        <v>140.81</v>
      </c>
      <c r="CF6" s="21">
        <f t="shared" si="9"/>
        <v>142.86000000000001</v>
      </c>
      <c r="CG6" s="21">
        <f t="shared" si="9"/>
        <v>144.79</v>
      </c>
      <c r="CH6" s="21">
        <f t="shared" si="9"/>
        <v>146.08000000000001</v>
      </c>
      <c r="CI6" s="21">
        <f t="shared" si="9"/>
        <v>144.11000000000001</v>
      </c>
      <c r="CJ6" s="21">
        <f t="shared" si="9"/>
        <v>141.24</v>
      </c>
      <c r="CK6" s="21">
        <f t="shared" si="9"/>
        <v>142.03</v>
      </c>
      <c r="CL6" s="20" t="str">
        <f>IF(CL7="","",IF(CL7="-","【-】","【"&amp;SUBSTITUTE(TEXT(CL7,"#,##0.00"),"-","△")&amp;"】"))</f>
        <v>【134.98】</v>
      </c>
      <c r="CM6" s="21">
        <f>IF(CM7="",NA(),CM7)</f>
        <v>61.15</v>
      </c>
      <c r="CN6" s="21">
        <f t="shared" ref="CN6:CV6" si="10">IF(CN7="",NA(),CN7)</f>
        <v>60.34</v>
      </c>
      <c r="CO6" s="21">
        <f t="shared" si="10"/>
        <v>61.96</v>
      </c>
      <c r="CP6" s="21">
        <f t="shared" si="10"/>
        <v>61.3</v>
      </c>
      <c r="CQ6" s="21">
        <f t="shared" si="10"/>
        <v>71.89</v>
      </c>
      <c r="CR6" s="21">
        <f t="shared" si="10"/>
        <v>61.54</v>
      </c>
      <c r="CS6" s="21">
        <f t="shared" si="10"/>
        <v>61.93</v>
      </c>
      <c r="CT6" s="21">
        <f t="shared" si="10"/>
        <v>61.32</v>
      </c>
      <c r="CU6" s="21">
        <f t="shared" si="10"/>
        <v>61.7</v>
      </c>
      <c r="CV6" s="21">
        <f t="shared" si="10"/>
        <v>63.04</v>
      </c>
      <c r="CW6" s="20" t="str">
        <f>IF(CW7="","",IF(CW7="-","【-】","【"&amp;SUBSTITUTE(TEXT(CW7,"#,##0.00"),"-","△")&amp;"】"))</f>
        <v>【59.99】</v>
      </c>
      <c r="CX6" s="21">
        <f>IF(CX7="",NA(),CX7)</f>
        <v>96.19</v>
      </c>
      <c r="CY6" s="21">
        <f t="shared" ref="CY6:DG6" si="11">IF(CY7="",NA(),CY7)</f>
        <v>96.27</v>
      </c>
      <c r="CZ6" s="21">
        <f t="shared" si="11"/>
        <v>96.34</v>
      </c>
      <c r="DA6" s="21">
        <f t="shared" si="11"/>
        <v>96.24</v>
      </c>
      <c r="DB6" s="21">
        <f t="shared" si="11"/>
        <v>96.49</v>
      </c>
      <c r="DC6" s="21">
        <f t="shared" si="11"/>
        <v>94.13</v>
      </c>
      <c r="DD6" s="21">
        <f t="shared" si="11"/>
        <v>94.45</v>
      </c>
      <c r="DE6" s="21">
        <f t="shared" si="11"/>
        <v>94.58</v>
      </c>
      <c r="DF6" s="21">
        <f t="shared" si="11"/>
        <v>94.56</v>
      </c>
      <c r="DG6" s="21">
        <f t="shared" si="11"/>
        <v>94.75</v>
      </c>
      <c r="DH6" s="20" t="str">
        <f>IF(DH7="","",IF(DH7="-","【-】","【"&amp;SUBSTITUTE(TEXT(DH7,"#,##0.00"),"-","△")&amp;"】"))</f>
        <v>【95.72】</v>
      </c>
      <c r="DI6" s="21">
        <f>IF(DI7="",NA(),DI7)</f>
        <v>43.88</v>
      </c>
      <c r="DJ6" s="21">
        <f t="shared" ref="DJ6:DR6" si="12">IF(DJ7="",NA(),DJ7)</f>
        <v>45.39</v>
      </c>
      <c r="DK6" s="21">
        <f t="shared" si="12"/>
        <v>47.36</v>
      </c>
      <c r="DL6" s="21">
        <f t="shared" si="12"/>
        <v>48.5</v>
      </c>
      <c r="DM6" s="21">
        <f t="shared" si="12"/>
        <v>49.86</v>
      </c>
      <c r="DN6" s="21">
        <f t="shared" si="12"/>
        <v>30.11</v>
      </c>
      <c r="DO6" s="21">
        <f t="shared" si="12"/>
        <v>30.45</v>
      </c>
      <c r="DP6" s="21">
        <f t="shared" si="12"/>
        <v>31.01</v>
      </c>
      <c r="DQ6" s="21">
        <f t="shared" si="12"/>
        <v>28.87</v>
      </c>
      <c r="DR6" s="21">
        <f t="shared" si="12"/>
        <v>31.34</v>
      </c>
      <c r="DS6" s="20" t="str">
        <f>IF(DS7="","",IF(DS7="-","【-】","【"&amp;SUBSTITUTE(TEXT(DS7,"#,##0.00"),"-","△")&amp;"】"))</f>
        <v>【38.17】</v>
      </c>
      <c r="DT6" s="21">
        <f>IF(DT7="",NA(),DT7)</f>
        <v>3.04</v>
      </c>
      <c r="DU6" s="21">
        <f t="shared" ref="DU6:EC6" si="13">IF(DU7="",NA(),DU7)</f>
        <v>4.55</v>
      </c>
      <c r="DV6" s="21">
        <f t="shared" si="13"/>
        <v>6.93</v>
      </c>
      <c r="DW6" s="21">
        <f t="shared" si="13"/>
        <v>9.4499999999999993</v>
      </c>
      <c r="DX6" s="21">
        <f t="shared" si="13"/>
        <v>12.2</v>
      </c>
      <c r="DY6" s="21">
        <f t="shared" si="13"/>
        <v>4.54</v>
      </c>
      <c r="DZ6" s="21">
        <f t="shared" si="13"/>
        <v>4.8499999999999996</v>
      </c>
      <c r="EA6" s="21">
        <f t="shared" si="13"/>
        <v>4.95</v>
      </c>
      <c r="EB6" s="21">
        <f t="shared" si="13"/>
        <v>5.64</v>
      </c>
      <c r="EC6" s="21">
        <f t="shared" si="13"/>
        <v>6.43</v>
      </c>
      <c r="ED6" s="20" t="str">
        <f>IF(ED7="","",IF(ED7="-","【-】","【"&amp;SUBSTITUTE(TEXT(ED7,"#,##0.00"),"-","△")&amp;"】"))</f>
        <v>【6.54】</v>
      </c>
      <c r="EE6" s="21">
        <f>IF(EE7="",NA(),EE7)</f>
        <v>0.11</v>
      </c>
      <c r="EF6" s="21">
        <f t="shared" ref="EF6:EN6" si="14">IF(EF7="",NA(),EF7)</f>
        <v>0.12</v>
      </c>
      <c r="EG6" s="21">
        <f t="shared" si="14"/>
        <v>0.04</v>
      </c>
      <c r="EH6" s="21">
        <f t="shared" si="14"/>
        <v>0.04</v>
      </c>
      <c r="EI6" s="21">
        <f t="shared" si="14"/>
        <v>0.01</v>
      </c>
      <c r="EJ6" s="21">
        <f t="shared" si="14"/>
        <v>0.17</v>
      </c>
      <c r="EK6" s="21">
        <f t="shared" si="14"/>
        <v>0.21</v>
      </c>
      <c r="EL6" s="21">
        <f t="shared" si="14"/>
        <v>0.19</v>
      </c>
      <c r="EM6" s="21">
        <f t="shared" si="14"/>
        <v>0.19</v>
      </c>
      <c r="EN6" s="21">
        <f t="shared" si="14"/>
        <v>0.19</v>
      </c>
      <c r="EO6" s="20" t="str">
        <f>IF(EO7="","",IF(EO7="-","【-】","【"&amp;SUBSTITUTE(TEXT(EO7,"#,##0.00"),"-","△")&amp;"】"))</f>
        <v>【0.24】</v>
      </c>
    </row>
    <row r="7" spans="1:148" s="22" customFormat="1" x14ac:dyDescent="0.2">
      <c r="A7" s="14"/>
      <c r="B7" s="23">
        <v>2021</v>
      </c>
      <c r="C7" s="23">
        <v>142018</v>
      </c>
      <c r="D7" s="23">
        <v>46</v>
      </c>
      <c r="E7" s="23">
        <v>17</v>
      </c>
      <c r="F7" s="23">
        <v>1</v>
      </c>
      <c r="G7" s="23">
        <v>0</v>
      </c>
      <c r="H7" s="23" t="s">
        <v>95</v>
      </c>
      <c r="I7" s="23" t="s">
        <v>96</v>
      </c>
      <c r="J7" s="23" t="s">
        <v>97</v>
      </c>
      <c r="K7" s="23" t="s">
        <v>98</v>
      </c>
      <c r="L7" s="23" t="s">
        <v>99</v>
      </c>
      <c r="M7" s="23" t="s">
        <v>100</v>
      </c>
      <c r="N7" s="24" t="s">
        <v>101</v>
      </c>
      <c r="O7" s="24">
        <v>66.95</v>
      </c>
      <c r="P7" s="24">
        <v>97.93</v>
      </c>
      <c r="Q7" s="24">
        <v>76.91</v>
      </c>
      <c r="R7" s="24">
        <v>2443</v>
      </c>
      <c r="S7" s="24">
        <v>392817</v>
      </c>
      <c r="T7" s="24">
        <v>100.82</v>
      </c>
      <c r="U7" s="24">
        <v>3896.22</v>
      </c>
      <c r="V7" s="24">
        <v>381907</v>
      </c>
      <c r="W7" s="24">
        <v>58.87</v>
      </c>
      <c r="X7" s="24">
        <v>6487.29</v>
      </c>
      <c r="Y7" s="24">
        <v>107.45</v>
      </c>
      <c r="Z7" s="24">
        <v>105.68</v>
      </c>
      <c r="AA7" s="24">
        <v>106.4</v>
      </c>
      <c r="AB7" s="24">
        <v>107.46</v>
      </c>
      <c r="AC7" s="24">
        <v>105.02</v>
      </c>
      <c r="AD7" s="24">
        <v>107.43</v>
      </c>
      <c r="AE7" s="24">
        <v>107.64</v>
      </c>
      <c r="AF7" s="24">
        <v>107.03</v>
      </c>
      <c r="AG7" s="24">
        <v>106.55</v>
      </c>
      <c r="AH7" s="24">
        <v>106.01</v>
      </c>
      <c r="AI7" s="24">
        <v>107.02</v>
      </c>
      <c r="AJ7" s="24">
        <v>0</v>
      </c>
      <c r="AK7" s="24">
        <v>0</v>
      </c>
      <c r="AL7" s="24">
        <v>0</v>
      </c>
      <c r="AM7" s="24">
        <v>0</v>
      </c>
      <c r="AN7" s="24">
        <v>0</v>
      </c>
      <c r="AO7" s="24">
        <v>10.199999999999999</v>
      </c>
      <c r="AP7" s="24">
        <v>9.1999999999999993</v>
      </c>
      <c r="AQ7" s="24">
        <v>7.69</v>
      </c>
      <c r="AR7" s="24">
        <v>5.95</v>
      </c>
      <c r="AS7" s="24">
        <v>5.27</v>
      </c>
      <c r="AT7" s="24">
        <v>3.09</v>
      </c>
      <c r="AU7" s="24">
        <v>42.24</v>
      </c>
      <c r="AV7" s="24">
        <v>51.95</v>
      </c>
      <c r="AW7" s="24">
        <v>47.84</v>
      </c>
      <c r="AX7" s="24">
        <v>50.29</v>
      </c>
      <c r="AY7" s="24">
        <v>40.880000000000003</v>
      </c>
      <c r="AZ7" s="24">
        <v>65.83</v>
      </c>
      <c r="BA7" s="24">
        <v>72.22</v>
      </c>
      <c r="BB7" s="24">
        <v>73.02</v>
      </c>
      <c r="BC7" s="24">
        <v>72.930000000000007</v>
      </c>
      <c r="BD7" s="24">
        <v>80.08</v>
      </c>
      <c r="BE7" s="24">
        <v>71.39</v>
      </c>
      <c r="BF7" s="24">
        <v>537.20000000000005</v>
      </c>
      <c r="BG7" s="24">
        <v>513.88</v>
      </c>
      <c r="BH7" s="24">
        <v>513.84</v>
      </c>
      <c r="BI7" s="24">
        <v>492.98</v>
      </c>
      <c r="BJ7" s="24">
        <v>520.29</v>
      </c>
      <c r="BK7" s="24">
        <v>805.14</v>
      </c>
      <c r="BL7" s="24">
        <v>730.93</v>
      </c>
      <c r="BM7" s="24">
        <v>708.89</v>
      </c>
      <c r="BN7" s="24">
        <v>730.52</v>
      </c>
      <c r="BO7" s="24">
        <v>672.33</v>
      </c>
      <c r="BP7" s="24">
        <v>669.11</v>
      </c>
      <c r="BQ7" s="24">
        <v>104.55</v>
      </c>
      <c r="BR7" s="24">
        <v>107.05</v>
      </c>
      <c r="BS7" s="24">
        <v>108.44</v>
      </c>
      <c r="BT7" s="24">
        <v>115.16</v>
      </c>
      <c r="BU7" s="24">
        <v>113.75</v>
      </c>
      <c r="BV7" s="24">
        <v>100.22</v>
      </c>
      <c r="BW7" s="24">
        <v>98.09</v>
      </c>
      <c r="BX7" s="24">
        <v>97.91</v>
      </c>
      <c r="BY7" s="24">
        <v>98.61</v>
      </c>
      <c r="BZ7" s="24">
        <v>98.75</v>
      </c>
      <c r="CA7" s="24">
        <v>99.73</v>
      </c>
      <c r="CB7" s="24">
        <v>157.74</v>
      </c>
      <c r="CC7" s="24">
        <v>154.91</v>
      </c>
      <c r="CD7" s="24">
        <v>152.55000000000001</v>
      </c>
      <c r="CE7" s="24">
        <v>140.81</v>
      </c>
      <c r="CF7" s="24">
        <v>142.86000000000001</v>
      </c>
      <c r="CG7" s="24">
        <v>144.79</v>
      </c>
      <c r="CH7" s="24">
        <v>146.08000000000001</v>
      </c>
      <c r="CI7" s="24">
        <v>144.11000000000001</v>
      </c>
      <c r="CJ7" s="24">
        <v>141.24</v>
      </c>
      <c r="CK7" s="24">
        <v>142.03</v>
      </c>
      <c r="CL7" s="24">
        <v>134.97999999999999</v>
      </c>
      <c r="CM7" s="24">
        <v>61.15</v>
      </c>
      <c r="CN7" s="24">
        <v>60.34</v>
      </c>
      <c r="CO7" s="24">
        <v>61.96</v>
      </c>
      <c r="CP7" s="24">
        <v>61.3</v>
      </c>
      <c r="CQ7" s="24">
        <v>71.89</v>
      </c>
      <c r="CR7" s="24">
        <v>61.54</v>
      </c>
      <c r="CS7" s="24">
        <v>61.93</v>
      </c>
      <c r="CT7" s="24">
        <v>61.32</v>
      </c>
      <c r="CU7" s="24">
        <v>61.7</v>
      </c>
      <c r="CV7" s="24">
        <v>63.04</v>
      </c>
      <c r="CW7" s="24">
        <v>59.99</v>
      </c>
      <c r="CX7" s="24">
        <v>96.19</v>
      </c>
      <c r="CY7" s="24">
        <v>96.27</v>
      </c>
      <c r="CZ7" s="24">
        <v>96.34</v>
      </c>
      <c r="DA7" s="24">
        <v>96.24</v>
      </c>
      <c r="DB7" s="24">
        <v>96.49</v>
      </c>
      <c r="DC7" s="24">
        <v>94.13</v>
      </c>
      <c r="DD7" s="24">
        <v>94.45</v>
      </c>
      <c r="DE7" s="24">
        <v>94.58</v>
      </c>
      <c r="DF7" s="24">
        <v>94.56</v>
      </c>
      <c r="DG7" s="24">
        <v>94.75</v>
      </c>
      <c r="DH7" s="24">
        <v>95.72</v>
      </c>
      <c r="DI7" s="24">
        <v>43.88</v>
      </c>
      <c r="DJ7" s="24">
        <v>45.39</v>
      </c>
      <c r="DK7" s="24">
        <v>47.36</v>
      </c>
      <c r="DL7" s="24">
        <v>48.5</v>
      </c>
      <c r="DM7" s="24">
        <v>49.86</v>
      </c>
      <c r="DN7" s="24">
        <v>30.11</v>
      </c>
      <c r="DO7" s="24">
        <v>30.45</v>
      </c>
      <c r="DP7" s="24">
        <v>31.01</v>
      </c>
      <c r="DQ7" s="24">
        <v>28.87</v>
      </c>
      <c r="DR7" s="24">
        <v>31.34</v>
      </c>
      <c r="DS7" s="24">
        <v>38.17</v>
      </c>
      <c r="DT7" s="24">
        <v>3.04</v>
      </c>
      <c r="DU7" s="24">
        <v>4.55</v>
      </c>
      <c r="DV7" s="24">
        <v>6.93</v>
      </c>
      <c r="DW7" s="24">
        <v>9.4499999999999993</v>
      </c>
      <c r="DX7" s="24">
        <v>12.2</v>
      </c>
      <c r="DY7" s="24">
        <v>4.54</v>
      </c>
      <c r="DZ7" s="24">
        <v>4.8499999999999996</v>
      </c>
      <c r="EA7" s="24">
        <v>4.95</v>
      </c>
      <c r="EB7" s="24">
        <v>5.64</v>
      </c>
      <c r="EC7" s="24">
        <v>6.43</v>
      </c>
      <c r="ED7" s="24">
        <v>6.54</v>
      </c>
      <c r="EE7" s="24">
        <v>0.11</v>
      </c>
      <c r="EF7" s="24">
        <v>0.12</v>
      </c>
      <c r="EG7" s="24">
        <v>0.04</v>
      </c>
      <c r="EH7" s="24">
        <v>0.04</v>
      </c>
      <c r="EI7" s="24">
        <v>0.01</v>
      </c>
      <c r="EJ7" s="24">
        <v>0.17</v>
      </c>
      <c r="EK7" s="24">
        <v>0.21</v>
      </c>
      <c r="EL7" s="24">
        <v>0.19</v>
      </c>
      <c r="EM7" s="24">
        <v>0.19</v>
      </c>
      <c r="EN7" s="24">
        <v>0.19</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107</v>
      </c>
    </row>
    <row r="12" spans="1:148" x14ac:dyDescent="0.2">
      <c r="B12">
        <v>1</v>
      </c>
      <c r="C12">
        <v>1</v>
      </c>
      <c r="D12">
        <v>1</v>
      </c>
      <c r="E12">
        <v>2</v>
      </c>
      <c r="F12">
        <v>3</v>
      </c>
      <c r="G12" t="s">
        <v>108</v>
      </c>
    </row>
    <row r="13" spans="1:148" x14ac:dyDescent="0.2">
      <c r="B13" t="s">
        <v>109</v>
      </c>
      <c r="C13" t="s">
        <v>109</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2023-02-15T00:59:59Z</cp:lastPrinted>
  <dcterms:created xsi:type="dcterms:W3CDTF">2023-01-12T23:29:24Z</dcterms:created>
  <dcterms:modified xsi:type="dcterms:W3CDTF">2023-02-15T01:00:11Z</dcterms:modified>
  <cp:category/>
</cp:coreProperties>
</file>