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15782\Desktop\20230215【神奈川県市町村課・依頼】公営企業に係る経営比較分析表（令和３年度決算）のご提供\下水道【経営比較分析表】\"/>
    </mc:Choice>
  </mc:AlternateContent>
  <workbookProtection workbookAlgorithmName="SHA-512" workbookHashValue="dd+I7yPenwinobR87Hvnm/rTfatk2CJwa+4Q1ZlraqC2z7vuUt9GzRV1c6WaIlXyKjf0a7efRRRq4g9A1aP7Vw==" workbookSaltValue="YGsbz67iZu6368KCa0tYCQ==" workbookSpinCount="100000" lockStructure="1"/>
  <bookViews>
    <workbookView xWindow="0" yWindow="0" windowWidth="19200" windowHeight="11025"/>
  </bookViews>
  <sheets>
    <sheet name="法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<sst xmlns="http://schemas.openxmlformats.org/spreadsheetml/2006/main" count="253" uniqueCount="116">
  <si>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</si>
  <si>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</si>
  <si>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</si>
  <si>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</si>
  <si>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</si>
  <si>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</si>
  <si>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</si>
  <si>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</si>
  <si>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</si>
  <si>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</si>
  <si>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</si>
  <si>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</si>
  <si>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</si>
  <si>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</si>
  <si>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</si>
  <si>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</si>
  <si>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</si>
  <si>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</si>
  <si>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</si>
  <si>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</si>
  <si>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</si>
  <si>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</si>
  <si>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</si>
  <si>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</si>
  <si>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</si>
  <si>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</si>
  <si>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</si>
  <si>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</si>
  <si>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</si>
  <si>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</si>
  <si>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</si>
  <si>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</si>
  <si>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</si>
  <si>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</si>
  <si>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</si>
  <si>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</si>
  <si>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</si>
  <si>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</si>
  <si>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</si>
  <si>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</si>
  <si>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</si>
  <si>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</si>
  <si>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</si>
  <si>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</si>
  <si>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</si>
  <si>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</si>
  <si>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</si>
  <si>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</si>
  <si>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</si>
  <si>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</si>
  <si>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</si>
  <si>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</si>
  <si>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</si>
  <si>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</si>
  <si>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</si>
  <si>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</si>
  <si>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</si>
  <si>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</si>
  <si>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</si>
  <si>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</si>
  <si>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</si>
  <si>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</si>
  <si>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</si>
  <si>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</si>
  <si>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</si>
  <si>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</si>
  <si>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</si>
  <si>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</si>
  <si>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</si>
  <si>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</si>
  <si>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</si>
  <si>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</si>
  <si>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</si>
  <si>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</si>
  <si>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</si>
  <si>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</si>
  <si>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</si>
  <si>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</si>
  <si>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</si>
  <si>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</si>
  <si>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</si>
  <si>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</si>
  <si>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</si>
  <si>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</si>
  <si>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</si>
  <si>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</si>
  <si>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</si>
  <si>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</si>
  <si>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</si>
  <si>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</si>
  <si>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</si>
  <si>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</si>
  <si>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</si>
  <si>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</si>
  <si>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</si>
  <si>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</si>
  <si>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</si>
  <si>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</si>
  <si>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</si>
  <si>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</si>
  <si>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</si>
  <si>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</si>
  <si>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</si>
  <si>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</si>
  <si>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</si>
  <si>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</si>
  <si>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</si>
  <si>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</si>
  <si>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</si>
  <si>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</si>
  <si>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</si>
  <si>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</si>
  <si>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</si>
  <si>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本市の特定地域生活排水処理施設事業（以下、市設置高度処理型浄化槽事業という）は、ダム集水区域における水源環境の保全を目的として、平成２１年度より事業に着手しました。
　本事業は、汚水処理原価が高いため、経費回収率は低くなっていますが、本市では、生活排水処理という同じ目的の行政サービスであることから、公共下水道事業及び農業集落排水事業と同一の会計としているため、全体の収支は均衡しています。
　本事業については今後も拡大していく見通しですが、本事業の収支が下水道事業会計全体の収支を悪化させることが無いよう、保守・点検の発注方式の見直し等コスト抑制の取組みを徹底してまいります。</t>
    <rPh sb="45" eb="47">
      <t>クイキ</t>
    </rPh>
    <rPh sb="85" eb="86">
      <t>ホン</t>
    </rPh>
    <rPh sb="86" eb="88">
      <t>ジギョウ</t>
    </rPh>
    <rPh sb="158" eb="159">
      <t>オヨ</t>
    </rPh>
    <phoneticPr fontId="4"/>
  </si>
  <si>
    <t>　事業開始から１０年以上が経過しているものの、市設置高度処理型浄化槽事業においては、現時点では設備の老朽化については問題ありません。
　しかしながら、標準耐用期間をすでに１/３経過していることから、適正な維持管理をしていく中で、設備の劣化状況等を見ながら、老朽化対策を検討してまいります。</t>
    <phoneticPr fontId="4"/>
  </si>
  <si>
    <t>　通常の合併処理浄化槽では、窒素・リンが除去できず、それらがダム湖に流れ込むことでアオコが大量発生するなど水質汚濁が進んでしまいます。
　本事業では、窒素・リンも除去可能な高度処理型の浄化槽を市が設置及び管理していくことで、水源環境を保全することを目的としており、本事業の収支が下水道事業会計の負担にならないよう、コスト意識を持って経営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</si>
</sst>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28-44D5-B76E-EE606421CC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A28-44D5-B76E-EE606421CC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45.67</c:v>
                </c:pt>
                <c:pt idx="1">
                  <c:v>45.48</c:v>
                </c:pt>
                <c:pt idx="2">
                  <c:v>47.92</c:v>
                </c:pt>
                <c:pt idx="3">
                  <c:v>49.15</c:v>
                </c:pt>
                <c:pt idx="4">
                  <c:v>46.74</c:v>
                </c:pt>
              </c:numCache>
            </c:numRef>
          </c:val>
          <c:extLst>
            <c:ext xmlns:c16="http://schemas.microsoft.com/office/drawing/2014/chart" uri="{C3380CC4-5D6E-409C-BE32-E72D297353CC}">
              <c16:uniqueId val="{00000000-A0D7-4F91-8575-F6F886517B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58.26</c:v>
                </c:pt>
              </c:numCache>
            </c:numRef>
          </c:val>
          <c:smooth val="0"/>
          <c:extLst>
            <c:ext xmlns:c16="http://schemas.microsoft.com/office/drawing/2014/chart" uri="{C3380CC4-5D6E-409C-BE32-E72D297353CC}">
              <c16:uniqueId val="{00000001-A0D7-4F91-8575-F6F886517B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A64-43EF-B82F-914F907B20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66.430000000000007</c:v>
                </c:pt>
              </c:numCache>
            </c:numRef>
          </c:val>
          <c:smooth val="0"/>
          <c:extLst>
            <c:ext xmlns:c16="http://schemas.microsoft.com/office/drawing/2014/chart" uri="{C3380CC4-5D6E-409C-BE32-E72D297353CC}">
              <c16:uniqueId val="{00000001-EA64-43EF-B82F-914F907B20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58.17</c:v>
                </c:pt>
                <c:pt idx="1">
                  <c:v>59.87</c:v>
                </c:pt>
                <c:pt idx="2">
                  <c:v>59.9</c:v>
                </c:pt>
                <c:pt idx="3">
                  <c:v>60.62</c:v>
                </c:pt>
                <c:pt idx="4">
                  <c:v>54.67</c:v>
                </c:pt>
              </c:numCache>
            </c:numRef>
          </c:val>
          <c:extLst>
            <c:ext xmlns:c16="http://schemas.microsoft.com/office/drawing/2014/chart" uri="{C3380CC4-5D6E-409C-BE32-E72D297353CC}">
              <c16:uniqueId val="{00000000-828E-4160-B77C-093A4B2414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93.44</c:v>
                </c:pt>
                <c:pt idx="1">
                  <c:v>90.02</c:v>
                </c:pt>
                <c:pt idx="2">
                  <c:v>93.76</c:v>
                </c:pt>
                <c:pt idx="3">
                  <c:v>95.33</c:v>
                </c:pt>
                <c:pt idx="4">
                  <c:v>92.17</c:v>
                </c:pt>
              </c:numCache>
            </c:numRef>
          </c:val>
          <c:smooth val="0"/>
          <c:extLst>
            <c:ext xmlns:c16="http://schemas.microsoft.com/office/drawing/2014/chart" uri="{C3380CC4-5D6E-409C-BE32-E72D297353CC}">
              <c16:uniqueId val="{00000001-828E-4160-B77C-093A4B2414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9.6300000000000008</c:v>
                </c:pt>
                <c:pt idx="1">
                  <c:v>11.08</c:v>
                </c:pt>
                <c:pt idx="2">
                  <c:v>12.6</c:v>
                </c:pt>
                <c:pt idx="3">
                  <c:v>14.87</c:v>
                </c:pt>
                <c:pt idx="4">
                  <c:v>16.73</c:v>
                </c:pt>
              </c:numCache>
            </c:numRef>
          </c:val>
          <c:extLst>
            <c:ext xmlns:c16="http://schemas.microsoft.com/office/drawing/2014/chart" uri="{C3380CC4-5D6E-409C-BE32-E72D297353CC}">
              <c16:uniqueId val="{00000000-67FC-4CC3-833E-0D568E6B6A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16.420000000000002</c:v>
                </c:pt>
                <c:pt idx="1">
                  <c:v>16.41</c:v>
                </c:pt>
                <c:pt idx="2">
                  <c:v>16.63</c:v>
                </c:pt>
                <c:pt idx="3">
                  <c:v>15.4</c:v>
                </c:pt>
                <c:pt idx="4">
                  <c:v>16.28</c:v>
                </c:pt>
              </c:numCache>
            </c:numRef>
          </c:val>
          <c:smooth val="0"/>
          <c:extLst>
            <c:ext xmlns:c16="http://schemas.microsoft.com/office/drawing/2014/chart" uri="{C3380CC4-5D6E-409C-BE32-E72D297353CC}">
              <c16:uniqueId val="{00000001-67FC-4CC3-833E-0D568E6B6A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79-4612-9C44-9F1065E08A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79-4612-9C44-9F1065E08A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1220.71</c:v>
                </c:pt>
                <c:pt idx="1">
                  <c:v>1423.94</c:v>
                </c:pt>
                <c:pt idx="2">
                  <c:v>1514.43</c:v>
                </c:pt>
                <c:pt idx="3">
                  <c:v>1754.49</c:v>
                </c:pt>
                <c:pt idx="4">
                  <c:v>2125.5</c:v>
                </c:pt>
              </c:numCache>
            </c:numRef>
          </c:val>
          <c:extLst>
            <c:ext xmlns:c16="http://schemas.microsoft.com/office/drawing/2014/chart" uri="{C3380CC4-5D6E-409C-BE32-E72D297353CC}">
              <c16:uniqueId val="{00000000-DF59-4144-A9F6-2D2EB3C092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123.58</c:v>
                </c:pt>
                <c:pt idx="1">
                  <c:v>221.28</c:v>
                </c:pt>
                <c:pt idx="2">
                  <c:v>173.09</c:v>
                </c:pt>
                <c:pt idx="3">
                  <c:v>162.82</c:v>
                </c:pt>
                <c:pt idx="4">
                  <c:v>193.62</c:v>
                </c:pt>
              </c:numCache>
            </c:numRef>
          </c:val>
          <c:smooth val="0"/>
          <c:extLst>
            <c:ext xmlns:c16="http://schemas.microsoft.com/office/drawing/2014/chart" uri="{C3380CC4-5D6E-409C-BE32-E72D297353CC}">
              <c16:uniqueId val="{00000001-DF59-4144-A9F6-2D2EB3C092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-39.409999999999997</c:v>
                </c:pt>
                <c:pt idx="1">
                  <c:v>-88.98</c:v>
                </c:pt>
                <c:pt idx="2">
                  <c:v>-96.08</c:v>
                </c:pt>
                <c:pt idx="3">
                  <c:v>-524.97</c:v>
                </c:pt>
                <c:pt idx="4">
                  <c:v>-370.53</c:v>
                </c:pt>
              </c:numCache>
            </c:numRef>
          </c:val>
          <c:extLst>
            <c:ext xmlns:c16="http://schemas.microsoft.com/office/drawing/2014/chart" uri="{C3380CC4-5D6E-409C-BE32-E72D297353CC}">
              <c16:uniqueId val="{00000000-1F93-48FA-8B98-152E382974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172.39</c:v>
                </c:pt>
                <c:pt idx="1">
                  <c:v>113.42</c:v>
                </c:pt>
                <c:pt idx="2">
                  <c:v>117.39</c:v>
                </c:pt>
                <c:pt idx="3">
                  <c:v>125.61</c:v>
                </c:pt>
                <c:pt idx="4">
                  <c:v>67.75</c:v>
                </c:pt>
              </c:numCache>
            </c:numRef>
          </c:val>
          <c:smooth val="0"/>
          <c:extLst>
            <c:ext xmlns:c16="http://schemas.microsoft.com/office/drawing/2014/chart" uri="{C3380CC4-5D6E-409C-BE32-E72D297353CC}">
              <c16:uniqueId val="{00000001-1F93-48FA-8B98-152E382974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580.23</c:v>
                </c:pt>
                <c:pt idx="1">
                  <c:v>0</c:v>
                </c:pt>
                <c:pt idx="2" formatCode="#,##0.00;&quot;△&quot;#,##0.00;&quot;-&quot;">
                  <c:v>887.12</c:v>
                </c:pt>
                <c:pt idx="3" formatCode="#,##0.00;&quot;△&quot;#,##0.00;&quot;-&quot;">
                  <c:v>968.57</c:v>
                </c:pt>
                <c:pt idx="4">
                  <c:v>0</c:v>
                </c:pt>
              </c:numCache>
            </c:numRef>
          </c:val>
          <c:extLst>
            <c:ext xmlns:c16="http://schemas.microsoft.com/office/drawing/2014/chart" uri="{C3380CC4-5D6E-409C-BE32-E72D297353CC}">
              <c16:uniqueId val="{00000000-DD16-4263-9230-BA7512F17F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393.35</c:v>
                </c:pt>
              </c:numCache>
            </c:numRef>
          </c:val>
          <c:smooth val="0"/>
          <c:extLst>
            <c:ext xmlns:c16="http://schemas.microsoft.com/office/drawing/2014/chart" uri="{C3380CC4-5D6E-409C-BE32-E72D297353CC}">
              <c16:uniqueId val="{00000001-DD16-4263-9230-BA7512F17F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24.86</c:v>
                </c:pt>
                <c:pt idx="1">
                  <c:v>24.9</c:v>
                </c:pt>
                <c:pt idx="2">
                  <c:v>24.73</c:v>
                </c:pt>
                <c:pt idx="3">
                  <c:v>24.41</c:v>
                </c:pt>
                <c:pt idx="4">
                  <c:v>19.63</c:v>
                </c:pt>
              </c:numCache>
            </c:numRef>
          </c:val>
          <c:extLst>
            <c:ext xmlns:c16="http://schemas.microsoft.com/office/drawing/2014/chart" uri="{C3380CC4-5D6E-409C-BE32-E72D297353CC}">
              <c16:uniqueId val="{00000000-CECC-45C4-9B71-0DE4BC976D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48.13</c:v>
                </c:pt>
              </c:numCache>
            </c:numRef>
          </c:val>
          <c:smooth val="0"/>
          <c:extLst>
            <c:ext xmlns:c16="http://schemas.microsoft.com/office/drawing/2014/chart" uri="{C3380CC4-5D6E-409C-BE32-E72D297353CC}">
              <c16:uniqueId val="{00000001-CECC-45C4-9B71-0DE4BC976D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466.19</c:v>
                </c:pt>
                <c:pt idx="1">
                  <c:v>456.65</c:v>
                </c:pt>
                <c:pt idx="2">
                  <c:v>473.37</c:v>
                </c:pt>
                <c:pt idx="3">
                  <c:v>468.18</c:v>
                </c:pt>
                <c:pt idx="4">
                  <c:v>577.41</c:v>
                </c:pt>
              </c:numCache>
            </c:numRef>
          </c:val>
          <c:extLst>
            <c:ext xmlns:c16="http://schemas.microsoft.com/office/drawing/2014/chart" uri="{C3380CC4-5D6E-409C-BE32-E72D297353CC}">
              <c16:uniqueId val="{00000000-80D9-46CA-A7E1-C4B4822721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301.54000000000002</c:v>
                </c:pt>
              </c:numCache>
            </c:numRef>
          </c:val>
          <c:smooth val="0"/>
          <c:extLst>
            <c:ext xmlns:c16="http://schemas.microsoft.com/office/drawing/2014/chart" uri="{C3380CC4-5D6E-409C-BE32-E72D297353CC}">
              <c16:uniqueId val="{00000001-80D9-46CA-A7E1-C4B4822721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神奈川県　相模原市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K3</v>
      </c>
      <c r="X8" s="35"/>
      <c r="Y8" s="35"/>
      <c r="Z8" s="35"/>
      <c r="AA8" s="35"/>
      <c r="AB8" s="35"/>
      <c r="AC8" s="35"/>
      <c r="AD8" s="36" t="str">
        <f>データ!$M$6</f>
        <v>非設置</v>
      </c>
      <c r="AE8" s="36"/>
      <c r="AF8" s="36"/>
      <c r="AG8" s="36"/>
      <c r="AH8" s="36"/>
      <c r="AI8" s="36"/>
      <c r="AJ8" s="36"/>
      <c r="AK8" s="3"/>
      <c r="AL8" s="37">
        <f>データ!S6</f>
        <v>719112</v>
      </c>
      <c r="AM8" s="37"/>
      <c r="AN8" s="37"/>
      <c r="AO8" s="37"/>
      <c r="AP8" s="37"/>
      <c r="AQ8" s="37"/>
      <c r="AR8" s="37"/>
      <c r="AS8" s="37"/>
      <c r="AT8" s="38">
        <f>データ!T6</f>
        <v>328.91</v>
      </c>
      <c r="AU8" s="38"/>
      <c r="AV8" s="38"/>
      <c r="AW8" s="38"/>
      <c r="AX8" s="38"/>
      <c r="AY8" s="38"/>
      <c r="AZ8" s="38"/>
      <c r="BA8" s="38"/>
      <c r="BB8" s="38">
        <f>データ!U6</f>
        <v>2186.35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57.36</v>
      </c>
      <c r="J10" s="38"/>
      <c r="K10" s="38"/>
      <c r="L10" s="38"/>
      <c r="M10" s="38"/>
      <c r="N10" s="38"/>
      <c r="O10" s="38"/>
      <c r="P10" s="38">
        <f>データ!P6</f>
        <v>0.41</v>
      </c>
      <c r="Q10" s="38"/>
      <c r="R10" s="38"/>
      <c r="S10" s="38"/>
      <c r="T10" s="38"/>
      <c r="U10" s="38"/>
      <c r="V10" s="38"/>
      <c r="W10" s="38">
        <f>データ!Q6</f>
        <v>100</v>
      </c>
      <c r="X10" s="38"/>
      <c r="Y10" s="38"/>
      <c r="Z10" s="38"/>
      <c r="AA10" s="38"/>
      <c r="AB10" s="38"/>
      <c r="AC10" s="38"/>
      <c r="AD10" s="37">
        <f>データ!R6</f>
        <v>2036</v>
      </c>
      <c r="AE10" s="37"/>
      <c r="AF10" s="37"/>
      <c r="AG10" s="37"/>
      <c r="AH10" s="37"/>
      <c r="AI10" s="37"/>
      <c r="AJ10" s="37"/>
      <c r="AK10" s="2"/>
      <c r="AL10" s="37">
        <f>データ!V6</f>
        <v>2924</v>
      </c>
      <c r="AM10" s="37"/>
      <c r="AN10" s="37"/>
      <c r="AO10" s="37"/>
      <c r="AP10" s="37"/>
      <c r="AQ10" s="37"/>
      <c r="AR10" s="37"/>
      <c r="AS10" s="37"/>
      <c r="AT10" s="38">
        <f>データ!W6</f>
        <v>0.49</v>
      </c>
      <c r="AU10" s="38"/>
      <c r="AV10" s="38"/>
      <c r="AW10" s="38"/>
      <c r="AX10" s="38"/>
      <c r="AY10" s="38"/>
      <c r="AZ10" s="38"/>
      <c r="BA10" s="38"/>
      <c r="BB10" s="38">
        <f>データ!X6</f>
        <v>5967.35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W0TLHBzN6mXDY3QF3ABfi2dyZTboRbtA5G0FUX4FLq14rIXC1QRg3S28ZBxQOizn2fmRzsncmFiimC8MGdz/xg==" saltValue="Rp2NYlSatmTS7VcoO/ijf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141500</v>
      </c>
      <c r="D6" s="19">
        <f t="shared" si="3"/>
        <v>46</v>
      </c>
      <c r="E6" s="19">
        <f t="shared" si="3"/>
        <v>18</v>
      </c>
      <c r="F6" s="19">
        <f t="shared" si="3"/>
        <v>0</v>
      </c>
      <c r="G6" s="19">
        <f t="shared" si="3"/>
        <v>0</v>
      </c>
      <c r="H6" s="19" t="str">
        <f t="shared" si="3"/>
        <v>神奈川県　相模原市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57.36</v>
      </c>
      <c r="P6" s="20">
        <f t="shared" si="3"/>
        <v>0.41</v>
      </c>
      <c r="Q6" s="20">
        <f t="shared" si="3"/>
        <v>100</v>
      </c>
      <c r="R6" s="20">
        <f t="shared" si="3"/>
        <v>2036</v>
      </c>
      <c r="S6" s="20">
        <f t="shared" si="3"/>
        <v>719112</v>
      </c>
      <c r="T6" s="20">
        <f t="shared" si="3"/>
        <v>328.91</v>
      </c>
      <c r="U6" s="20">
        <f t="shared" si="3"/>
        <v>2186.35</v>
      </c>
      <c r="V6" s="20">
        <f t="shared" si="3"/>
        <v>2924</v>
      </c>
      <c r="W6" s="20">
        <f t="shared" si="3"/>
        <v>0.49</v>
      </c>
      <c r="X6" s="20">
        <f t="shared" si="3"/>
        <v>5967.35</v>
      </c>
      <c r="Y6" s="21">
        <f>IF(Y7="",NA(),Y7)</f>
        <v>58.17</v>
      </c>
      <c r="Z6" s="21">
        <f t="shared" ref="Z6:AH6" si="4">IF(Z7="",NA(),Z7)</f>
        <v>59.87</v>
      </c>
      <c r="AA6" s="21">
        <f t="shared" si="4"/>
        <v>59.9</v>
      </c>
      <c r="AB6" s="21">
        <f t="shared" si="4"/>
        <v>60.62</v>
      </c>
      <c r="AC6" s="21">
        <f t="shared" si="4"/>
        <v>54.67</v>
      </c>
      <c r="AD6" s="21">
        <f t="shared" si="4"/>
        <v>93.44</v>
      </c>
      <c r="AE6" s="21">
        <f t="shared" si="4"/>
        <v>90.02</v>
      </c>
      <c r="AF6" s="21">
        <f t="shared" si="4"/>
        <v>93.76</v>
      </c>
      <c r="AG6" s="21">
        <f t="shared" si="4"/>
        <v>95.33</v>
      </c>
      <c r="AH6" s="21">
        <f t="shared" si="4"/>
        <v>92.17</v>
      </c>
      <c r="AI6" s="20" t="str">
        <f>IF(AI7="","",IF(AI7="-","【-】","【"&amp;SUBSTITUTE(TEXT(AI7,"#,##0.00"),"-","△")&amp;"】"))</f>
        <v>【98.81】</v>
      </c>
      <c r="AJ6" s="21">
        <f>IF(AJ7="",NA(),AJ7)</f>
        <v>1220.71</v>
      </c>
      <c r="AK6" s="21">
        <f t="shared" ref="AK6:AS6" si="5">IF(AK7="",NA(),AK7)</f>
        <v>1423.94</v>
      </c>
      <c r="AL6" s="21">
        <f t="shared" si="5"/>
        <v>1514.43</v>
      </c>
      <c r="AM6" s="21">
        <f t="shared" si="5"/>
        <v>1754.49</v>
      </c>
      <c r="AN6" s="21">
        <f t="shared" si="5"/>
        <v>2125.5</v>
      </c>
      <c r="AO6" s="21">
        <f t="shared" si="5"/>
        <v>123.58</v>
      </c>
      <c r="AP6" s="21">
        <f t="shared" si="5"/>
        <v>221.28</v>
      </c>
      <c r="AQ6" s="21">
        <f t="shared" si="5"/>
        <v>173.09</v>
      </c>
      <c r="AR6" s="21">
        <f t="shared" si="5"/>
        <v>162.82</v>
      </c>
      <c r="AS6" s="21">
        <f t="shared" si="5"/>
        <v>193.62</v>
      </c>
      <c r="AT6" s="20" t="str">
        <f>IF(AT7="","",IF(AT7="-","【-】","【"&amp;SUBSTITUTE(TEXT(AT7,"#,##0.00"),"-","△")&amp;"】"))</f>
        <v>【102.81】</v>
      </c>
      <c r="AU6" s="21">
        <f>IF(AU7="",NA(),AU7)</f>
        <v>-39.409999999999997</v>
      </c>
      <c r="AV6" s="21">
        <f t="shared" ref="AV6:BD6" si="6">IF(AV7="",NA(),AV7)</f>
        <v>-88.98</v>
      </c>
      <c r="AW6" s="21">
        <f t="shared" si="6"/>
        <v>-96.08</v>
      </c>
      <c r="AX6" s="21">
        <f t="shared" si="6"/>
        <v>-524.97</v>
      </c>
      <c r="AY6" s="21">
        <f t="shared" si="6"/>
        <v>-370.53</v>
      </c>
      <c r="AZ6" s="21">
        <f t="shared" si="6"/>
        <v>172.39</v>
      </c>
      <c r="BA6" s="21">
        <f t="shared" si="6"/>
        <v>113.42</v>
      </c>
      <c r="BB6" s="21">
        <f t="shared" si="6"/>
        <v>117.39</v>
      </c>
      <c r="BC6" s="21">
        <f t="shared" si="6"/>
        <v>125.61</v>
      </c>
      <c r="BD6" s="21">
        <f t="shared" si="6"/>
        <v>67.75</v>
      </c>
      <c r="BE6" s="20" t="str">
        <f>IF(BE7="","",IF(BE7="-","【-】","【"&amp;SUBSTITUTE(TEXT(BE7,"#,##0.00"),"-","△")&amp;"】"))</f>
        <v>【112.20】</v>
      </c>
      <c r="BF6" s="21">
        <f>IF(BF7="",NA(),BF7)</f>
        <v>580.23</v>
      </c>
      <c r="BG6" s="20">
        <f t="shared" ref="BG6:BO6" si="7">IF(BG7="",NA(),BG7)</f>
        <v>0</v>
      </c>
      <c r="BH6" s="21">
        <f t="shared" si="7"/>
        <v>887.12</v>
      </c>
      <c r="BI6" s="21">
        <f t="shared" si="7"/>
        <v>968.57</v>
      </c>
      <c r="BJ6" s="20">
        <f t="shared" si="7"/>
        <v>0</v>
      </c>
      <c r="BK6" s="21">
        <f t="shared" si="7"/>
        <v>407.42</v>
      </c>
      <c r="BL6" s="21">
        <f t="shared" si="7"/>
        <v>386.46</v>
      </c>
      <c r="BM6" s="21">
        <f t="shared" si="7"/>
        <v>421.25</v>
      </c>
      <c r="BN6" s="21">
        <f t="shared" si="7"/>
        <v>398.42</v>
      </c>
      <c r="BO6" s="21">
        <f t="shared" si="7"/>
        <v>393.35</v>
      </c>
      <c r="BP6" s="20" t="str">
        <f>IF(BP7="","",IF(BP7="-","【-】","【"&amp;SUBSTITUTE(TEXT(BP7,"#,##0.00"),"-","△")&amp;"】"))</f>
        <v>【310.14】</v>
      </c>
      <c r="BQ6" s="21">
        <f>IF(BQ7="",NA(),BQ7)</f>
        <v>24.86</v>
      </c>
      <c r="BR6" s="21">
        <f t="shared" ref="BR6:BZ6" si="8">IF(BR7="",NA(),BR7)</f>
        <v>24.9</v>
      </c>
      <c r="BS6" s="21">
        <f t="shared" si="8"/>
        <v>24.73</v>
      </c>
      <c r="BT6" s="21">
        <f t="shared" si="8"/>
        <v>24.41</v>
      </c>
      <c r="BU6" s="21">
        <f t="shared" si="8"/>
        <v>19.63</v>
      </c>
      <c r="BV6" s="21">
        <f t="shared" si="8"/>
        <v>57.08</v>
      </c>
      <c r="BW6" s="21">
        <f t="shared" si="8"/>
        <v>55.85</v>
      </c>
      <c r="BX6" s="21">
        <f t="shared" si="8"/>
        <v>53.23</v>
      </c>
      <c r="BY6" s="21">
        <f t="shared" si="8"/>
        <v>50.7</v>
      </c>
      <c r="BZ6" s="21">
        <f t="shared" si="8"/>
        <v>48.13</v>
      </c>
      <c r="CA6" s="20" t="str">
        <f>IF(CA7="","",IF(CA7="-","【-】","【"&amp;SUBSTITUTE(TEXT(CA7,"#,##0.00"),"-","△")&amp;"】"))</f>
        <v>【57.71】</v>
      </c>
      <c r="CB6" s="21">
        <f>IF(CB7="",NA(),CB7)</f>
        <v>466.19</v>
      </c>
      <c r="CC6" s="21">
        <f t="shared" ref="CC6:CK6" si="9">IF(CC7="",NA(),CC7)</f>
        <v>456.65</v>
      </c>
      <c r="CD6" s="21">
        <f t="shared" si="9"/>
        <v>473.37</v>
      </c>
      <c r="CE6" s="21">
        <f t="shared" si="9"/>
        <v>468.18</v>
      </c>
      <c r="CF6" s="21">
        <f t="shared" si="9"/>
        <v>577.41</v>
      </c>
      <c r="CG6" s="21">
        <f t="shared" si="9"/>
        <v>286.86</v>
      </c>
      <c r="CH6" s="21">
        <f t="shared" si="9"/>
        <v>287.91000000000003</v>
      </c>
      <c r="CI6" s="21">
        <f t="shared" si="9"/>
        <v>283.3</v>
      </c>
      <c r="CJ6" s="21">
        <f t="shared" si="9"/>
        <v>289.81</v>
      </c>
      <c r="CK6" s="21">
        <f t="shared" si="9"/>
        <v>301.54000000000002</v>
      </c>
      <c r="CL6" s="20" t="str">
        <f>IF(CL7="","",IF(CL7="-","【-】","【"&amp;SUBSTITUTE(TEXT(CL7,"#,##0.00"),"-","△")&amp;"】"))</f>
        <v>【286.17】</v>
      </c>
      <c r="CM6" s="21">
        <f>IF(CM7="",NA(),CM7)</f>
        <v>45.67</v>
      </c>
      <c r="CN6" s="21">
        <f t="shared" ref="CN6:CV6" si="10">IF(CN7="",NA(),CN7)</f>
        <v>45.48</v>
      </c>
      <c r="CO6" s="21">
        <f t="shared" si="10"/>
        <v>47.92</v>
      </c>
      <c r="CP6" s="21">
        <f t="shared" si="10"/>
        <v>49.15</v>
      </c>
      <c r="CQ6" s="21">
        <f t="shared" si="10"/>
        <v>46.74</v>
      </c>
      <c r="CR6" s="21">
        <f t="shared" si="10"/>
        <v>57.22</v>
      </c>
      <c r="CS6" s="21">
        <f t="shared" si="10"/>
        <v>54.93</v>
      </c>
      <c r="CT6" s="21">
        <f t="shared" si="10"/>
        <v>55.96</v>
      </c>
      <c r="CU6" s="21">
        <f t="shared" si="10"/>
        <v>56.45</v>
      </c>
      <c r="CV6" s="21">
        <f t="shared" si="10"/>
        <v>58.26</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67.290000000000006</v>
      </c>
      <c r="DD6" s="21">
        <f t="shared" si="11"/>
        <v>65.569999999999993</v>
      </c>
      <c r="DE6" s="21">
        <f t="shared" si="11"/>
        <v>60.12</v>
      </c>
      <c r="DF6" s="21">
        <f t="shared" si="11"/>
        <v>54.99</v>
      </c>
      <c r="DG6" s="21">
        <f t="shared" si="11"/>
        <v>66.430000000000007</v>
      </c>
      <c r="DH6" s="20" t="str">
        <f>IF(DH7="","",IF(DH7="-","【-】","【"&amp;SUBSTITUTE(TEXT(DH7,"#,##0.00"),"-","△")&amp;"】"))</f>
        <v>【83.38】</v>
      </c>
      <c r="DI6" s="21">
        <f>IF(DI7="",NA(),DI7)</f>
        <v>9.6300000000000008</v>
      </c>
      <c r="DJ6" s="21">
        <f t="shared" ref="DJ6:DR6" si="12">IF(DJ7="",NA(),DJ7)</f>
        <v>11.08</v>
      </c>
      <c r="DK6" s="21">
        <f t="shared" si="12"/>
        <v>12.6</v>
      </c>
      <c r="DL6" s="21">
        <f t="shared" si="12"/>
        <v>14.87</v>
      </c>
      <c r="DM6" s="21">
        <f t="shared" si="12"/>
        <v>16.73</v>
      </c>
      <c r="DN6" s="21">
        <f t="shared" si="12"/>
        <v>16.420000000000002</v>
      </c>
      <c r="DO6" s="21">
        <f t="shared" si="12"/>
        <v>16.41</v>
      </c>
      <c r="DP6" s="21">
        <f t="shared" si="12"/>
        <v>16.63</v>
      </c>
      <c r="DQ6" s="21">
        <f t="shared" si="12"/>
        <v>15.4</v>
      </c>
      <c r="DR6" s="21">
        <f t="shared" si="12"/>
        <v>16.28</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141500</v>
      </c>
      <c r="D7" s="23">
        <v>46</v>
      </c>
      <c r="E7" s="23">
        <v>18</v>
      </c>
      <c r="F7" s="23">
        <v>0</v>
      </c>
      <c r="G7" s="23">
        <v>0</v>
      </c>
      <c r="H7" s="23" t="s">
        <v>96</v>
      </c>
      <c r="I7" s="23" t="s">
        <v>97</v>
      </c>
      <c r="J7" s="23" t="s">
        <v>98</v>
      </c>
      <c r="K7" s="23" t="s">
        <v>99</v>
      </c>
      <c r="L7" s="23" t="s">
        <v>100</v>
      </c>
      <c r="M7" s="23" t="s">
        <v>101</v>
      </c>
      <c r="N7" s="24" t="s">
        <v>102</v>
      </c>
      <c r="O7" s="24">
        <v>57.36</v>
      </c>
      <c r="P7" s="24">
        <v>0.41</v>
      </c>
      <c r="Q7" s="24">
        <v>100</v>
      </c>
      <c r="R7" s="24">
        <v>2036</v>
      </c>
      <c r="S7" s="24">
        <v>719112</v>
      </c>
      <c r="T7" s="24">
        <v>328.91</v>
      </c>
      <c r="U7" s="24">
        <v>2186.35</v>
      </c>
      <c r="V7" s="24">
        <v>2924</v>
      </c>
      <c r="W7" s="24">
        <v>0.49</v>
      </c>
      <c r="X7" s="24">
        <v>5967.35</v>
      </c>
      <c r="Y7" s="24">
        <v>58.17</v>
      </c>
      <c r="Z7" s="24">
        <v>59.87</v>
      </c>
      <c r="AA7" s="24">
        <v>59.9</v>
      </c>
      <c r="AB7" s="24">
        <v>60.62</v>
      </c>
      <c r="AC7" s="24">
        <v>54.67</v>
      </c>
      <c r="AD7" s="24">
        <v>93.44</v>
      </c>
      <c r="AE7" s="24">
        <v>90.02</v>
      </c>
      <c r="AF7" s="24">
        <v>93.76</v>
      </c>
      <c r="AG7" s="24">
        <v>95.33</v>
      </c>
      <c r="AH7" s="24">
        <v>92.17</v>
      </c>
      <c r="AI7" s="24">
        <v>98.81</v>
      </c>
      <c r="AJ7" s="24">
        <v>1220.71</v>
      </c>
      <c r="AK7" s="24">
        <v>1423.94</v>
      </c>
      <c r="AL7" s="24">
        <v>1514.43</v>
      </c>
      <c r="AM7" s="24">
        <v>1754.49</v>
      </c>
      <c r="AN7" s="24">
        <v>2125.5</v>
      </c>
      <c r="AO7" s="24">
        <v>123.58</v>
      </c>
      <c r="AP7" s="24">
        <v>221.28</v>
      </c>
      <c r="AQ7" s="24">
        <v>173.09</v>
      </c>
      <c r="AR7" s="24">
        <v>162.82</v>
      </c>
      <c r="AS7" s="24">
        <v>193.62</v>
      </c>
      <c r="AT7" s="24">
        <v>102.81</v>
      </c>
      <c r="AU7" s="24">
        <v>-39.409999999999997</v>
      </c>
      <c r="AV7" s="24">
        <v>-88.98</v>
      </c>
      <c r="AW7" s="24">
        <v>-96.08</v>
      </c>
      <c r="AX7" s="24">
        <v>-524.97</v>
      </c>
      <c r="AY7" s="24">
        <v>-370.53</v>
      </c>
      <c r="AZ7" s="24">
        <v>172.39</v>
      </c>
      <c r="BA7" s="24">
        <v>113.42</v>
      </c>
      <c r="BB7" s="24">
        <v>117.39</v>
      </c>
      <c r="BC7" s="24">
        <v>125.61</v>
      </c>
      <c r="BD7" s="24">
        <v>67.75</v>
      </c>
      <c r="BE7" s="24">
        <v>112.2</v>
      </c>
      <c r="BF7" s="24">
        <v>580.23</v>
      </c>
      <c r="BG7" s="24">
        <v>0</v>
      </c>
      <c r="BH7" s="24">
        <v>887.12</v>
      </c>
      <c r="BI7" s="24">
        <v>968.57</v>
      </c>
      <c r="BJ7" s="24">
        <v>0</v>
      </c>
      <c r="BK7" s="24">
        <v>407.42</v>
      </c>
      <c r="BL7" s="24">
        <v>386.46</v>
      </c>
      <c r="BM7" s="24">
        <v>421.25</v>
      </c>
      <c r="BN7" s="24">
        <v>398.42</v>
      </c>
      <c r="BO7" s="24">
        <v>393.35</v>
      </c>
      <c r="BP7" s="24">
        <v>310.14</v>
      </c>
      <c r="BQ7" s="24">
        <v>24.86</v>
      </c>
      <c r="BR7" s="24">
        <v>24.9</v>
      </c>
      <c r="BS7" s="24">
        <v>24.73</v>
      </c>
      <c r="BT7" s="24">
        <v>24.41</v>
      </c>
      <c r="BU7" s="24">
        <v>19.63</v>
      </c>
      <c r="BV7" s="24">
        <v>57.08</v>
      </c>
      <c r="BW7" s="24">
        <v>55.85</v>
      </c>
      <c r="BX7" s="24">
        <v>53.23</v>
      </c>
      <c r="BY7" s="24">
        <v>50.7</v>
      </c>
      <c r="BZ7" s="24">
        <v>48.13</v>
      </c>
      <c r="CA7" s="24">
        <v>57.71</v>
      </c>
      <c r="CB7" s="24">
        <v>466.19</v>
      </c>
      <c r="CC7" s="24">
        <v>456.65</v>
      </c>
      <c r="CD7" s="24">
        <v>473.37</v>
      </c>
      <c r="CE7" s="24">
        <v>468.18</v>
      </c>
      <c r="CF7" s="24">
        <v>577.41</v>
      </c>
      <c r="CG7" s="24">
        <v>286.86</v>
      </c>
      <c r="CH7" s="24">
        <v>287.91000000000003</v>
      </c>
      <c r="CI7" s="24">
        <v>283.3</v>
      </c>
      <c r="CJ7" s="24">
        <v>289.81</v>
      </c>
      <c r="CK7" s="24">
        <v>301.54000000000002</v>
      </c>
      <c r="CL7" s="24">
        <v>286.17</v>
      </c>
      <c r="CM7" s="24">
        <v>45.67</v>
      </c>
      <c r="CN7" s="24">
        <v>45.48</v>
      </c>
      <c r="CO7" s="24">
        <v>47.92</v>
      </c>
      <c r="CP7" s="24">
        <v>49.15</v>
      </c>
      <c r="CQ7" s="24">
        <v>46.74</v>
      </c>
      <c r="CR7" s="24">
        <v>57.22</v>
      </c>
      <c r="CS7" s="24">
        <v>54.93</v>
      </c>
      <c r="CT7" s="24">
        <v>55.96</v>
      </c>
      <c r="CU7" s="24">
        <v>56.45</v>
      </c>
      <c r="CV7" s="24">
        <v>58.26</v>
      </c>
      <c r="CW7" s="24">
        <v>56.8</v>
      </c>
      <c r="CX7" s="24">
        <v>100</v>
      </c>
      <c r="CY7" s="24">
        <v>100</v>
      </c>
      <c r="CZ7" s="24">
        <v>100</v>
      </c>
      <c r="DA7" s="24">
        <v>100</v>
      </c>
      <c r="DB7" s="24">
        <v>100</v>
      </c>
      <c r="DC7" s="24">
        <v>67.290000000000006</v>
      </c>
      <c r="DD7" s="24">
        <v>65.569999999999993</v>
      </c>
      <c r="DE7" s="24">
        <v>60.12</v>
      </c>
      <c r="DF7" s="24">
        <v>54.99</v>
      </c>
      <c r="DG7" s="24">
        <v>66.430000000000007</v>
      </c>
      <c r="DH7" s="24">
        <v>83.38</v>
      </c>
      <c r="DI7" s="24">
        <v>9.6300000000000008</v>
      </c>
      <c r="DJ7" s="24">
        <v>11.08</v>
      </c>
      <c r="DK7" s="24">
        <v>12.6</v>
      </c>
      <c r="DL7" s="24">
        <v>14.87</v>
      </c>
      <c r="DM7" s="24">
        <v>16.73</v>
      </c>
      <c r="DN7" s="24">
        <v>16.420000000000002</v>
      </c>
      <c r="DO7" s="24">
        <v>16.41</v>
      </c>
      <c r="DP7" s="24">
        <v>16.63</v>
      </c>
      <c r="DQ7" s="24">
        <v>15.4</v>
      </c>
      <c r="DR7" s="24">
        <v>16.28</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2023-01-12T23:49:24Z</dcterms:created>
  <dcterms:modified xsi:type="dcterms:W3CDTF">2023-02-20T00:46:52Z</dcterms:modified>
  <cp:category/>
</cp:coreProperties>
</file>