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171002\Desktop\"/>
    </mc:Choice>
  </mc:AlternateContent>
  <workbookProtection workbookAlgorithmName="SHA-512" workbookHashValue="Ks3qpBq9KRwJK1QGUoW+Pbz5pZ6moRzH8hk6z+puZTZkUZDhnxEbJ9EiBchRQ2LG3xkkoj8DA4IhPxk6ArZY/g==" workbookSaltValue="JREoFcK8ibcLSNGNqJYeBQ=="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<sst xmlns="http://schemas.openxmlformats.org/spreadsheetml/2006/main" count="262" uniqueCount="108">
  <si>
    <t>経営比較分析表／団体全体（令和3年度決算）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</si>
  <si>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</si>
  <si>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</si>
  <si>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</si>
  <si>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</si>
  <si>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</si>
  <si>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</si>
  <si>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</si>
  <si>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</si>
  <si>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</si>
  <si>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</si>
  <si>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</si>
  <si>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</si>
  <si>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</si>
  <si>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</si>
  <si>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</si>
  <si>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</si>
  <si>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</si>
  <si>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</si>
  <si>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令和3年度全国平均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</si>
  <si>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</si>
  <si>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</si>
  <si>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</si>
  <si>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</si>
  <si>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</si>
  <si>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</si>
  <si>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</si>
  <si>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</si>
  <si>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</si>
  <si>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</si>
  <si>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</si>
  <si>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</si>
  <si>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</si>
  <si>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</si>
  <si>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</si>
  <si>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</si>
  <si>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</si>
  <si>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</si>
  <si>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</si>
  <si>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</si>
  <si>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</si>
  <si>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</si>
  <si>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</si>
  <si>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</si>
  <si>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</si>
  <si>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</si>
  <si>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</si>
  <si>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</si>
  <si>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</si>
  <si>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</si>
  <si>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</si>
  <si>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</si>
  <si>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</si>
  <si>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</si>
  <si>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</si>
  <si>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</si>
  <si>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</si>
  <si>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</si>
  <si>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</si>
  <si>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</si>
  <si>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</si>
  <si>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</si>
  <si>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</si>
  <si>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</si>
  <si>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</si>
  <si>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</si>
  <si>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</si>
  <si>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</si>
  <si>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</si>
  <si>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</si>
  <si>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</si>
  <si>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</si>
  <si>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</si>
  <si>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</si>
  <si>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</si>
  <si>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</si>
  <si>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</si>
  <si>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</si>
  <si>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</si>
  <si>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</si>
  <si>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</si>
  <si>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</si>
  <si>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</si>
  <si>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</si>
  <si>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</si>
  <si>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</si>
  <si>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</si>
  <si>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</si>
  <si>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2021</t>
  </si>
  <si>
    <t>141003</t>
  </si>
  <si>
    <t>46</t>
  </si>
  <si>
    <t>02</t>
  </si>
  <si>
    <t>0</t>
  </si>
  <si>
    <t>000</t>
  </si>
  <si>
    <t>神奈川県　横浜市</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</si>
  <si>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</si>
  <si>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</si>
  <si>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</si>
  <si>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</si>
  <si>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</si>
  <si>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</si>
  <si>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</si>
  <si>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</si>
  <si>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</si>
  <si>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</si>
  <si>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令和３年度決算における経営成績について、経営の健全性を示す経常収支比率は有収水量の微増による収益の増、退職給付や給料等の減による人件費の減、及び事業繰越等による共用施設負担金等費用の減により前年度比3.81ポイントの増の138.90パーセントとなりました。また、同様に料金水準の妥当性を示す料金回収率も前年度比4.64ポイント増の142.04パーセントとなりました。
</t>
    <phoneticPr fontId="5"/>
  </si>
  <si>
    <t xml:space="preserve"> 償却対象資産の減価償却の状況を示す有形固定資産減価償却率は前年度比1.56ポイント増の57.06パーセントとなっております。法定年数を経過した管路延長の割合を示す管路経年化率も0.21ポイント増の44.17パーセントとなっており、施設及び管路の更新期を迎えているといえます。現在中期経営計画に基づき、施設、老朽管の更新を進めており、令和3年度においては施工中の工事があるものの管路更新工事においては完成を迎えた工事がなかったため、当該年度に更新した管路延長の割合を示す管路更新率は０パーセントとなりました。</t>
    <phoneticPr fontId="5"/>
  </si>
  <si>
    <t xml:space="preserve"> 経営の健全性効率性に関する指標が示すとおり、現在の経営状況は概ね良好といえます。しかしながら、施設、管路の老朽化、本市及び県内の水道事業の再構築等に対応するため、大規模な施設整備が必要となることが予測されるため、適切な企業債の活用、国庫補助金等の更新事業費の財源確保、事業の効率化を進め、将来にわたって安定給水ができるよう、工業用水事業の基盤強化を図っ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</si>
</sst>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H29</c:v>
                </c:pt>
                <c:pt idx="1">
                  <c:v>H30</c:v>
                </c:pt>
                <c:pt idx="2">
                  <c:v>R01</c:v>
                </c:pt>
                <c:pt idx="3">
                  <c:v>R02</c:v>
                </c:pt>
                <c:pt idx="4">
                  <c:v>R03</c:v>
                </c:pt>
              </c:strCache>
            </c:strRef>
          </c:cat>
          <c:val>
            <c:numRef>
              <c:f>データ!$DE$11:$DI$11</c:f>
              <c:numCache>
                <c:formatCode>#,##0.00;"△"#,##0.00</c:formatCode>
                <c:ptCount val="5"/>
                <c:pt idx="0">
                  <c:v>56.26</c:v>
                </c:pt>
                <c:pt idx="1">
                  <c:v>55.51</c:v>
                </c:pt>
                <c:pt idx="2">
                  <c:v>55.43</c:v>
                </c:pt>
                <c:pt idx="3">
                  <c:v>55.5</c:v>
                </c:pt>
                <c:pt idx="4">
                  <c:v>57.06</c:v>
                </c:pt>
              </c:numCache>
            </c:numRef>
          </c:val>
          <c:extLst>
            <c:ext xmlns:c16="http://schemas.microsoft.com/office/drawing/2014/chart" uri="{C3380CC4-5D6E-409C-BE32-E72D297353CC}">
              <c16:uniqueId val="{00000000-3CCF-44E6-BAA0-66D69B59006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H29</c:v>
                </c:pt>
                <c:pt idx="1">
                  <c:v>H30</c:v>
                </c:pt>
                <c:pt idx="2">
                  <c:v>R01</c:v>
                </c:pt>
                <c:pt idx="3">
                  <c:v>R02</c:v>
                </c:pt>
                <c:pt idx="4">
                  <c:v>R03</c:v>
                </c:pt>
              </c:strCache>
            </c:strRef>
          </c:cat>
          <c:val>
            <c:numRef>
              <c:f>データ!$DE$12:$DI$12</c:f>
              <c:numCache>
                <c:formatCode>#,##0.00;"△"#,##0.00</c:formatCode>
                <c:ptCount val="5"/>
                <c:pt idx="0">
                  <c:v>58.88</c:v>
                </c:pt>
                <c:pt idx="1">
                  <c:v>59.48</c:v>
                </c:pt>
                <c:pt idx="2">
                  <c:v>60.09</c:v>
                </c:pt>
                <c:pt idx="3">
                  <c:v>60.35</c:v>
                </c:pt>
                <c:pt idx="4">
                  <c:v>61.07</c:v>
                </c:pt>
              </c:numCache>
            </c:numRef>
          </c:val>
          <c:smooth val="0"/>
          <c:extLst>
            <c:ext xmlns:c16="http://schemas.microsoft.com/office/drawing/2014/chart" uri="{C3380CC4-5D6E-409C-BE32-E72D297353CC}">
              <c16:uniqueId val="{00000001-3CCF-44E6-BAA0-66D69B59006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H29</c:v>
                </c:pt>
                <c:pt idx="1">
                  <c:v>H30</c:v>
                </c:pt>
                <c:pt idx="2">
                  <c:v>R01</c:v>
                </c:pt>
                <c:pt idx="3">
                  <c:v>R02</c:v>
                </c:pt>
                <c:pt idx="4">
                  <c:v>R03</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C6-44F3-9631-803F5E9AF6A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H29</c:v>
                </c:pt>
                <c:pt idx="1">
                  <c:v>H30</c:v>
                </c:pt>
                <c:pt idx="2">
                  <c:v>R01</c:v>
                </c:pt>
                <c:pt idx="3">
                  <c:v>R02</c:v>
                </c:pt>
                <c:pt idx="4">
                  <c:v>R03</c:v>
                </c:pt>
              </c:strCache>
            </c:strRef>
          </c:cat>
          <c:val>
            <c:numRef>
              <c:f>データ!$AF$12:$AJ$12</c:f>
              <c:numCache>
                <c:formatCode>#,##0.00;"△"#,##0.00</c:formatCode>
                <c:ptCount val="5"/>
                <c:pt idx="0">
                  <c:v>18.82</c:v>
                </c:pt>
                <c:pt idx="1">
                  <c:v>17.88</c:v>
                </c:pt>
                <c:pt idx="2">
                  <c:v>16.670000000000002</c:v>
                </c:pt>
                <c:pt idx="3">
                  <c:v>9.4700000000000006</c:v>
                </c:pt>
                <c:pt idx="4">
                  <c:v>11.03</c:v>
                </c:pt>
              </c:numCache>
            </c:numRef>
          </c:val>
          <c:smooth val="0"/>
          <c:extLst>
            <c:ext xmlns:c16="http://schemas.microsoft.com/office/drawing/2014/chart" uri="{C3380CC4-5D6E-409C-BE32-E72D297353CC}">
              <c16:uniqueId val="{00000001-26C6-44F3-9631-803F5E9AF6A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H29</c:v>
                </c:pt>
                <c:pt idx="1">
                  <c:v>H30</c:v>
                </c:pt>
                <c:pt idx="2">
                  <c:v>R01</c:v>
                </c:pt>
                <c:pt idx="3">
                  <c:v>R02</c:v>
                </c:pt>
                <c:pt idx="4">
                  <c:v>R03</c:v>
                </c:pt>
              </c:strCache>
            </c:strRef>
          </c:cat>
          <c:val>
            <c:numRef>
              <c:f>データ!$U$11:$Y$11</c:f>
              <c:numCache>
                <c:formatCode>#,##0.00;"△"#,##0.00</c:formatCode>
                <c:ptCount val="5"/>
                <c:pt idx="0">
                  <c:v>139.15</c:v>
                </c:pt>
                <c:pt idx="1">
                  <c:v>143.05000000000001</c:v>
                </c:pt>
                <c:pt idx="2">
                  <c:v>135.29</c:v>
                </c:pt>
                <c:pt idx="3">
                  <c:v>135.09</c:v>
                </c:pt>
                <c:pt idx="4">
                  <c:v>138.9</c:v>
                </c:pt>
              </c:numCache>
            </c:numRef>
          </c:val>
          <c:extLst>
            <c:ext xmlns:c16="http://schemas.microsoft.com/office/drawing/2014/chart" uri="{C3380CC4-5D6E-409C-BE32-E72D297353CC}">
              <c16:uniqueId val="{00000000-AEF0-4510-8C73-DA0A2788A33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H29</c:v>
                </c:pt>
                <c:pt idx="1">
                  <c:v>H30</c:v>
                </c:pt>
                <c:pt idx="2">
                  <c:v>R01</c:v>
                </c:pt>
                <c:pt idx="3">
                  <c:v>R02</c:v>
                </c:pt>
                <c:pt idx="4">
                  <c:v>R03</c:v>
                </c:pt>
              </c:strCache>
            </c:strRef>
          </c:cat>
          <c:val>
            <c:numRef>
              <c:f>データ!$U$12:$Y$12</c:f>
              <c:numCache>
                <c:formatCode>#,##0.00;"△"#,##0.00</c:formatCode>
                <c:ptCount val="5"/>
                <c:pt idx="0">
                  <c:v>121.19</c:v>
                </c:pt>
                <c:pt idx="1">
                  <c:v>120.32</c:v>
                </c:pt>
                <c:pt idx="2">
                  <c:v>119.89</c:v>
                </c:pt>
                <c:pt idx="3">
                  <c:v>119.93</c:v>
                </c:pt>
                <c:pt idx="4">
                  <c:v>118.4</c:v>
                </c:pt>
              </c:numCache>
            </c:numRef>
          </c:val>
          <c:smooth val="0"/>
          <c:extLst>
            <c:ext xmlns:c16="http://schemas.microsoft.com/office/drawing/2014/chart" uri="{C3380CC4-5D6E-409C-BE32-E72D297353CC}">
              <c16:uniqueId val="{00000001-AEF0-4510-8C73-DA0A2788A33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H29</c:v>
                </c:pt>
                <c:pt idx="1">
                  <c:v>H30</c:v>
                </c:pt>
                <c:pt idx="2">
                  <c:v>R01</c:v>
                </c:pt>
                <c:pt idx="3">
                  <c:v>R02</c:v>
                </c:pt>
                <c:pt idx="4">
                  <c:v>R03</c:v>
                </c:pt>
              </c:strCache>
            </c:strRef>
          </c:cat>
          <c:val>
            <c:numRef>
              <c:f>データ!$DP$11:$DT$11</c:f>
              <c:numCache>
                <c:formatCode>#,##0.00;"△"#,##0.00</c:formatCode>
                <c:ptCount val="5"/>
                <c:pt idx="0">
                  <c:v>48.15</c:v>
                </c:pt>
                <c:pt idx="1">
                  <c:v>47.8</c:v>
                </c:pt>
                <c:pt idx="2">
                  <c:v>45.95</c:v>
                </c:pt>
                <c:pt idx="3">
                  <c:v>43.96</c:v>
                </c:pt>
                <c:pt idx="4">
                  <c:v>44.17</c:v>
                </c:pt>
              </c:numCache>
            </c:numRef>
          </c:val>
          <c:extLst>
            <c:ext xmlns:c16="http://schemas.microsoft.com/office/drawing/2014/chart" uri="{C3380CC4-5D6E-409C-BE32-E72D297353CC}">
              <c16:uniqueId val="{00000000-78D3-4308-8ED0-F2C79CD47D4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H29</c:v>
                </c:pt>
                <c:pt idx="1">
                  <c:v>H30</c:v>
                </c:pt>
                <c:pt idx="2">
                  <c:v>R01</c:v>
                </c:pt>
                <c:pt idx="3">
                  <c:v>R02</c:v>
                </c:pt>
                <c:pt idx="4">
                  <c:v>R03</c:v>
                </c:pt>
              </c:strCache>
            </c:strRef>
          </c:cat>
          <c:val>
            <c:numRef>
              <c:f>データ!$DP$12:$DT$12</c:f>
              <c:numCache>
                <c:formatCode>#,##0.00;"△"#,##0.00</c:formatCode>
                <c:ptCount val="5"/>
                <c:pt idx="0">
                  <c:v>43.44</c:v>
                </c:pt>
                <c:pt idx="1">
                  <c:v>48.09</c:v>
                </c:pt>
                <c:pt idx="2">
                  <c:v>50.93</c:v>
                </c:pt>
                <c:pt idx="3">
                  <c:v>52.07</c:v>
                </c:pt>
                <c:pt idx="4">
                  <c:v>50.36</c:v>
                </c:pt>
              </c:numCache>
            </c:numRef>
          </c:val>
          <c:smooth val="0"/>
          <c:extLst>
            <c:ext xmlns:c16="http://schemas.microsoft.com/office/drawing/2014/chart" uri="{C3380CC4-5D6E-409C-BE32-E72D297353CC}">
              <c16:uniqueId val="{00000001-78D3-4308-8ED0-F2C79CD47D4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H29</c:v>
                </c:pt>
                <c:pt idx="1">
                  <c:v>H30</c:v>
                </c:pt>
                <c:pt idx="2">
                  <c:v>R01</c:v>
                </c:pt>
                <c:pt idx="3">
                  <c:v>R02</c:v>
                </c:pt>
                <c:pt idx="4">
                  <c:v>R03</c:v>
                </c:pt>
              </c:strCache>
            </c:strRef>
          </c:cat>
          <c:val>
            <c:numRef>
              <c:f>データ!$EA$11:$EE$11</c:f>
              <c:numCache>
                <c:formatCode>#,##0.00;"△"#,##0.00</c:formatCode>
                <c:ptCount val="5"/>
                <c:pt idx="0">
                  <c:v>0.45</c:v>
                </c:pt>
                <c:pt idx="1">
                  <c:v>2.4</c:v>
                </c:pt>
                <c:pt idx="2">
                  <c:v>0.97</c:v>
                </c:pt>
                <c:pt idx="3">
                  <c:v>1.25</c:v>
                </c:pt>
                <c:pt idx="4">
                  <c:v>0</c:v>
                </c:pt>
              </c:numCache>
            </c:numRef>
          </c:val>
          <c:extLst>
            <c:ext xmlns:c16="http://schemas.microsoft.com/office/drawing/2014/chart" uri="{C3380CC4-5D6E-409C-BE32-E72D297353CC}">
              <c16:uniqueId val="{00000000-CCA6-4050-BEC5-FDC1A471899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H29</c:v>
                </c:pt>
                <c:pt idx="1">
                  <c:v>H30</c:v>
                </c:pt>
                <c:pt idx="2">
                  <c:v>R01</c:v>
                </c:pt>
                <c:pt idx="3">
                  <c:v>R02</c:v>
                </c:pt>
                <c:pt idx="4">
                  <c:v>R03</c:v>
                </c:pt>
              </c:strCache>
            </c:strRef>
          </c:cat>
          <c:val>
            <c:numRef>
              <c:f>データ!$EA$12:$EE$12</c:f>
              <c:numCache>
                <c:formatCode>#,##0.00;"△"#,##0.00</c:formatCode>
                <c:ptCount val="5"/>
                <c:pt idx="0">
                  <c:v>0.21</c:v>
                </c:pt>
                <c:pt idx="1">
                  <c:v>0.13</c:v>
                </c:pt>
                <c:pt idx="2">
                  <c:v>0.22</c:v>
                </c:pt>
                <c:pt idx="3">
                  <c:v>0.5</c:v>
                </c:pt>
                <c:pt idx="4">
                  <c:v>0.2</c:v>
                </c:pt>
              </c:numCache>
            </c:numRef>
          </c:val>
          <c:smooth val="0"/>
          <c:extLst>
            <c:ext xmlns:c16="http://schemas.microsoft.com/office/drawing/2014/chart" uri="{C3380CC4-5D6E-409C-BE32-E72D297353CC}">
              <c16:uniqueId val="{00000001-CCA6-4050-BEC5-FDC1A471899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H29</c:v>
                </c:pt>
                <c:pt idx="1">
                  <c:v>H30</c:v>
                </c:pt>
                <c:pt idx="2">
                  <c:v>R01</c:v>
                </c:pt>
                <c:pt idx="3">
                  <c:v>R02</c:v>
                </c:pt>
                <c:pt idx="4">
                  <c:v>R03</c:v>
                </c:pt>
              </c:strCache>
            </c:strRef>
          </c:cat>
          <c:val>
            <c:numRef>
              <c:f>データ!$AQ$11:$AU$11</c:f>
              <c:numCache>
                <c:formatCode>#,##0.00;"△"#,##0.00</c:formatCode>
                <c:ptCount val="5"/>
                <c:pt idx="0">
                  <c:v>513.30999999999995</c:v>
                </c:pt>
                <c:pt idx="1">
                  <c:v>481.65</c:v>
                </c:pt>
                <c:pt idx="2">
                  <c:v>403.77</c:v>
                </c:pt>
                <c:pt idx="3">
                  <c:v>407.02</c:v>
                </c:pt>
                <c:pt idx="4">
                  <c:v>654.07000000000005</c:v>
                </c:pt>
              </c:numCache>
            </c:numRef>
          </c:val>
          <c:extLst>
            <c:ext xmlns:c16="http://schemas.microsoft.com/office/drawing/2014/chart" uri="{C3380CC4-5D6E-409C-BE32-E72D297353CC}">
              <c16:uniqueId val="{00000000-6142-46CB-BA4E-E57D129D452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H29</c:v>
                </c:pt>
                <c:pt idx="1">
                  <c:v>H30</c:v>
                </c:pt>
                <c:pt idx="2">
                  <c:v>R01</c:v>
                </c:pt>
                <c:pt idx="3">
                  <c:v>R02</c:v>
                </c:pt>
                <c:pt idx="4">
                  <c:v>R03</c:v>
                </c:pt>
              </c:strCache>
            </c:strRef>
          </c:cat>
          <c:val>
            <c:numRef>
              <c:f>データ!$AQ$12:$AU$12</c:f>
              <c:numCache>
                <c:formatCode>#,##0.00;"△"#,##0.00</c:formatCode>
                <c:ptCount val="5"/>
                <c:pt idx="0">
                  <c:v>379.14</c:v>
                </c:pt>
                <c:pt idx="1">
                  <c:v>394.58</c:v>
                </c:pt>
                <c:pt idx="2">
                  <c:v>368.36</c:v>
                </c:pt>
                <c:pt idx="3">
                  <c:v>380.84</c:v>
                </c:pt>
                <c:pt idx="4">
                  <c:v>424.64</c:v>
                </c:pt>
              </c:numCache>
            </c:numRef>
          </c:val>
          <c:smooth val="0"/>
          <c:extLst>
            <c:ext xmlns:c16="http://schemas.microsoft.com/office/drawing/2014/chart" uri="{C3380CC4-5D6E-409C-BE32-E72D297353CC}">
              <c16:uniqueId val="{00000001-6142-46CB-BA4E-E57D129D452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H29</c:v>
                </c:pt>
                <c:pt idx="1">
                  <c:v>H30</c:v>
                </c:pt>
                <c:pt idx="2">
                  <c:v>R01</c:v>
                </c:pt>
                <c:pt idx="3">
                  <c:v>R02</c:v>
                </c:pt>
                <c:pt idx="4">
                  <c:v>R03</c:v>
                </c:pt>
              </c:strCache>
            </c:strRef>
          </c:cat>
          <c:val>
            <c:numRef>
              <c:f>データ!$BB$11:$BF$11</c:f>
              <c:numCache>
                <c:formatCode>#,##0.00;"△"#,##0.00</c:formatCode>
                <c:ptCount val="5"/>
                <c:pt idx="0">
                  <c:v>112.04</c:v>
                </c:pt>
                <c:pt idx="1">
                  <c:v>103.9</c:v>
                </c:pt>
                <c:pt idx="2">
                  <c:v>104.38</c:v>
                </c:pt>
                <c:pt idx="3">
                  <c:v>115.22</c:v>
                </c:pt>
                <c:pt idx="4">
                  <c:v>131.25</c:v>
                </c:pt>
              </c:numCache>
            </c:numRef>
          </c:val>
          <c:extLst>
            <c:ext xmlns:c16="http://schemas.microsoft.com/office/drawing/2014/chart" uri="{C3380CC4-5D6E-409C-BE32-E72D297353CC}">
              <c16:uniqueId val="{00000000-0A2E-478E-BFD6-138F5E2B869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H29</c:v>
                </c:pt>
                <c:pt idx="1">
                  <c:v>H30</c:v>
                </c:pt>
                <c:pt idx="2">
                  <c:v>R01</c:v>
                </c:pt>
                <c:pt idx="3">
                  <c:v>R02</c:v>
                </c:pt>
                <c:pt idx="4">
                  <c:v>R03</c:v>
                </c:pt>
              </c:strCache>
            </c:strRef>
          </c:cat>
          <c:val>
            <c:numRef>
              <c:f>データ!$BB$12:$BF$12</c:f>
              <c:numCache>
                <c:formatCode>#,##0.00;"△"#,##0.00</c:formatCode>
                <c:ptCount val="5"/>
                <c:pt idx="0">
                  <c:v>242.57</c:v>
                </c:pt>
                <c:pt idx="1">
                  <c:v>235.79</c:v>
                </c:pt>
                <c:pt idx="2">
                  <c:v>227.51</c:v>
                </c:pt>
                <c:pt idx="3">
                  <c:v>225.72</c:v>
                </c:pt>
                <c:pt idx="4">
                  <c:v>217.8</c:v>
                </c:pt>
              </c:numCache>
            </c:numRef>
          </c:val>
          <c:smooth val="0"/>
          <c:extLst>
            <c:ext xmlns:c16="http://schemas.microsoft.com/office/drawing/2014/chart" uri="{C3380CC4-5D6E-409C-BE32-E72D297353CC}">
              <c16:uniqueId val="{00000001-0A2E-478E-BFD6-138F5E2B869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H29</c:v>
                </c:pt>
                <c:pt idx="1">
                  <c:v>H30</c:v>
                </c:pt>
                <c:pt idx="2">
                  <c:v>R01</c:v>
                </c:pt>
                <c:pt idx="3">
                  <c:v>R02</c:v>
                </c:pt>
                <c:pt idx="4">
                  <c:v>R03</c:v>
                </c:pt>
              </c:strCache>
            </c:strRef>
          </c:cat>
          <c:val>
            <c:numRef>
              <c:f>データ!$BM$11:$BQ$11</c:f>
              <c:numCache>
                <c:formatCode>#,##0.00;"△"#,##0.00</c:formatCode>
                <c:ptCount val="5"/>
                <c:pt idx="0">
                  <c:v>141.77000000000001</c:v>
                </c:pt>
                <c:pt idx="1">
                  <c:v>147.04</c:v>
                </c:pt>
                <c:pt idx="2">
                  <c:v>137.91</c:v>
                </c:pt>
                <c:pt idx="3">
                  <c:v>137.4</c:v>
                </c:pt>
                <c:pt idx="4">
                  <c:v>142.04</c:v>
                </c:pt>
              </c:numCache>
            </c:numRef>
          </c:val>
          <c:extLst>
            <c:ext xmlns:c16="http://schemas.microsoft.com/office/drawing/2014/chart" uri="{C3380CC4-5D6E-409C-BE32-E72D297353CC}">
              <c16:uniqueId val="{00000000-27C9-4489-BC95-9AE4B095996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H29</c:v>
                </c:pt>
                <c:pt idx="1">
                  <c:v>H30</c:v>
                </c:pt>
                <c:pt idx="2">
                  <c:v>R01</c:v>
                </c:pt>
                <c:pt idx="3">
                  <c:v>R02</c:v>
                </c:pt>
                <c:pt idx="4">
                  <c:v>R03</c:v>
                </c:pt>
              </c:strCache>
            </c:strRef>
          </c:cat>
          <c:val>
            <c:numRef>
              <c:f>データ!$BM$12:$BQ$12</c:f>
              <c:numCache>
                <c:formatCode>#,##0.00;"△"#,##0.00</c:formatCode>
                <c:ptCount val="5"/>
                <c:pt idx="0">
                  <c:v>119.17</c:v>
                </c:pt>
                <c:pt idx="1">
                  <c:v>117.72</c:v>
                </c:pt>
                <c:pt idx="2">
                  <c:v>117.69</c:v>
                </c:pt>
                <c:pt idx="3">
                  <c:v>116.75</c:v>
                </c:pt>
                <c:pt idx="4">
                  <c:v>115.48</c:v>
                </c:pt>
              </c:numCache>
            </c:numRef>
          </c:val>
          <c:smooth val="0"/>
          <c:extLst>
            <c:ext xmlns:c16="http://schemas.microsoft.com/office/drawing/2014/chart" uri="{C3380CC4-5D6E-409C-BE32-E72D297353CC}">
              <c16:uniqueId val="{00000001-27C9-4489-BC95-9AE4B095996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H29</c:v>
                </c:pt>
                <c:pt idx="1">
                  <c:v>H30</c:v>
                </c:pt>
                <c:pt idx="2">
                  <c:v>R01</c:v>
                </c:pt>
                <c:pt idx="3">
                  <c:v>R02</c:v>
                </c:pt>
                <c:pt idx="4">
                  <c:v>R03</c:v>
                </c:pt>
              </c:strCache>
            </c:strRef>
          </c:cat>
          <c:val>
            <c:numRef>
              <c:f>データ!$BX$11:$CB$11</c:f>
              <c:numCache>
                <c:formatCode>#,##0.00;"△"#,##0.00</c:formatCode>
                <c:ptCount val="5"/>
                <c:pt idx="0">
                  <c:v>19.47</c:v>
                </c:pt>
                <c:pt idx="1">
                  <c:v>18.829999999999998</c:v>
                </c:pt>
                <c:pt idx="2">
                  <c:v>19.91</c:v>
                </c:pt>
                <c:pt idx="3">
                  <c:v>19.5</c:v>
                </c:pt>
                <c:pt idx="4">
                  <c:v>19.059999999999999</c:v>
                </c:pt>
              </c:numCache>
            </c:numRef>
          </c:val>
          <c:extLst>
            <c:ext xmlns:c16="http://schemas.microsoft.com/office/drawing/2014/chart" uri="{C3380CC4-5D6E-409C-BE32-E72D297353CC}">
              <c16:uniqueId val="{00000000-CA09-4717-BB92-B709D451FEE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H29</c:v>
                </c:pt>
                <c:pt idx="1">
                  <c:v>H30</c:v>
                </c:pt>
                <c:pt idx="2">
                  <c:v>R01</c:v>
                </c:pt>
                <c:pt idx="3">
                  <c:v>R02</c:v>
                </c:pt>
                <c:pt idx="4">
                  <c:v>R03</c:v>
                </c:pt>
              </c:strCache>
            </c:strRef>
          </c:cat>
          <c:val>
            <c:numRef>
              <c:f>データ!$BX$12:$CB$12</c:f>
              <c:numCache>
                <c:formatCode>#,##0.00;"△"#,##0.00</c:formatCode>
                <c:ptCount val="5"/>
                <c:pt idx="0">
                  <c:v>16.8</c:v>
                </c:pt>
                <c:pt idx="1">
                  <c:v>17.03</c:v>
                </c:pt>
                <c:pt idx="2">
                  <c:v>17.07</c:v>
                </c:pt>
                <c:pt idx="3">
                  <c:v>17.22</c:v>
                </c:pt>
                <c:pt idx="4">
                  <c:v>17.440000000000001</c:v>
                </c:pt>
              </c:numCache>
            </c:numRef>
          </c:val>
          <c:smooth val="0"/>
          <c:extLst>
            <c:ext xmlns:c16="http://schemas.microsoft.com/office/drawing/2014/chart" uri="{C3380CC4-5D6E-409C-BE32-E72D297353CC}">
              <c16:uniqueId val="{00000001-CA09-4717-BB92-B709D451FEE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H29</c:v>
                </c:pt>
                <c:pt idx="1">
                  <c:v>H30</c:v>
                </c:pt>
                <c:pt idx="2">
                  <c:v>R01</c:v>
                </c:pt>
                <c:pt idx="3">
                  <c:v>R02</c:v>
                </c:pt>
                <c:pt idx="4">
                  <c:v>R03</c:v>
                </c:pt>
              </c:strCache>
            </c:strRef>
          </c:cat>
          <c:val>
            <c:numRef>
              <c:f>データ!$CI$11:$CM$11</c:f>
              <c:numCache>
                <c:formatCode>#,##0.00;"△"#,##0.00</c:formatCode>
                <c:ptCount val="5"/>
                <c:pt idx="0">
                  <c:v>33.85</c:v>
                </c:pt>
                <c:pt idx="1">
                  <c:v>32.619999999999997</c:v>
                </c:pt>
                <c:pt idx="2">
                  <c:v>30.44</c:v>
                </c:pt>
                <c:pt idx="3">
                  <c:v>26.71</c:v>
                </c:pt>
                <c:pt idx="4">
                  <c:v>29.79</c:v>
                </c:pt>
              </c:numCache>
            </c:numRef>
          </c:val>
          <c:extLst>
            <c:ext xmlns:c16="http://schemas.microsoft.com/office/drawing/2014/chart" uri="{C3380CC4-5D6E-409C-BE32-E72D297353CC}">
              <c16:uniqueId val="{00000000-24FE-4878-9349-CD8CE741CF2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H29</c:v>
                </c:pt>
                <c:pt idx="1">
                  <c:v>H30</c:v>
                </c:pt>
                <c:pt idx="2">
                  <c:v>R01</c:v>
                </c:pt>
                <c:pt idx="3">
                  <c:v>R02</c:v>
                </c:pt>
                <c:pt idx="4">
                  <c:v>R03</c:v>
                </c:pt>
              </c:strCache>
            </c:strRef>
          </c:cat>
          <c:val>
            <c:numRef>
              <c:f>データ!$CI$12:$CM$12</c:f>
              <c:numCache>
                <c:formatCode>#,##0.00;"△"#,##0.00</c:formatCode>
                <c:ptCount val="5"/>
                <c:pt idx="0">
                  <c:v>57.69</c:v>
                </c:pt>
                <c:pt idx="1">
                  <c:v>58.56</c:v>
                </c:pt>
                <c:pt idx="2">
                  <c:v>57.96</c:v>
                </c:pt>
                <c:pt idx="3">
                  <c:v>56</c:v>
                </c:pt>
                <c:pt idx="4">
                  <c:v>56.81</c:v>
                </c:pt>
              </c:numCache>
            </c:numRef>
          </c:val>
          <c:smooth val="0"/>
          <c:extLst>
            <c:ext xmlns:c16="http://schemas.microsoft.com/office/drawing/2014/chart" uri="{C3380CC4-5D6E-409C-BE32-E72D297353CC}">
              <c16:uniqueId val="{00000001-24FE-4878-9349-CD8CE741CF2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H29</c:v>
                </c:pt>
                <c:pt idx="1">
                  <c:v>H30</c:v>
                </c:pt>
                <c:pt idx="2">
                  <c:v>R01</c:v>
                </c:pt>
                <c:pt idx="3">
                  <c:v>R02</c:v>
                </c:pt>
                <c:pt idx="4">
                  <c:v>R03</c:v>
                </c:pt>
              </c:strCache>
            </c:strRef>
          </c:cat>
          <c:val>
            <c:numRef>
              <c:f>データ!$CT$11:$CX$11</c:f>
              <c:numCache>
                <c:formatCode>#,##0.00;"△"#,##0.00</c:formatCode>
                <c:ptCount val="5"/>
                <c:pt idx="0">
                  <c:v>71.599999999999994</c:v>
                </c:pt>
                <c:pt idx="1">
                  <c:v>71.08</c:v>
                </c:pt>
                <c:pt idx="2">
                  <c:v>70.77</c:v>
                </c:pt>
                <c:pt idx="3">
                  <c:v>70.77</c:v>
                </c:pt>
                <c:pt idx="4">
                  <c:v>70.61</c:v>
                </c:pt>
              </c:numCache>
            </c:numRef>
          </c:val>
          <c:extLst>
            <c:ext xmlns:c16="http://schemas.microsoft.com/office/drawing/2014/chart" uri="{C3380CC4-5D6E-409C-BE32-E72D297353CC}">
              <c16:uniqueId val="{00000000-D063-49DD-AF89-3BD4D94A66F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H29</c:v>
                </c:pt>
                <c:pt idx="1">
                  <c:v>H30</c:v>
                </c:pt>
                <c:pt idx="2">
                  <c:v>R01</c:v>
                </c:pt>
                <c:pt idx="3">
                  <c:v>R02</c:v>
                </c:pt>
                <c:pt idx="4">
                  <c:v>R03</c:v>
                </c:pt>
              </c:strCache>
            </c:strRef>
          </c:cat>
          <c:val>
            <c:numRef>
              <c:f>データ!$CT$12:$CX$12</c:f>
              <c:numCache>
                <c:formatCode>#,##0.00;"△"#,##0.00</c:formatCode>
                <c:ptCount val="5"/>
                <c:pt idx="0">
                  <c:v>79.2</c:v>
                </c:pt>
                <c:pt idx="1">
                  <c:v>80.5</c:v>
                </c:pt>
                <c:pt idx="2">
                  <c:v>80.540000000000006</c:v>
                </c:pt>
                <c:pt idx="3">
                  <c:v>80.08</c:v>
                </c:pt>
                <c:pt idx="4">
                  <c:v>79.69</c:v>
                </c:pt>
              </c:numCache>
            </c:numRef>
          </c:val>
          <c:smooth val="0"/>
          <c:extLst>
            <c:ext xmlns:c16="http://schemas.microsoft.com/office/drawing/2014/chart" uri="{C3380CC4-5D6E-409C-BE32-E72D297353CC}">
              <c16:uniqueId val="{00000001-D063-49DD-AF89-3BD4D94A66F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【76.67】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【117.41】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【60.20】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【48.27】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【462.72】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【233.92】</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【112.31】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【54.01】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Normal="100" workbookViewId="0">
      <selection activeCell="B2" sqref="B2:TA4"/>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神奈川県　横浜市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362000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大規模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107855</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84.6</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68</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255600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105</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H29</v>
      </c>
      <c r="Y31" s="84"/>
      <c r="Z31" s="84"/>
      <c r="AA31" s="84"/>
      <c r="AB31" s="84"/>
      <c r="AC31" s="84"/>
      <c r="AD31" s="84"/>
      <c r="AE31" s="84"/>
      <c r="AF31" s="84"/>
      <c r="AG31" s="84"/>
      <c r="AH31" s="84"/>
      <c r="AI31" s="84"/>
      <c r="AJ31" s="84"/>
      <c r="AK31" s="84"/>
      <c r="AL31" s="84"/>
      <c r="AM31" s="84"/>
      <c r="AN31" s="84"/>
      <c r="AO31" s="84"/>
      <c r="AP31" s="84"/>
      <c r="AQ31" s="85"/>
      <c r="AR31" s="83" t="str">
        <f>データ!$C$10</f>
        <v>H30</v>
      </c>
      <c r="AS31" s="84"/>
      <c r="AT31" s="84"/>
      <c r="AU31" s="84"/>
      <c r="AV31" s="84"/>
      <c r="AW31" s="84"/>
      <c r="AX31" s="84"/>
      <c r="AY31" s="84"/>
      <c r="AZ31" s="84"/>
      <c r="BA31" s="84"/>
      <c r="BB31" s="84"/>
      <c r="BC31" s="84"/>
      <c r="BD31" s="84"/>
      <c r="BE31" s="84"/>
      <c r="BF31" s="84"/>
      <c r="BG31" s="84"/>
      <c r="BH31" s="84"/>
      <c r="BI31" s="84"/>
      <c r="BJ31" s="84"/>
      <c r="BK31" s="85"/>
      <c r="BL31" s="83" t="str">
        <f>データ!$D$10</f>
        <v>R01</v>
      </c>
      <c r="BM31" s="84"/>
      <c r="BN31" s="84"/>
      <c r="BO31" s="84"/>
      <c r="BP31" s="84"/>
      <c r="BQ31" s="84"/>
      <c r="BR31" s="84"/>
      <c r="BS31" s="84"/>
      <c r="BT31" s="84"/>
      <c r="BU31" s="84"/>
      <c r="BV31" s="84"/>
      <c r="BW31" s="84"/>
      <c r="BX31" s="84"/>
      <c r="BY31" s="84"/>
      <c r="BZ31" s="84"/>
      <c r="CA31" s="84"/>
      <c r="CB31" s="84"/>
      <c r="CC31" s="84"/>
      <c r="CD31" s="84"/>
      <c r="CE31" s="85"/>
      <c r="CF31" s="83" t="str">
        <f>データ!$E$10</f>
        <v>R02</v>
      </c>
      <c r="CG31" s="84"/>
      <c r="CH31" s="84"/>
      <c r="CI31" s="84"/>
      <c r="CJ31" s="84"/>
      <c r="CK31" s="84"/>
      <c r="CL31" s="84"/>
      <c r="CM31" s="84"/>
      <c r="CN31" s="84"/>
      <c r="CO31" s="84"/>
      <c r="CP31" s="84"/>
      <c r="CQ31" s="84"/>
      <c r="CR31" s="84"/>
      <c r="CS31" s="84"/>
      <c r="CT31" s="84"/>
      <c r="CU31" s="84"/>
      <c r="CV31" s="84"/>
      <c r="CW31" s="84"/>
      <c r="CX31" s="84"/>
      <c r="CY31" s="85"/>
      <c r="CZ31" s="83" t="str">
        <f>データ!$F$10</f>
        <v>R03</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H29</v>
      </c>
      <c r="ES31" s="84"/>
      <c r="ET31" s="84"/>
      <c r="EU31" s="84"/>
      <c r="EV31" s="84"/>
      <c r="EW31" s="84"/>
      <c r="EX31" s="84"/>
      <c r="EY31" s="84"/>
      <c r="EZ31" s="84"/>
      <c r="FA31" s="84"/>
      <c r="FB31" s="84"/>
      <c r="FC31" s="84"/>
      <c r="FD31" s="84"/>
      <c r="FE31" s="84"/>
      <c r="FF31" s="84"/>
      <c r="FG31" s="84"/>
      <c r="FH31" s="84"/>
      <c r="FI31" s="84"/>
      <c r="FJ31" s="84"/>
      <c r="FK31" s="85"/>
      <c r="FL31" s="83" t="str">
        <f>データ!$C$10</f>
        <v>H30</v>
      </c>
      <c r="FM31" s="84"/>
      <c r="FN31" s="84"/>
      <c r="FO31" s="84"/>
      <c r="FP31" s="84"/>
      <c r="FQ31" s="84"/>
      <c r="FR31" s="84"/>
      <c r="FS31" s="84"/>
      <c r="FT31" s="84"/>
      <c r="FU31" s="84"/>
      <c r="FV31" s="84"/>
      <c r="FW31" s="84"/>
      <c r="FX31" s="84"/>
      <c r="FY31" s="84"/>
      <c r="FZ31" s="84"/>
      <c r="GA31" s="84"/>
      <c r="GB31" s="84"/>
      <c r="GC31" s="84"/>
      <c r="GD31" s="84"/>
      <c r="GE31" s="85"/>
      <c r="GF31" s="83" t="str">
        <f>データ!$D$10</f>
        <v>R01</v>
      </c>
      <c r="GG31" s="84"/>
      <c r="GH31" s="84"/>
      <c r="GI31" s="84"/>
      <c r="GJ31" s="84"/>
      <c r="GK31" s="84"/>
      <c r="GL31" s="84"/>
      <c r="GM31" s="84"/>
      <c r="GN31" s="84"/>
      <c r="GO31" s="84"/>
      <c r="GP31" s="84"/>
      <c r="GQ31" s="84"/>
      <c r="GR31" s="84"/>
      <c r="GS31" s="84"/>
      <c r="GT31" s="84"/>
      <c r="GU31" s="84"/>
      <c r="GV31" s="84"/>
      <c r="GW31" s="84"/>
      <c r="GX31" s="84"/>
      <c r="GY31" s="85"/>
      <c r="GZ31" s="83" t="str">
        <f>データ!$E$10</f>
        <v>R02</v>
      </c>
      <c r="HA31" s="84"/>
      <c r="HB31" s="84"/>
      <c r="HC31" s="84"/>
      <c r="HD31" s="84"/>
      <c r="HE31" s="84"/>
      <c r="HF31" s="84"/>
      <c r="HG31" s="84"/>
      <c r="HH31" s="84"/>
      <c r="HI31" s="84"/>
      <c r="HJ31" s="84"/>
      <c r="HK31" s="84"/>
      <c r="HL31" s="84"/>
      <c r="HM31" s="84"/>
      <c r="HN31" s="84"/>
      <c r="HO31" s="84"/>
      <c r="HP31" s="84"/>
      <c r="HQ31" s="84"/>
      <c r="HR31" s="84"/>
      <c r="HS31" s="85"/>
      <c r="HT31" s="83" t="str">
        <f>データ!$F$10</f>
        <v>R03</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H29</v>
      </c>
      <c r="JM31" s="84"/>
      <c r="JN31" s="84"/>
      <c r="JO31" s="84"/>
      <c r="JP31" s="84"/>
      <c r="JQ31" s="84"/>
      <c r="JR31" s="84"/>
      <c r="JS31" s="84"/>
      <c r="JT31" s="84"/>
      <c r="JU31" s="84"/>
      <c r="JV31" s="84"/>
      <c r="JW31" s="84"/>
      <c r="JX31" s="84"/>
      <c r="JY31" s="84"/>
      <c r="JZ31" s="84"/>
      <c r="KA31" s="84"/>
      <c r="KB31" s="84"/>
      <c r="KC31" s="84"/>
      <c r="KD31" s="84"/>
      <c r="KE31" s="85"/>
      <c r="KF31" s="83" t="str">
        <f>データ!$C$10</f>
        <v>H30</v>
      </c>
      <c r="KG31" s="84"/>
      <c r="KH31" s="84"/>
      <c r="KI31" s="84"/>
      <c r="KJ31" s="84"/>
      <c r="KK31" s="84"/>
      <c r="KL31" s="84"/>
      <c r="KM31" s="84"/>
      <c r="KN31" s="84"/>
      <c r="KO31" s="84"/>
      <c r="KP31" s="84"/>
      <c r="KQ31" s="84"/>
      <c r="KR31" s="84"/>
      <c r="KS31" s="84"/>
      <c r="KT31" s="84"/>
      <c r="KU31" s="84"/>
      <c r="KV31" s="84"/>
      <c r="KW31" s="84"/>
      <c r="KX31" s="84"/>
      <c r="KY31" s="85"/>
      <c r="KZ31" s="83" t="str">
        <f>データ!$D$10</f>
        <v>R01</v>
      </c>
      <c r="LA31" s="84"/>
      <c r="LB31" s="84"/>
      <c r="LC31" s="84"/>
      <c r="LD31" s="84"/>
      <c r="LE31" s="84"/>
      <c r="LF31" s="84"/>
      <c r="LG31" s="84"/>
      <c r="LH31" s="84"/>
      <c r="LI31" s="84"/>
      <c r="LJ31" s="84"/>
      <c r="LK31" s="84"/>
      <c r="LL31" s="84"/>
      <c r="LM31" s="84"/>
      <c r="LN31" s="84"/>
      <c r="LO31" s="84"/>
      <c r="LP31" s="84"/>
      <c r="LQ31" s="84"/>
      <c r="LR31" s="84"/>
      <c r="LS31" s="85"/>
      <c r="LT31" s="83" t="str">
        <f>データ!$E$10</f>
        <v>R02</v>
      </c>
      <c r="LU31" s="84"/>
      <c r="LV31" s="84"/>
      <c r="LW31" s="84"/>
      <c r="LX31" s="84"/>
      <c r="LY31" s="84"/>
      <c r="LZ31" s="84"/>
      <c r="MA31" s="84"/>
      <c r="MB31" s="84"/>
      <c r="MC31" s="84"/>
      <c r="MD31" s="84"/>
      <c r="ME31" s="84"/>
      <c r="MF31" s="84"/>
      <c r="MG31" s="84"/>
      <c r="MH31" s="84"/>
      <c r="MI31" s="84"/>
      <c r="MJ31" s="84"/>
      <c r="MK31" s="84"/>
      <c r="ML31" s="84"/>
      <c r="MM31" s="85"/>
      <c r="MN31" s="83" t="str">
        <f>データ!$F$10</f>
        <v>R03</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H29</v>
      </c>
      <c r="OG31" s="84"/>
      <c r="OH31" s="84"/>
      <c r="OI31" s="84"/>
      <c r="OJ31" s="84"/>
      <c r="OK31" s="84"/>
      <c r="OL31" s="84"/>
      <c r="OM31" s="84"/>
      <c r="ON31" s="84"/>
      <c r="OO31" s="84"/>
      <c r="OP31" s="84"/>
      <c r="OQ31" s="84"/>
      <c r="OR31" s="84"/>
      <c r="OS31" s="84"/>
      <c r="OT31" s="84"/>
      <c r="OU31" s="84"/>
      <c r="OV31" s="84"/>
      <c r="OW31" s="84"/>
      <c r="OX31" s="84"/>
      <c r="OY31" s="85"/>
      <c r="OZ31" s="83" t="str">
        <f>データ!$C$10</f>
        <v>H30</v>
      </c>
      <c r="PA31" s="84"/>
      <c r="PB31" s="84"/>
      <c r="PC31" s="84"/>
      <c r="PD31" s="84"/>
      <c r="PE31" s="84"/>
      <c r="PF31" s="84"/>
      <c r="PG31" s="84"/>
      <c r="PH31" s="84"/>
      <c r="PI31" s="84"/>
      <c r="PJ31" s="84"/>
      <c r="PK31" s="84"/>
      <c r="PL31" s="84"/>
      <c r="PM31" s="84"/>
      <c r="PN31" s="84"/>
      <c r="PO31" s="84"/>
      <c r="PP31" s="84"/>
      <c r="PQ31" s="84"/>
      <c r="PR31" s="84"/>
      <c r="PS31" s="85"/>
      <c r="PT31" s="83" t="str">
        <f>データ!$D$10</f>
        <v>R01</v>
      </c>
      <c r="PU31" s="84"/>
      <c r="PV31" s="84"/>
      <c r="PW31" s="84"/>
      <c r="PX31" s="84"/>
      <c r="PY31" s="84"/>
      <c r="PZ31" s="84"/>
      <c r="QA31" s="84"/>
      <c r="QB31" s="84"/>
      <c r="QC31" s="84"/>
      <c r="QD31" s="84"/>
      <c r="QE31" s="84"/>
      <c r="QF31" s="84"/>
      <c r="QG31" s="84"/>
      <c r="QH31" s="84"/>
      <c r="QI31" s="84"/>
      <c r="QJ31" s="84"/>
      <c r="QK31" s="84"/>
      <c r="QL31" s="84"/>
      <c r="QM31" s="85"/>
      <c r="QN31" s="83" t="str">
        <f>データ!$E$10</f>
        <v>R02</v>
      </c>
      <c r="QO31" s="84"/>
      <c r="QP31" s="84"/>
      <c r="QQ31" s="84"/>
      <c r="QR31" s="84"/>
      <c r="QS31" s="84"/>
      <c r="QT31" s="84"/>
      <c r="QU31" s="84"/>
      <c r="QV31" s="84"/>
      <c r="QW31" s="84"/>
      <c r="QX31" s="84"/>
      <c r="QY31" s="84"/>
      <c r="QZ31" s="84"/>
      <c r="RA31" s="84"/>
      <c r="RB31" s="84"/>
      <c r="RC31" s="84"/>
      <c r="RD31" s="84"/>
      <c r="RE31" s="84"/>
      <c r="RF31" s="84"/>
      <c r="RG31" s="85"/>
      <c r="RH31" s="83" t="str">
        <f>データ!$F$10</f>
        <v>R03</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139.15</v>
      </c>
      <c r="Y32" s="121"/>
      <c r="Z32" s="121"/>
      <c r="AA32" s="121"/>
      <c r="AB32" s="121"/>
      <c r="AC32" s="121"/>
      <c r="AD32" s="121"/>
      <c r="AE32" s="121"/>
      <c r="AF32" s="121"/>
      <c r="AG32" s="121"/>
      <c r="AH32" s="121"/>
      <c r="AI32" s="121"/>
      <c r="AJ32" s="121"/>
      <c r="AK32" s="121"/>
      <c r="AL32" s="121"/>
      <c r="AM32" s="121"/>
      <c r="AN32" s="121"/>
      <c r="AO32" s="121"/>
      <c r="AP32" s="121"/>
      <c r="AQ32" s="122"/>
      <c r="AR32" s="120">
        <f>データ!U6</f>
        <v>143.05000000000001</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135.29</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135.09</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138.9</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513.30999999999995</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481.65</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403.77</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407.02</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654.07000000000005</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112.04</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103.9</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104.38</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115.22</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131.25</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121.19</v>
      </c>
      <c r="Y33" s="121"/>
      <c r="Z33" s="121"/>
      <c r="AA33" s="121"/>
      <c r="AB33" s="121"/>
      <c r="AC33" s="121"/>
      <c r="AD33" s="121"/>
      <c r="AE33" s="121"/>
      <c r="AF33" s="121"/>
      <c r="AG33" s="121"/>
      <c r="AH33" s="121"/>
      <c r="AI33" s="121"/>
      <c r="AJ33" s="121"/>
      <c r="AK33" s="121"/>
      <c r="AL33" s="121"/>
      <c r="AM33" s="121"/>
      <c r="AN33" s="121"/>
      <c r="AO33" s="121"/>
      <c r="AP33" s="121"/>
      <c r="AQ33" s="122"/>
      <c r="AR33" s="120">
        <f>データ!Z6</f>
        <v>120.32</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119.89</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119.93</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118.4</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18.82</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17.88</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16.670000000000002</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9.4700000000000006</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11.03</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379.14</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394.58</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368.36</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380.84</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424.64</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242.57</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235.79</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227.51</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225.72</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217.8</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106</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H29</v>
      </c>
      <c r="Y54" s="84"/>
      <c r="Z54" s="84"/>
      <c r="AA54" s="84"/>
      <c r="AB54" s="84"/>
      <c r="AC54" s="84"/>
      <c r="AD54" s="84"/>
      <c r="AE54" s="84"/>
      <c r="AF54" s="84"/>
      <c r="AG54" s="84"/>
      <c r="AH54" s="84"/>
      <c r="AI54" s="84"/>
      <c r="AJ54" s="84"/>
      <c r="AK54" s="84"/>
      <c r="AL54" s="84"/>
      <c r="AM54" s="84"/>
      <c r="AN54" s="84"/>
      <c r="AO54" s="84"/>
      <c r="AP54" s="84"/>
      <c r="AQ54" s="85"/>
      <c r="AR54" s="83" t="str">
        <f>データ!$C$10</f>
        <v>H30</v>
      </c>
      <c r="AS54" s="84"/>
      <c r="AT54" s="84"/>
      <c r="AU54" s="84"/>
      <c r="AV54" s="84"/>
      <c r="AW54" s="84"/>
      <c r="AX54" s="84"/>
      <c r="AY54" s="84"/>
      <c r="AZ54" s="84"/>
      <c r="BA54" s="84"/>
      <c r="BB54" s="84"/>
      <c r="BC54" s="84"/>
      <c r="BD54" s="84"/>
      <c r="BE54" s="84"/>
      <c r="BF54" s="84"/>
      <c r="BG54" s="84"/>
      <c r="BH54" s="84"/>
      <c r="BI54" s="84"/>
      <c r="BJ54" s="84"/>
      <c r="BK54" s="85"/>
      <c r="BL54" s="83" t="str">
        <f>データ!$D$10</f>
        <v>R01</v>
      </c>
      <c r="BM54" s="84"/>
      <c r="BN54" s="84"/>
      <c r="BO54" s="84"/>
      <c r="BP54" s="84"/>
      <c r="BQ54" s="84"/>
      <c r="BR54" s="84"/>
      <c r="BS54" s="84"/>
      <c r="BT54" s="84"/>
      <c r="BU54" s="84"/>
      <c r="BV54" s="84"/>
      <c r="BW54" s="84"/>
      <c r="BX54" s="84"/>
      <c r="BY54" s="84"/>
      <c r="BZ54" s="84"/>
      <c r="CA54" s="84"/>
      <c r="CB54" s="84"/>
      <c r="CC54" s="84"/>
      <c r="CD54" s="84"/>
      <c r="CE54" s="85"/>
      <c r="CF54" s="83" t="str">
        <f>データ!$E$10</f>
        <v>R02</v>
      </c>
      <c r="CG54" s="84"/>
      <c r="CH54" s="84"/>
      <c r="CI54" s="84"/>
      <c r="CJ54" s="84"/>
      <c r="CK54" s="84"/>
      <c r="CL54" s="84"/>
      <c r="CM54" s="84"/>
      <c r="CN54" s="84"/>
      <c r="CO54" s="84"/>
      <c r="CP54" s="84"/>
      <c r="CQ54" s="84"/>
      <c r="CR54" s="84"/>
      <c r="CS54" s="84"/>
      <c r="CT54" s="84"/>
      <c r="CU54" s="84"/>
      <c r="CV54" s="84"/>
      <c r="CW54" s="84"/>
      <c r="CX54" s="84"/>
      <c r="CY54" s="85"/>
      <c r="CZ54" s="83" t="str">
        <f>データ!$F$10</f>
        <v>R03</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H29</v>
      </c>
      <c r="ES54" s="84"/>
      <c r="ET54" s="84"/>
      <c r="EU54" s="84"/>
      <c r="EV54" s="84"/>
      <c r="EW54" s="84"/>
      <c r="EX54" s="84"/>
      <c r="EY54" s="84"/>
      <c r="EZ54" s="84"/>
      <c r="FA54" s="84"/>
      <c r="FB54" s="84"/>
      <c r="FC54" s="84"/>
      <c r="FD54" s="84"/>
      <c r="FE54" s="84"/>
      <c r="FF54" s="84"/>
      <c r="FG54" s="84"/>
      <c r="FH54" s="84"/>
      <c r="FI54" s="84"/>
      <c r="FJ54" s="84"/>
      <c r="FK54" s="85"/>
      <c r="FL54" s="83" t="str">
        <f>データ!$C$10</f>
        <v>H30</v>
      </c>
      <c r="FM54" s="84"/>
      <c r="FN54" s="84"/>
      <c r="FO54" s="84"/>
      <c r="FP54" s="84"/>
      <c r="FQ54" s="84"/>
      <c r="FR54" s="84"/>
      <c r="FS54" s="84"/>
      <c r="FT54" s="84"/>
      <c r="FU54" s="84"/>
      <c r="FV54" s="84"/>
      <c r="FW54" s="84"/>
      <c r="FX54" s="84"/>
      <c r="FY54" s="84"/>
      <c r="FZ54" s="84"/>
      <c r="GA54" s="84"/>
      <c r="GB54" s="84"/>
      <c r="GC54" s="84"/>
      <c r="GD54" s="84"/>
      <c r="GE54" s="85"/>
      <c r="GF54" s="83" t="str">
        <f>データ!$D$10</f>
        <v>R01</v>
      </c>
      <c r="GG54" s="84"/>
      <c r="GH54" s="84"/>
      <c r="GI54" s="84"/>
      <c r="GJ54" s="84"/>
      <c r="GK54" s="84"/>
      <c r="GL54" s="84"/>
      <c r="GM54" s="84"/>
      <c r="GN54" s="84"/>
      <c r="GO54" s="84"/>
      <c r="GP54" s="84"/>
      <c r="GQ54" s="84"/>
      <c r="GR54" s="84"/>
      <c r="GS54" s="84"/>
      <c r="GT54" s="84"/>
      <c r="GU54" s="84"/>
      <c r="GV54" s="84"/>
      <c r="GW54" s="84"/>
      <c r="GX54" s="84"/>
      <c r="GY54" s="85"/>
      <c r="GZ54" s="83" t="str">
        <f>データ!$E$10</f>
        <v>R02</v>
      </c>
      <c r="HA54" s="84"/>
      <c r="HB54" s="84"/>
      <c r="HC54" s="84"/>
      <c r="HD54" s="84"/>
      <c r="HE54" s="84"/>
      <c r="HF54" s="84"/>
      <c r="HG54" s="84"/>
      <c r="HH54" s="84"/>
      <c r="HI54" s="84"/>
      <c r="HJ54" s="84"/>
      <c r="HK54" s="84"/>
      <c r="HL54" s="84"/>
      <c r="HM54" s="84"/>
      <c r="HN54" s="84"/>
      <c r="HO54" s="84"/>
      <c r="HP54" s="84"/>
      <c r="HQ54" s="84"/>
      <c r="HR54" s="84"/>
      <c r="HS54" s="85"/>
      <c r="HT54" s="83" t="str">
        <f>データ!$F$10</f>
        <v>R03</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H29</v>
      </c>
      <c r="JM54" s="84"/>
      <c r="JN54" s="84"/>
      <c r="JO54" s="84"/>
      <c r="JP54" s="84"/>
      <c r="JQ54" s="84"/>
      <c r="JR54" s="84"/>
      <c r="JS54" s="84"/>
      <c r="JT54" s="84"/>
      <c r="JU54" s="84"/>
      <c r="JV54" s="84"/>
      <c r="JW54" s="84"/>
      <c r="JX54" s="84"/>
      <c r="JY54" s="84"/>
      <c r="JZ54" s="84"/>
      <c r="KA54" s="84"/>
      <c r="KB54" s="84"/>
      <c r="KC54" s="84"/>
      <c r="KD54" s="84"/>
      <c r="KE54" s="85"/>
      <c r="KF54" s="83" t="str">
        <f>データ!$C$10</f>
        <v>H30</v>
      </c>
      <c r="KG54" s="84"/>
      <c r="KH54" s="84"/>
      <c r="KI54" s="84"/>
      <c r="KJ54" s="84"/>
      <c r="KK54" s="84"/>
      <c r="KL54" s="84"/>
      <c r="KM54" s="84"/>
      <c r="KN54" s="84"/>
      <c r="KO54" s="84"/>
      <c r="KP54" s="84"/>
      <c r="KQ54" s="84"/>
      <c r="KR54" s="84"/>
      <c r="KS54" s="84"/>
      <c r="KT54" s="84"/>
      <c r="KU54" s="84"/>
      <c r="KV54" s="84"/>
      <c r="KW54" s="84"/>
      <c r="KX54" s="84"/>
      <c r="KY54" s="85"/>
      <c r="KZ54" s="83" t="str">
        <f>データ!$D$10</f>
        <v>R01</v>
      </c>
      <c r="LA54" s="84"/>
      <c r="LB54" s="84"/>
      <c r="LC54" s="84"/>
      <c r="LD54" s="84"/>
      <c r="LE54" s="84"/>
      <c r="LF54" s="84"/>
      <c r="LG54" s="84"/>
      <c r="LH54" s="84"/>
      <c r="LI54" s="84"/>
      <c r="LJ54" s="84"/>
      <c r="LK54" s="84"/>
      <c r="LL54" s="84"/>
      <c r="LM54" s="84"/>
      <c r="LN54" s="84"/>
      <c r="LO54" s="84"/>
      <c r="LP54" s="84"/>
      <c r="LQ54" s="84"/>
      <c r="LR54" s="84"/>
      <c r="LS54" s="85"/>
      <c r="LT54" s="83" t="str">
        <f>データ!$E$10</f>
        <v>R02</v>
      </c>
      <c r="LU54" s="84"/>
      <c r="LV54" s="84"/>
      <c r="LW54" s="84"/>
      <c r="LX54" s="84"/>
      <c r="LY54" s="84"/>
      <c r="LZ54" s="84"/>
      <c r="MA54" s="84"/>
      <c r="MB54" s="84"/>
      <c r="MC54" s="84"/>
      <c r="MD54" s="84"/>
      <c r="ME54" s="84"/>
      <c r="MF54" s="84"/>
      <c r="MG54" s="84"/>
      <c r="MH54" s="84"/>
      <c r="MI54" s="84"/>
      <c r="MJ54" s="84"/>
      <c r="MK54" s="84"/>
      <c r="ML54" s="84"/>
      <c r="MM54" s="85"/>
      <c r="MN54" s="83" t="str">
        <f>データ!$F$10</f>
        <v>R03</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H29</v>
      </c>
      <c r="OG54" s="84"/>
      <c r="OH54" s="84"/>
      <c r="OI54" s="84"/>
      <c r="OJ54" s="84"/>
      <c r="OK54" s="84"/>
      <c r="OL54" s="84"/>
      <c r="OM54" s="84"/>
      <c r="ON54" s="84"/>
      <c r="OO54" s="84"/>
      <c r="OP54" s="84"/>
      <c r="OQ54" s="84"/>
      <c r="OR54" s="84"/>
      <c r="OS54" s="84"/>
      <c r="OT54" s="84"/>
      <c r="OU54" s="84"/>
      <c r="OV54" s="84"/>
      <c r="OW54" s="84"/>
      <c r="OX54" s="84"/>
      <c r="OY54" s="85"/>
      <c r="OZ54" s="83" t="str">
        <f>データ!$C$10</f>
        <v>H30</v>
      </c>
      <c r="PA54" s="84"/>
      <c r="PB54" s="84"/>
      <c r="PC54" s="84"/>
      <c r="PD54" s="84"/>
      <c r="PE54" s="84"/>
      <c r="PF54" s="84"/>
      <c r="PG54" s="84"/>
      <c r="PH54" s="84"/>
      <c r="PI54" s="84"/>
      <c r="PJ54" s="84"/>
      <c r="PK54" s="84"/>
      <c r="PL54" s="84"/>
      <c r="PM54" s="84"/>
      <c r="PN54" s="84"/>
      <c r="PO54" s="84"/>
      <c r="PP54" s="84"/>
      <c r="PQ54" s="84"/>
      <c r="PR54" s="84"/>
      <c r="PS54" s="85"/>
      <c r="PT54" s="83" t="str">
        <f>データ!$D$10</f>
        <v>R01</v>
      </c>
      <c r="PU54" s="84"/>
      <c r="PV54" s="84"/>
      <c r="PW54" s="84"/>
      <c r="PX54" s="84"/>
      <c r="PY54" s="84"/>
      <c r="PZ54" s="84"/>
      <c r="QA54" s="84"/>
      <c r="QB54" s="84"/>
      <c r="QC54" s="84"/>
      <c r="QD54" s="84"/>
      <c r="QE54" s="84"/>
      <c r="QF54" s="84"/>
      <c r="QG54" s="84"/>
      <c r="QH54" s="84"/>
      <c r="QI54" s="84"/>
      <c r="QJ54" s="84"/>
      <c r="QK54" s="84"/>
      <c r="QL54" s="84"/>
      <c r="QM54" s="85"/>
      <c r="QN54" s="83" t="str">
        <f>データ!$E$10</f>
        <v>R02</v>
      </c>
      <c r="QO54" s="84"/>
      <c r="QP54" s="84"/>
      <c r="QQ54" s="84"/>
      <c r="QR54" s="84"/>
      <c r="QS54" s="84"/>
      <c r="QT54" s="84"/>
      <c r="QU54" s="84"/>
      <c r="QV54" s="84"/>
      <c r="QW54" s="84"/>
      <c r="QX54" s="84"/>
      <c r="QY54" s="84"/>
      <c r="QZ54" s="84"/>
      <c r="RA54" s="84"/>
      <c r="RB54" s="84"/>
      <c r="RC54" s="84"/>
      <c r="RD54" s="84"/>
      <c r="RE54" s="84"/>
      <c r="RF54" s="84"/>
      <c r="RG54" s="85"/>
      <c r="RH54" s="83" t="str">
        <f>データ!$F$10</f>
        <v>R03</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141.77000000000001</v>
      </c>
      <c r="Y55" s="121"/>
      <c r="Z55" s="121"/>
      <c r="AA55" s="121"/>
      <c r="AB55" s="121"/>
      <c r="AC55" s="121"/>
      <c r="AD55" s="121"/>
      <c r="AE55" s="121"/>
      <c r="AF55" s="121"/>
      <c r="AG55" s="121"/>
      <c r="AH55" s="121"/>
      <c r="AI55" s="121"/>
      <c r="AJ55" s="121"/>
      <c r="AK55" s="121"/>
      <c r="AL55" s="121"/>
      <c r="AM55" s="121"/>
      <c r="AN55" s="121"/>
      <c r="AO55" s="121"/>
      <c r="AP55" s="121"/>
      <c r="AQ55" s="122"/>
      <c r="AR55" s="120">
        <f>データ!BM6</f>
        <v>147.04</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137.91</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137.4</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142.04</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19.47</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18.829999999999998</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19.91</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19.5</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19.059999999999999</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33.85</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32.619999999999997</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30.44</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26.71</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29.79</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71.599999999999994</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71.08</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70.77</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70.77</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70.61</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119.17</v>
      </c>
      <c r="Y56" s="121"/>
      <c r="Z56" s="121"/>
      <c r="AA56" s="121"/>
      <c r="AB56" s="121"/>
      <c r="AC56" s="121"/>
      <c r="AD56" s="121"/>
      <c r="AE56" s="121"/>
      <c r="AF56" s="121"/>
      <c r="AG56" s="121"/>
      <c r="AH56" s="121"/>
      <c r="AI56" s="121"/>
      <c r="AJ56" s="121"/>
      <c r="AK56" s="121"/>
      <c r="AL56" s="121"/>
      <c r="AM56" s="121"/>
      <c r="AN56" s="121"/>
      <c r="AO56" s="121"/>
      <c r="AP56" s="121"/>
      <c r="AQ56" s="122"/>
      <c r="AR56" s="120">
        <f>データ!BR6</f>
        <v>117.72</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117.69</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116.75</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115.48</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16.8</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17.03</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17.07</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17.22</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17.440000000000001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57.69</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58.56</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57.96</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56</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56.81</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79.2</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80.5</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80.540000000000006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80.08</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79.69</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107</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H29</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H30</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R01</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R02</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R03</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H29</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H30</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R01</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R02</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R03</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H29</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H30</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R01</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R02</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R03</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56.26</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55.51</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55.43</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55.5</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57.06</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48.15</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47.8</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45.95</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43.96</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44.17</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0.45</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2.4</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0.97</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1.25</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58.88</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59.48</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60.09</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60.35</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61.07</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43.44</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48.09</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50.93</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52.07</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50.36</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0.21</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0.13</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0.22</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0.5</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0.2</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3" t="s">
        <v>29</v>
      </c>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t="s">
        <v>30</v>
      </c>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t="s">
        <v>31</v>
      </c>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t="s">
        <v>32</v>
      </c>
      <c r="CG89" s="143"/>
      <c r="CH89" s="143"/>
      <c r="CI89" s="143"/>
      <c r="CJ89" s="143"/>
      <c r="CK89" s="143"/>
      <c r="CL89" s="143"/>
      <c r="CM89" s="143"/>
      <c r="CN89" s="143"/>
      <c r="CO89" s="143"/>
      <c r="CP89" s="143"/>
      <c r="CQ89" s="143"/>
      <c r="CR89" s="143"/>
      <c r="CS89" s="143"/>
      <c r="CT89" s="143"/>
      <c r="CU89" s="143"/>
      <c r="CV89" s="143"/>
      <c r="CW89" s="143"/>
      <c r="CX89" s="143"/>
      <c r="CY89" s="143"/>
      <c r="CZ89" s="143"/>
      <c r="DA89" s="143"/>
      <c r="DB89" s="143"/>
      <c r="DC89" s="143"/>
      <c r="DD89" s="143"/>
      <c r="DE89" s="143"/>
      <c r="DF89" s="143"/>
      <c r="DG89" s="143" t="s">
        <v>33</v>
      </c>
      <c r="DH89" s="143"/>
      <c r="DI89" s="143"/>
      <c r="DJ89" s="143"/>
      <c r="DK89" s="143"/>
      <c r="DL89" s="143"/>
      <c r="DM89" s="143"/>
      <c r="DN89" s="143"/>
      <c r="DO89" s="143"/>
      <c r="DP89" s="143"/>
      <c r="DQ89" s="143"/>
      <c r="DR89" s="143"/>
      <c r="DS89" s="143"/>
      <c r="DT89" s="143"/>
      <c r="DU89" s="143"/>
      <c r="DV89" s="143"/>
      <c r="DW89" s="143"/>
      <c r="DX89" s="143"/>
      <c r="DY89" s="143"/>
      <c r="DZ89" s="143"/>
      <c r="EA89" s="143"/>
      <c r="EB89" s="143"/>
      <c r="EC89" s="143"/>
      <c r="ED89" s="143"/>
      <c r="EE89" s="143"/>
      <c r="EF89" s="143"/>
      <c r="EG89" s="143"/>
      <c r="EH89" s="143" t="s">
        <v>34</v>
      </c>
      <c r="EI89" s="143"/>
      <c r="EJ89" s="143"/>
      <c r="EK89" s="143"/>
      <c r="EL89" s="143"/>
      <c r="EM89" s="143"/>
      <c r="EN89" s="143"/>
      <c r="EO89" s="143"/>
      <c r="EP89" s="143"/>
      <c r="EQ89" s="143"/>
      <c r="ER89" s="143"/>
      <c r="ES89" s="143"/>
      <c r="ET89" s="143"/>
      <c r="EU89" s="143"/>
      <c r="EV89" s="143"/>
      <c r="EW89" s="143"/>
      <c r="EX89" s="143"/>
      <c r="EY89" s="143"/>
      <c r="EZ89" s="143"/>
      <c r="FA89" s="143"/>
      <c r="FB89" s="143"/>
      <c r="FC89" s="143"/>
      <c r="FD89" s="143"/>
      <c r="FE89" s="143"/>
      <c r="FF89" s="143"/>
      <c r="FG89" s="143"/>
      <c r="FH89" s="143"/>
      <c r="FI89" s="143" t="s">
        <v>35</v>
      </c>
      <c r="FJ89" s="143"/>
      <c r="FK89" s="143"/>
      <c r="FL89" s="143"/>
      <c r="FM89" s="143"/>
      <c r="FN89" s="143"/>
      <c r="FO89" s="143"/>
      <c r="FP89" s="143"/>
      <c r="FQ89" s="143"/>
      <c r="FR89" s="143"/>
      <c r="FS89" s="143"/>
      <c r="FT89" s="143"/>
      <c r="FU89" s="143"/>
      <c r="FV89" s="143"/>
      <c r="FW89" s="143"/>
      <c r="FX89" s="143"/>
      <c r="FY89" s="143"/>
      <c r="FZ89" s="143"/>
      <c r="GA89" s="143"/>
      <c r="GB89" s="143"/>
      <c r="GC89" s="143"/>
      <c r="GD89" s="143"/>
      <c r="GE89" s="143"/>
      <c r="GF89" s="143"/>
      <c r="GG89" s="143"/>
      <c r="GH89" s="143"/>
      <c r="GI89" s="143"/>
      <c r="GJ89" s="143" t="s">
        <v>36</v>
      </c>
      <c r="GK89" s="143"/>
      <c r="GL89" s="143"/>
      <c r="GM89" s="143"/>
      <c r="GN89" s="143"/>
      <c r="GO89" s="143"/>
      <c r="GP89" s="143"/>
      <c r="GQ89" s="143"/>
      <c r="GR89" s="143"/>
      <c r="GS89" s="143"/>
      <c r="GT89" s="143"/>
      <c r="GU89" s="143"/>
      <c r="GV89" s="143"/>
      <c r="GW89" s="143"/>
      <c r="GX89" s="143"/>
      <c r="GY89" s="143"/>
      <c r="GZ89" s="143"/>
      <c r="HA89" s="143"/>
      <c r="HB89" s="143"/>
      <c r="HC89" s="143"/>
      <c r="HD89" s="143"/>
      <c r="HE89" s="143"/>
      <c r="HF89" s="143"/>
      <c r="HG89" s="143"/>
      <c r="HH89" s="143"/>
      <c r="HI89" s="143"/>
      <c r="HJ89" s="143"/>
      <c r="HK89" s="143" t="s">
        <v>29</v>
      </c>
      <c r="HL89" s="143"/>
      <c r="HM89" s="143"/>
      <c r="HN89" s="143"/>
      <c r="HO89" s="143"/>
      <c r="HP89" s="143"/>
      <c r="HQ89" s="143"/>
      <c r="HR89" s="143"/>
      <c r="HS89" s="143"/>
      <c r="HT89" s="143"/>
      <c r="HU89" s="143"/>
      <c r="HV89" s="143"/>
      <c r="HW89" s="143"/>
      <c r="HX89" s="143"/>
      <c r="HY89" s="143"/>
      <c r="HZ89" s="143"/>
      <c r="IA89" s="143"/>
      <c r="IB89" s="143"/>
      <c r="IC89" s="143"/>
      <c r="ID89" s="143"/>
      <c r="IE89" s="143"/>
      <c r="IF89" s="143"/>
      <c r="IG89" s="143"/>
      <c r="IH89" s="143"/>
      <c r="II89" s="143"/>
      <c r="IJ89" s="143"/>
      <c r="IK89" s="143"/>
      <c r="IL89" s="143" t="s">
        <v>37</v>
      </c>
      <c r="IM89" s="143"/>
      <c r="IN89" s="143"/>
      <c r="IO89" s="143"/>
      <c r="IP89" s="143"/>
      <c r="IQ89" s="143"/>
      <c r="IR89" s="143"/>
      <c r="IS89" s="143"/>
      <c r="IT89" s="143"/>
      <c r="IU89" s="143"/>
      <c r="IV89" s="143"/>
      <c r="IW89" s="143"/>
      <c r="IX89" s="143"/>
      <c r="IY89" s="143"/>
      <c r="IZ89" s="143"/>
      <c r="JA89" s="143"/>
      <c r="JB89" s="143"/>
      <c r="JC89" s="143"/>
      <c r="JD89" s="143"/>
      <c r="JE89" s="143"/>
      <c r="JF89" s="143"/>
      <c r="JG89" s="143"/>
      <c r="JH89" s="143"/>
      <c r="JI89" s="143"/>
      <c r="JJ89" s="143"/>
      <c r="JK89" s="143"/>
      <c r="JL89" s="143"/>
      <c r="JM89" s="143" t="s">
        <v>31</v>
      </c>
      <c r="JN89" s="143"/>
      <c r="JO89" s="143"/>
      <c r="JP89" s="143"/>
      <c r="JQ89" s="143"/>
      <c r="JR89" s="143"/>
      <c r="JS89" s="143"/>
      <c r="JT89" s="143"/>
      <c r="JU89" s="143"/>
      <c r="JV89" s="143"/>
      <c r="JW89" s="143"/>
      <c r="JX89" s="143"/>
      <c r="JY89" s="143"/>
      <c r="JZ89" s="143"/>
      <c r="KA89" s="143"/>
      <c r="KB89" s="143"/>
      <c r="KC89" s="143"/>
      <c r="KD89" s="143"/>
      <c r="KE89" s="143"/>
      <c r="KF89" s="143"/>
      <c r="KG89" s="143"/>
      <c r="KH89" s="143"/>
      <c r="KI89" s="143"/>
      <c r="KJ89" s="143"/>
      <c r="KK89" s="143"/>
      <c r="KL89" s="143"/>
      <c r="KM89" s="143"/>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2" t="str">
        <f>データ!AD6</f>
        <v>【117.41】</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【23.68】</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【462.72】</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【233.92】</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【112.31】</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【19.07】</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【54.01】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2" t="str">
        <f>データ!DC6</f>
        <v>【76.67】</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2" t="str">
        <f>データ!DN6</f>
        <v>【60.20】</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2" t="str">
        <f>データ!DY6</f>
        <v>【48.27】</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2" t="str">
        <f>データ!EJ6</f>
        <v>【0.22】</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V3iq/sX28auC2zbNyLe454t9dLO1etiigzf+MQGDsh0snWNt5EPQIBTcdV3hLPvYfbbRYzzsH4QruJcosShbqw==" saltValue="5LuBSU53NfDTQTwgaZO4ew==" spinCount="100000" sheet="1" objects="1" scenarios="1" formatCells="0" formatColumns="0" formatRows="0"/>
  <mergeCells count="289">
    <mergeCell ref="JM89:KM89"/>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8" scale="65"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49</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x14ac:dyDescent="0.15">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15">
      <c r="A6" s="28" t="s">
        <v>87</v>
      </c>
      <c r="B6" s="33"/>
      <c r="C6" s="33"/>
      <c r="D6" s="33"/>
      <c r="E6" s="33"/>
      <c r="F6" s="33"/>
      <c r="G6" s="33"/>
      <c r="H6" s="33"/>
      <c r="I6" s="33"/>
      <c r="J6" s="33"/>
      <c r="K6" s="33"/>
      <c r="L6" s="33"/>
      <c r="M6" s="33"/>
      <c r="N6" s="33"/>
      <c r="O6" s="33"/>
      <c r="P6" s="33"/>
      <c r="Q6" s="34"/>
      <c r="R6" s="33"/>
      <c r="S6" s="33"/>
      <c r="T6" s="35">
        <f t="shared" ref="T6:CE6" si="3">T7</f>
        <v>139.15</v>
      </c>
      <c r="U6" s="35">
        <f>U7</f>
        <v>143.05000000000001</v>
      </c>
      <c r="V6" s="35">
        <f>V7</f>
        <v>135.29</v>
      </c>
      <c r="W6" s="35">
        <f>W7</f>
        <v>135.09</v>
      </c>
      <c r="X6" s="35">
        <f t="shared" si="3"/>
        <v>138.9</v>
      </c>
      <c r="Y6" s="35">
        <f t="shared" si="3"/>
        <v>121.19</v>
      </c>
      <c r="Z6" s="35">
        <f t="shared" si="3"/>
        <v>120.32</v>
      </c>
      <c r="AA6" s="35">
        <f t="shared" si="3"/>
        <v>119.89</v>
      </c>
      <c r="AB6" s="35">
        <f t="shared" si="3"/>
        <v>119.93</v>
      </c>
      <c r="AC6" s="35">
        <f t="shared" si="3"/>
        <v>118.4</v>
      </c>
      <c r="AD6" s="33" t="str">
        <f>IF(AD7="-","【-】","【"&amp;SUBSTITUTE(TEXT(AD7,"#,##0.00"),"-","△")&amp;"】")</f>
        <v>【117.41】</v>
      </c>
      <c r="AE6" s="35">
        <f t="shared" si="3"/>
        <v>0</v>
      </c>
      <c r="AF6" s="35">
        <f>AF7</f>
        <v>0</v>
      </c>
      <c r="AG6" s="35">
        <f>AG7</f>
        <v>0</v>
      </c>
      <c r="AH6" s="35">
        <f>AH7</f>
        <v>0</v>
      </c>
      <c r="AI6" s="35">
        <f t="shared" si="3"/>
        <v>0</v>
      </c>
      <c r="AJ6" s="35">
        <f t="shared" si="3"/>
        <v>18.82</v>
      </c>
      <c r="AK6" s="35">
        <f t="shared" si="3"/>
        <v>17.88</v>
      </c>
      <c r="AL6" s="35">
        <f t="shared" si="3"/>
        <v>16.670000000000002</v>
      </c>
      <c r="AM6" s="35">
        <f t="shared" si="3"/>
        <v>9.4700000000000006</v>
      </c>
      <c r="AN6" s="35">
        <f t="shared" si="3"/>
        <v>11.03</v>
      </c>
      <c r="AO6" s="33" t="str">
        <f>IF(AO7="-","【-】","【"&amp;SUBSTITUTE(TEXT(AO7,"#,##0.00"),"-","△")&amp;"】")</f>
        <v>【23.68】</v>
      </c>
      <c r="AP6" s="35">
        <f t="shared" si="3"/>
        <v>513.30999999999995</v>
      </c>
      <c r="AQ6" s="35">
        <f>AQ7</f>
        <v>481.65</v>
      </c>
      <c r="AR6" s="35">
        <f>AR7</f>
        <v>403.77</v>
      </c>
      <c r="AS6" s="35">
        <f>AS7</f>
        <v>407.02</v>
      </c>
      <c r="AT6" s="35">
        <f t="shared" si="3"/>
        <v>654.07000000000005</v>
      </c>
      <c r="AU6" s="35">
        <f t="shared" si="3"/>
        <v>379.14</v>
      </c>
      <c r="AV6" s="35">
        <f t="shared" si="3"/>
        <v>394.58</v>
      </c>
      <c r="AW6" s="35">
        <f t="shared" si="3"/>
        <v>368.36</v>
      </c>
      <c r="AX6" s="35">
        <f t="shared" si="3"/>
        <v>380.84</v>
      </c>
      <c r="AY6" s="35">
        <f t="shared" si="3"/>
        <v>424.64</v>
      </c>
      <c r="AZ6" s="33" t="str">
        <f>IF(AZ7="-","【-】","【"&amp;SUBSTITUTE(TEXT(AZ7,"#,##0.00"),"-","△")&amp;"】")</f>
        <v>【462.72】</v>
      </c>
      <c r="BA6" s="35">
        <f t="shared" si="3"/>
        <v>112.04</v>
      </c>
      <c r="BB6" s="35">
        <f>BB7</f>
        <v>103.9</v>
      </c>
      <c r="BC6" s="35">
        <f>BC7</f>
        <v>104.38</v>
      </c>
      <c r="BD6" s="35">
        <f>BD7</f>
        <v>115.22</v>
      </c>
      <c r="BE6" s="35">
        <f t="shared" si="3"/>
        <v>131.25</v>
      </c>
      <c r="BF6" s="35">
        <f t="shared" si="3"/>
        <v>242.57</v>
      </c>
      <c r="BG6" s="35">
        <f t="shared" si="3"/>
        <v>235.79</v>
      </c>
      <c r="BH6" s="35">
        <f t="shared" si="3"/>
        <v>227.51</v>
      </c>
      <c r="BI6" s="35">
        <f t="shared" si="3"/>
        <v>225.72</v>
      </c>
      <c r="BJ6" s="35">
        <f t="shared" si="3"/>
        <v>217.8</v>
      </c>
      <c r="BK6" s="33" t="str">
        <f>IF(BK7="-","【-】","【"&amp;SUBSTITUTE(TEXT(BK7,"#,##0.00"),"-","△")&amp;"】")</f>
        <v>【233.92】</v>
      </c>
      <c r="BL6" s="35">
        <f t="shared" si="3"/>
        <v>141.77000000000001</v>
      </c>
      <c r="BM6" s="35">
        <f>BM7</f>
        <v>147.04</v>
      </c>
      <c r="BN6" s="35">
        <f>BN7</f>
        <v>137.91</v>
      </c>
      <c r="BO6" s="35">
        <f>BO7</f>
        <v>137.4</v>
      </c>
      <c r="BP6" s="35">
        <f t="shared" si="3"/>
        <v>142.04</v>
      </c>
      <c r="BQ6" s="35">
        <f t="shared" si="3"/>
        <v>119.17</v>
      </c>
      <c r="BR6" s="35">
        <f t="shared" si="3"/>
        <v>117.72</v>
      </c>
      <c r="BS6" s="35">
        <f t="shared" si="3"/>
        <v>117.69</v>
      </c>
      <c r="BT6" s="35">
        <f t="shared" si="3"/>
        <v>116.75</v>
      </c>
      <c r="BU6" s="35">
        <f t="shared" si="3"/>
        <v>115.48</v>
      </c>
      <c r="BV6" s="33" t="str">
        <f>IF(BV7="-","【-】","【"&amp;SUBSTITUTE(TEXT(BV7,"#,##0.00"),"-","△")&amp;"】")</f>
        <v>【112.31】</v>
      </c>
      <c r="BW6" s="35">
        <f t="shared" si="3"/>
        <v>19.47</v>
      </c>
      <c r="BX6" s="35">
        <f>BX7</f>
        <v>18.829999999999998</v>
      </c>
      <c r="BY6" s="35">
        <f>BY7</f>
        <v>19.91</v>
      </c>
      <c r="BZ6" s="35">
        <f>BZ7</f>
        <v>19.5</v>
      </c>
      <c r="CA6" s="35">
        <f t="shared" si="3"/>
        <v>19.059999999999999</v>
      </c>
      <c r="CB6" s="35">
        <f t="shared" si="3"/>
        <v>16.8</v>
      </c>
      <c r="CC6" s="35">
        <f t="shared" si="3"/>
        <v>17.03</v>
      </c>
      <c r="CD6" s="35">
        <f t="shared" si="3"/>
        <v>17.07</v>
      </c>
      <c r="CE6" s="35">
        <f t="shared" si="3"/>
        <v>17.22</v>
      </c>
      <c r="CF6" s="35">
        <f t="shared" ref="CF6" si="4">CF7</f>
        <v>17.440000000000001</v>
      </c>
      <c r="CG6" s="33" t="str">
        <f>IF(CG7="-","【-】","【"&amp;SUBSTITUTE(TEXT(CG7,"#,##0.00"),"-","△")&amp;"】")</f>
        <v>【19.07】</v>
      </c>
      <c r="CH6" s="35">
        <f t="shared" ref="CH6:CQ6" si="5">CH7</f>
        <v>33.85</v>
      </c>
      <c r="CI6" s="35">
        <f>CI7</f>
        <v>32.619999999999997</v>
      </c>
      <c r="CJ6" s="35">
        <f>CJ7</f>
        <v>30.44</v>
      </c>
      <c r="CK6" s="35">
        <f>CK7</f>
        <v>26.71</v>
      </c>
      <c r="CL6" s="35">
        <f t="shared" si="5"/>
        <v>29.79</v>
      </c>
      <c r="CM6" s="35">
        <f t="shared" si="5"/>
        <v>57.69</v>
      </c>
      <c r="CN6" s="35">
        <f t="shared" si="5"/>
        <v>58.56</v>
      </c>
      <c r="CO6" s="35">
        <f t="shared" si="5"/>
        <v>57.96</v>
      </c>
      <c r="CP6" s="35">
        <f t="shared" si="5"/>
        <v>56</v>
      </c>
      <c r="CQ6" s="35">
        <f t="shared" si="5"/>
        <v>56.81</v>
      </c>
      <c r="CR6" s="33" t="str">
        <f>IF(CR7="-","【-】","【"&amp;SUBSTITUTE(TEXT(CR7,"#,##0.00"),"-","△")&amp;"】")</f>
        <v>【54.01】</v>
      </c>
      <c r="CS6" s="35">
        <f t="shared" ref="CS6:DB6" si="6">CS7</f>
        <v>71.599999999999994</v>
      </c>
      <c r="CT6" s="35">
        <f>CT7</f>
        <v>71.08</v>
      </c>
      <c r="CU6" s="35">
        <f>CU7</f>
        <v>70.77</v>
      </c>
      <c r="CV6" s="35">
        <f>CV7</f>
        <v>70.77</v>
      </c>
      <c r="CW6" s="35">
        <f t="shared" si="6"/>
        <v>70.61</v>
      </c>
      <c r="CX6" s="35">
        <f t="shared" si="6"/>
        <v>79.2</v>
      </c>
      <c r="CY6" s="35">
        <f t="shared" si="6"/>
        <v>80.5</v>
      </c>
      <c r="CZ6" s="35">
        <f t="shared" si="6"/>
        <v>80.540000000000006</v>
      </c>
      <c r="DA6" s="35">
        <f t="shared" si="6"/>
        <v>80.08</v>
      </c>
      <c r="DB6" s="35">
        <f t="shared" si="6"/>
        <v>79.69</v>
      </c>
      <c r="DC6" s="33" t="str">
        <f>IF(DC7="-","【-】","【"&amp;SUBSTITUTE(TEXT(DC7,"#,##0.00"),"-","△")&amp;"】")</f>
        <v>【76.67】</v>
      </c>
      <c r="DD6" s="35">
        <f t="shared" ref="DD6:DM6" si="7">DD7</f>
        <v>56.26</v>
      </c>
      <c r="DE6" s="35">
        <f>DE7</f>
        <v>55.51</v>
      </c>
      <c r="DF6" s="35">
        <f>DF7</f>
        <v>55.43</v>
      </c>
      <c r="DG6" s="35">
        <f>DG7</f>
        <v>55.5</v>
      </c>
      <c r="DH6" s="35">
        <f t="shared" si="7"/>
        <v>57.06</v>
      </c>
      <c r="DI6" s="35">
        <f t="shared" si="7"/>
        <v>58.88</v>
      </c>
      <c r="DJ6" s="35">
        <f t="shared" si="7"/>
        <v>59.48</v>
      </c>
      <c r="DK6" s="35">
        <f t="shared" si="7"/>
        <v>60.09</v>
      </c>
      <c r="DL6" s="35">
        <f t="shared" si="7"/>
        <v>60.35</v>
      </c>
      <c r="DM6" s="35">
        <f t="shared" si="7"/>
        <v>61.07</v>
      </c>
      <c r="DN6" s="33" t="str">
        <f>IF(DN7="-","【-】","【"&amp;SUBSTITUTE(TEXT(DN7,"#,##0.00"),"-","△")&amp;"】")</f>
        <v>【60.20】</v>
      </c>
      <c r="DO6" s="35">
        <f t="shared" ref="DO6:DX6" si="8">DO7</f>
        <v>48.15</v>
      </c>
      <c r="DP6" s="35">
        <f>DP7</f>
        <v>47.8</v>
      </c>
      <c r="DQ6" s="35">
        <f>DQ7</f>
        <v>45.95</v>
      </c>
      <c r="DR6" s="35">
        <f>DR7</f>
        <v>43.96</v>
      </c>
      <c r="DS6" s="35">
        <f t="shared" si="8"/>
        <v>44.17</v>
      </c>
      <c r="DT6" s="35">
        <f t="shared" si="8"/>
        <v>43.44</v>
      </c>
      <c r="DU6" s="35">
        <f t="shared" si="8"/>
        <v>48.09</v>
      </c>
      <c r="DV6" s="35">
        <f t="shared" si="8"/>
        <v>50.93</v>
      </c>
      <c r="DW6" s="35">
        <f t="shared" si="8"/>
        <v>52.07</v>
      </c>
      <c r="DX6" s="35">
        <f t="shared" si="8"/>
        <v>50.36</v>
      </c>
      <c r="DY6" s="33" t="str">
        <f>IF(DY7="-","【-】","【"&amp;SUBSTITUTE(TEXT(DY7,"#,##0.00"),"-","△")&amp;"】")</f>
        <v>【48.27】</v>
      </c>
      <c r="DZ6" s="35">
        <f t="shared" ref="DZ6:EI6" si="9">DZ7</f>
        <v>0.45</v>
      </c>
      <c r="EA6" s="35">
        <f>EA7</f>
        <v>2.4</v>
      </c>
      <c r="EB6" s="35">
        <f>EB7</f>
        <v>0.97</v>
      </c>
      <c r="EC6" s="35">
        <f>EC7</f>
        <v>1.25</v>
      </c>
      <c r="ED6" s="35">
        <f t="shared" si="9"/>
        <v>0</v>
      </c>
      <c r="EE6" s="35">
        <f t="shared" si="9"/>
        <v>0.21</v>
      </c>
      <c r="EF6" s="35">
        <f t="shared" si="9"/>
        <v>0.13</v>
      </c>
      <c r="EG6" s="35">
        <f t="shared" si="9"/>
        <v>0.22</v>
      </c>
      <c r="EH6" s="35">
        <f t="shared" si="9"/>
        <v>0.5</v>
      </c>
      <c r="EI6" s="35">
        <f t="shared" si="9"/>
        <v>0.2</v>
      </c>
      <c r="EJ6" s="33" t="str">
        <f>IF(EJ7="-","【-】","【"&amp;SUBSTITUTE(TEXT(EJ7,"#,##0.00"),"-","△")&amp;"】")</f>
        <v>【0.22】</v>
      </c>
    </row>
    <row r="7" spans="1:140" s="36" customFormat="1" x14ac:dyDescent="0.15">
      <c r="A7"/>
      <c r="B7" s="37" t="s">
        <v>88</v>
      </c>
      <c r="C7" s="37" t="s">
        <v>89</v>
      </c>
      <c r="D7" s="37" t="s">
        <v>90</v>
      </c>
      <c r="E7" s="37" t="s">
        <v>91</v>
      </c>
      <c r="F7" s="37" t="s">
        <v>92</v>
      </c>
      <c r="G7" s="37" t="s">
        <v>93</v>
      </c>
      <c r="H7" s="37" t="s">
        <v>94</v>
      </c>
      <c r="I7" s="37" t="s">
        <v>95</v>
      </c>
      <c r="J7" s="37" t="s">
        <v>96</v>
      </c>
      <c r="K7" s="38">
        <v>362000</v>
      </c>
      <c r="L7" s="37" t="s">
        <v>97</v>
      </c>
      <c r="M7" s="38">
        <v>1</v>
      </c>
      <c r="N7" s="38">
        <v>107855</v>
      </c>
      <c r="O7" s="39" t="s">
        <v>98</v>
      </c>
      <c r="P7" s="39">
        <v>84.6</v>
      </c>
      <c r="Q7" s="38">
        <v>68</v>
      </c>
      <c r="R7" s="38">
        <v>255600</v>
      </c>
      <c r="S7" s="37" t="s">
        <v>99</v>
      </c>
      <c r="T7" s="40">
        <v>139.15</v>
      </c>
      <c r="U7" s="40">
        <v>143.05000000000001</v>
      </c>
      <c r="V7" s="40">
        <v>135.29</v>
      </c>
      <c r="W7" s="40">
        <v>135.09</v>
      </c>
      <c r="X7" s="40">
        <v>138.9</v>
      </c>
      <c r="Y7" s="40">
        <v>121.19</v>
      </c>
      <c r="Z7" s="40">
        <v>120.32</v>
      </c>
      <c r="AA7" s="40">
        <v>119.89</v>
      </c>
      <c r="AB7" s="40">
        <v>119.93</v>
      </c>
      <c r="AC7" s="41">
        <v>118.4</v>
      </c>
      <c r="AD7" s="40">
        <v>117.41</v>
      </c>
      <c r="AE7" s="40">
        <v>0</v>
      </c>
      <c r="AF7" s="40">
        <v>0</v>
      </c>
      <c r="AG7" s="40">
        <v>0</v>
      </c>
      <c r="AH7" s="40">
        <v>0</v>
      </c>
      <c r="AI7" s="40">
        <v>0</v>
      </c>
      <c r="AJ7" s="40">
        <v>18.82</v>
      </c>
      <c r="AK7" s="40">
        <v>17.88</v>
      </c>
      <c r="AL7" s="40">
        <v>16.670000000000002</v>
      </c>
      <c r="AM7" s="40">
        <v>9.4700000000000006</v>
      </c>
      <c r="AN7" s="40">
        <v>11.03</v>
      </c>
      <c r="AO7" s="40">
        <v>23.68</v>
      </c>
      <c r="AP7" s="40">
        <v>513.30999999999995</v>
      </c>
      <c r="AQ7" s="40">
        <v>481.65</v>
      </c>
      <c r="AR7" s="40">
        <v>403.77</v>
      </c>
      <c r="AS7" s="40">
        <v>407.02</v>
      </c>
      <c r="AT7" s="40">
        <v>654.07000000000005</v>
      </c>
      <c r="AU7" s="40">
        <v>379.14</v>
      </c>
      <c r="AV7" s="40">
        <v>394.58</v>
      </c>
      <c r="AW7" s="40">
        <v>368.36</v>
      </c>
      <c r="AX7" s="40">
        <v>380.84</v>
      </c>
      <c r="AY7" s="40">
        <v>424.64</v>
      </c>
      <c r="AZ7" s="40">
        <v>462.72</v>
      </c>
      <c r="BA7" s="40">
        <v>112.04</v>
      </c>
      <c r="BB7" s="40">
        <v>103.9</v>
      </c>
      <c r="BC7" s="40">
        <v>104.38</v>
      </c>
      <c r="BD7" s="40">
        <v>115.22</v>
      </c>
      <c r="BE7" s="40">
        <v>131.25</v>
      </c>
      <c r="BF7" s="40">
        <v>242.57</v>
      </c>
      <c r="BG7" s="40">
        <v>235.79</v>
      </c>
      <c r="BH7" s="40">
        <v>227.51</v>
      </c>
      <c r="BI7" s="40">
        <v>225.72</v>
      </c>
      <c r="BJ7" s="40">
        <v>217.8</v>
      </c>
      <c r="BK7" s="40">
        <v>233.92</v>
      </c>
      <c r="BL7" s="40">
        <v>141.77000000000001</v>
      </c>
      <c r="BM7" s="40">
        <v>147.04</v>
      </c>
      <c r="BN7" s="40">
        <v>137.91</v>
      </c>
      <c r="BO7" s="40">
        <v>137.4</v>
      </c>
      <c r="BP7" s="40">
        <v>142.04</v>
      </c>
      <c r="BQ7" s="40">
        <v>119.17</v>
      </c>
      <c r="BR7" s="40">
        <v>117.72</v>
      </c>
      <c r="BS7" s="40">
        <v>117.69</v>
      </c>
      <c r="BT7" s="40">
        <v>116.75</v>
      </c>
      <c r="BU7" s="40">
        <v>115.48</v>
      </c>
      <c r="BV7" s="40">
        <v>112.31</v>
      </c>
      <c r="BW7" s="40">
        <v>19.47</v>
      </c>
      <c r="BX7" s="40">
        <v>18.829999999999998</v>
      </c>
      <c r="BY7" s="40">
        <v>19.91</v>
      </c>
      <c r="BZ7" s="40">
        <v>19.5</v>
      </c>
      <c r="CA7" s="40">
        <v>19.059999999999999</v>
      </c>
      <c r="CB7" s="40">
        <v>16.8</v>
      </c>
      <c r="CC7" s="40">
        <v>17.03</v>
      </c>
      <c r="CD7" s="40">
        <v>17.07</v>
      </c>
      <c r="CE7" s="40">
        <v>17.22</v>
      </c>
      <c r="CF7" s="40">
        <v>17.440000000000001</v>
      </c>
      <c r="CG7" s="40">
        <v>19.07</v>
      </c>
      <c r="CH7" s="40">
        <v>33.85</v>
      </c>
      <c r="CI7" s="40">
        <v>32.619999999999997</v>
      </c>
      <c r="CJ7" s="40">
        <v>30.44</v>
      </c>
      <c r="CK7" s="40">
        <v>26.71</v>
      </c>
      <c r="CL7" s="40">
        <v>29.79</v>
      </c>
      <c r="CM7" s="40">
        <v>57.69</v>
      </c>
      <c r="CN7" s="40">
        <v>58.56</v>
      </c>
      <c r="CO7" s="40">
        <v>57.96</v>
      </c>
      <c r="CP7" s="40">
        <v>56</v>
      </c>
      <c r="CQ7" s="40">
        <v>56.81</v>
      </c>
      <c r="CR7" s="40">
        <v>54.01</v>
      </c>
      <c r="CS7" s="40">
        <v>71.599999999999994</v>
      </c>
      <c r="CT7" s="40">
        <v>71.08</v>
      </c>
      <c r="CU7" s="40">
        <v>70.77</v>
      </c>
      <c r="CV7" s="40">
        <v>70.77</v>
      </c>
      <c r="CW7" s="40">
        <v>70.61</v>
      </c>
      <c r="CX7" s="40">
        <v>79.2</v>
      </c>
      <c r="CY7" s="40">
        <v>80.5</v>
      </c>
      <c r="CZ7" s="40">
        <v>80.540000000000006</v>
      </c>
      <c r="DA7" s="40">
        <v>80.08</v>
      </c>
      <c r="DB7" s="40">
        <v>79.69</v>
      </c>
      <c r="DC7" s="40">
        <v>76.67</v>
      </c>
      <c r="DD7" s="40">
        <v>56.26</v>
      </c>
      <c r="DE7" s="40">
        <v>55.51</v>
      </c>
      <c r="DF7" s="40">
        <v>55.43</v>
      </c>
      <c r="DG7" s="40">
        <v>55.5</v>
      </c>
      <c r="DH7" s="40">
        <v>57.06</v>
      </c>
      <c r="DI7" s="40">
        <v>58.88</v>
      </c>
      <c r="DJ7" s="40">
        <v>59.48</v>
      </c>
      <c r="DK7" s="40">
        <v>60.09</v>
      </c>
      <c r="DL7" s="40">
        <v>60.35</v>
      </c>
      <c r="DM7" s="40">
        <v>61.07</v>
      </c>
      <c r="DN7" s="40">
        <v>60.2</v>
      </c>
      <c r="DO7" s="40">
        <v>48.15</v>
      </c>
      <c r="DP7" s="40">
        <v>47.8</v>
      </c>
      <c r="DQ7" s="40">
        <v>45.95</v>
      </c>
      <c r="DR7" s="40">
        <v>43.96</v>
      </c>
      <c r="DS7" s="40">
        <v>44.17</v>
      </c>
      <c r="DT7" s="40">
        <v>43.44</v>
      </c>
      <c r="DU7" s="40">
        <v>48.09</v>
      </c>
      <c r="DV7" s="40">
        <v>50.93</v>
      </c>
      <c r="DW7" s="40">
        <v>52.07</v>
      </c>
      <c r="DX7" s="40">
        <v>50.36</v>
      </c>
      <c r="DY7" s="40">
        <v>48.27</v>
      </c>
      <c r="DZ7" s="40">
        <v>0.45</v>
      </c>
      <c r="EA7" s="40">
        <v>2.4</v>
      </c>
      <c r="EB7" s="40">
        <v>0.97</v>
      </c>
      <c r="EC7" s="40">
        <v>1.25</v>
      </c>
      <c r="ED7" s="40">
        <v>0</v>
      </c>
      <c r="EE7" s="40">
        <v>0.21</v>
      </c>
      <c r="EF7" s="40">
        <v>0.13</v>
      </c>
      <c r="EG7" s="40">
        <v>0.22</v>
      </c>
      <c r="EH7" s="40">
        <v>0.5</v>
      </c>
      <c r="EI7" s="40">
        <v>0.2</v>
      </c>
      <c r="EJ7" s="40">
        <v>0.22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41</v>
      </c>
      <c r="B10" s="44" t="str">
        <f>IF(VALUE($B$7)=0,"",IF(VALUE($B$7)&gt;2022,"R"&amp;TEXT(VALUE($B$7)-2022,"00"),"H"&amp;VALUE($B$7)-1992))</f>
        <v>H29</v>
      </c>
      <c r="C10" s="44" t="str">
        <f>IF(VALUE($B$7)=0,"",IF(VALUE($B$7)&gt;2021,"R"&amp;TEXT(VALUE($B$7)-2021,"00"),"H"&amp;VALUE($B$7)-1991))</f>
        <v>H30</v>
      </c>
      <c r="D10" s="44" t="str">
        <f>IF(VALUE($B$7)=0,"",IF(VALUE($B$7)&gt;2020,"R"&amp;TEXT(VALUE($B$7)-2020,"00"),"H"&amp;VALUE($B$7)-1990))</f>
        <v>R01</v>
      </c>
      <c r="E10" s="44" t="str">
        <f>IF(VALUE($B$7)=0,"",IF(VALUE($B$7)&gt;2019,"R"&amp;TEXT(VALUE($B$7)-2019,"00"),"H"&amp;VALUE($B$7)-1989))</f>
        <v>R02</v>
      </c>
      <c r="F10" s="44" t="str">
        <f>IF(VALUE($B$7)=0,"",IF(VALUE($B$7)&gt;2018,"R"&amp;TEXT(VALUE($B$7)-2018,"00"),"H"&amp;VALUE($B$7)-1988))</f>
        <v>R03</v>
      </c>
      <c r="T10" s="45"/>
      <c r="U10" s="46" t="str">
        <f>$B$10</f>
        <v>H29</v>
      </c>
      <c r="V10" s="46" t="str">
        <f>$C$10</f>
        <v>H30</v>
      </c>
      <c r="W10" s="46" t="str">
        <f>$D$10</f>
        <v>R01</v>
      </c>
      <c r="X10" s="46" t="str">
        <f>$E$10</f>
        <v>R02</v>
      </c>
      <c r="Y10" s="46" t="str">
        <f>$F$10</f>
        <v>R03</v>
      </c>
      <c r="AE10" s="45"/>
      <c r="AF10" s="46" t="str">
        <f>$B$10</f>
        <v>H29</v>
      </c>
      <c r="AG10" s="46" t="str">
        <f>$C$10</f>
        <v>H30</v>
      </c>
      <c r="AH10" s="46" t="str">
        <f>$D$10</f>
        <v>R01</v>
      </c>
      <c r="AI10" s="46" t="str">
        <f>$E$10</f>
        <v>R02</v>
      </c>
      <c r="AJ10" s="46" t="str">
        <f>$F$10</f>
        <v>R03</v>
      </c>
      <c r="AP10" s="45"/>
      <c r="AQ10" s="46" t="str">
        <f>$B$10</f>
        <v>H29</v>
      </c>
      <c r="AR10" s="46" t="str">
        <f>$C$10</f>
        <v>H30</v>
      </c>
      <c r="AS10" s="46" t="str">
        <f>$D$10</f>
        <v>R01</v>
      </c>
      <c r="AT10" s="46" t="str">
        <f>$E$10</f>
        <v>R02</v>
      </c>
      <c r="AU10" s="46" t="str">
        <f>$F$10</f>
        <v>R03</v>
      </c>
      <c r="BA10" s="45"/>
      <c r="BB10" s="46" t="str">
        <f>$B$10</f>
        <v>H29</v>
      </c>
      <c r="BC10" s="46" t="str">
        <f>$C$10</f>
        <v>H30</v>
      </c>
      <c r="BD10" s="46" t="str">
        <f>$D$10</f>
        <v>R01</v>
      </c>
      <c r="BE10" s="46" t="str">
        <f>$E$10</f>
        <v>R02</v>
      </c>
      <c r="BF10" s="46" t="str">
        <f>$F$10</f>
        <v>R03</v>
      </c>
      <c r="BL10" s="45"/>
      <c r="BM10" s="46" t="str">
        <f>$B$10</f>
        <v>H29</v>
      </c>
      <c r="BN10" s="46" t="str">
        <f>$C$10</f>
        <v>H30</v>
      </c>
      <c r="BO10" s="46" t="str">
        <f>$D$10</f>
        <v>R01</v>
      </c>
      <c r="BP10" s="46" t="str">
        <f>$E$10</f>
        <v>R02</v>
      </c>
      <c r="BQ10" s="46" t="str">
        <f>$F$10</f>
        <v>R03</v>
      </c>
      <c r="BW10" s="45"/>
      <c r="BX10" s="46" t="str">
        <f>$B$10</f>
        <v>H29</v>
      </c>
      <c r="BY10" s="46" t="str">
        <f>$C$10</f>
        <v>H30</v>
      </c>
      <c r="BZ10" s="46" t="str">
        <f>$D$10</f>
        <v>R01</v>
      </c>
      <c r="CA10" s="46" t="str">
        <f>$E$10</f>
        <v>R02</v>
      </c>
      <c r="CB10" s="46" t="str">
        <f>$F$10</f>
        <v>R03</v>
      </c>
      <c r="CH10" s="45"/>
      <c r="CI10" s="46" t="str">
        <f>$B$10</f>
        <v>H29</v>
      </c>
      <c r="CJ10" s="46" t="str">
        <f>$C$10</f>
        <v>H30</v>
      </c>
      <c r="CK10" s="46" t="str">
        <f>$D$10</f>
        <v>R01</v>
      </c>
      <c r="CL10" s="46" t="str">
        <f>$E$10</f>
        <v>R02</v>
      </c>
      <c r="CM10" s="46" t="str">
        <f>$F$10</f>
        <v>R03</v>
      </c>
      <c r="CS10" s="45"/>
      <c r="CT10" s="46" t="str">
        <f>$B$10</f>
        <v>H29</v>
      </c>
      <c r="CU10" s="46" t="str">
        <f>$C$10</f>
        <v>H30</v>
      </c>
      <c r="CV10" s="46" t="str">
        <f>$D$10</f>
        <v>R01</v>
      </c>
      <c r="CW10" s="46" t="str">
        <f>$E$10</f>
        <v>R02</v>
      </c>
      <c r="CX10" s="46" t="str">
        <f>$F$10</f>
        <v>R03</v>
      </c>
      <c r="DD10" s="45"/>
      <c r="DE10" s="46" t="str">
        <f>$B$10</f>
        <v>H29</v>
      </c>
      <c r="DF10" s="46" t="str">
        <f>$C$10</f>
        <v>H30</v>
      </c>
      <c r="DG10" s="46" t="str">
        <f>$D$10</f>
        <v>R01</v>
      </c>
      <c r="DH10" s="46" t="str">
        <f>$E$10</f>
        <v>R02</v>
      </c>
      <c r="DI10" s="46" t="str">
        <f>$F$10</f>
        <v>R03</v>
      </c>
      <c r="DO10" s="45"/>
      <c r="DP10" s="46" t="str">
        <f>$B$10</f>
        <v>H29</v>
      </c>
      <c r="DQ10" s="46" t="str">
        <f>$C$10</f>
        <v>H30</v>
      </c>
      <c r="DR10" s="46" t="str">
        <f>$D$10</f>
        <v>R01</v>
      </c>
      <c r="DS10" s="46" t="str">
        <f>$E$10</f>
        <v>R02</v>
      </c>
      <c r="DT10" s="46" t="str">
        <f>$F$10</f>
        <v>R03</v>
      </c>
      <c r="DZ10" s="45"/>
      <c r="EA10" s="46" t="str">
        <f>$B$10</f>
        <v>H29</v>
      </c>
      <c r="EB10" s="46" t="str">
        <f>$C$10</f>
        <v>H30</v>
      </c>
      <c r="EC10" s="46" t="str">
        <f>$D$10</f>
        <v>R01</v>
      </c>
      <c r="ED10" s="46" t="str">
        <f>$E$10</f>
        <v>R02</v>
      </c>
      <c r="EE10" s="46" t="str">
        <f>$F$10</f>
        <v>R03</v>
      </c>
    </row>
    <row r="11" spans="1:140" x14ac:dyDescent="0.15">
      <c r="T11" s="47" t="s">
        <v>23</v>
      </c>
      <c r="U11" s="48">
        <f>IF(T6="-",NA(),T6)</f>
        <v>139.15</v>
      </c>
      <c r="V11" s="48">
        <f>IF(U6="-",NA(),U6)</f>
        <v>143.05000000000001</v>
      </c>
      <c r="W11" s="48">
        <f>IF(V6="-",NA(),V6)</f>
        <v>135.29</v>
      </c>
      <c r="X11" s="48">
        <f>IF(W6="-",NA(),W6)</f>
        <v>135.09</v>
      </c>
      <c r="Y11" s="48">
        <f>IF(X6="-",NA(),X6)</f>
        <v>138.9</v>
      </c>
      <c r="AE11" s="47" t="s">
        <v>23</v>
      </c>
      <c r="AF11" s="48">
        <f>IF(AE6="-",NA(),AE6)</f>
        <v>0</v>
      </c>
      <c r="AG11" s="48">
        <f>IF(AF6="-",NA(),AF6)</f>
        <v>0</v>
      </c>
      <c r="AH11" s="48">
        <f>IF(AG6="-",NA(),AG6)</f>
        <v>0</v>
      </c>
      <c r="AI11" s="48">
        <f>IF(AH6="-",NA(),AH6)</f>
        <v>0</v>
      </c>
      <c r="AJ11" s="48">
        <f>IF(AI6="-",NA(),AI6)</f>
        <v>0</v>
      </c>
      <c r="AP11" s="47" t="s">
        <v>23</v>
      </c>
      <c r="AQ11" s="48">
        <f>IF(AP6="-",NA(),AP6)</f>
        <v>513.30999999999995</v>
      </c>
      <c r="AR11" s="48">
        <f>IF(AQ6="-",NA(),AQ6)</f>
        <v>481.65</v>
      </c>
      <c r="AS11" s="48">
        <f>IF(AR6="-",NA(),AR6)</f>
        <v>403.77</v>
      </c>
      <c r="AT11" s="48">
        <f>IF(AS6="-",NA(),AS6)</f>
        <v>407.02</v>
      </c>
      <c r="AU11" s="48">
        <f>IF(AT6="-",NA(),AT6)</f>
        <v>654.07000000000005</v>
      </c>
      <c r="BA11" s="47" t="s">
        <v>23</v>
      </c>
      <c r="BB11" s="48">
        <f>IF(BA6="-",NA(),BA6)</f>
        <v>112.04</v>
      </c>
      <c r="BC11" s="48">
        <f>IF(BB6="-",NA(),BB6)</f>
        <v>103.9</v>
      </c>
      <c r="BD11" s="48">
        <f>IF(BC6="-",NA(),BC6)</f>
        <v>104.38</v>
      </c>
      <c r="BE11" s="48">
        <f>IF(BD6="-",NA(),BD6)</f>
        <v>115.22</v>
      </c>
      <c r="BF11" s="48">
        <f>IF(BE6="-",NA(),BE6)</f>
        <v>131.25</v>
      </c>
      <c r="BL11" s="47" t="s">
        <v>23</v>
      </c>
      <c r="BM11" s="48">
        <f>IF(BL6="-",NA(),BL6)</f>
        <v>141.77000000000001</v>
      </c>
      <c r="BN11" s="48">
        <f>IF(BM6="-",NA(),BM6)</f>
        <v>147.04</v>
      </c>
      <c r="BO11" s="48">
        <f>IF(BN6="-",NA(),BN6)</f>
        <v>137.91</v>
      </c>
      <c r="BP11" s="48">
        <f>IF(BO6="-",NA(),BO6)</f>
        <v>137.4</v>
      </c>
      <c r="BQ11" s="48">
        <f>IF(BP6="-",NA(),BP6)</f>
        <v>142.04</v>
      </c>
      <c r="BW11" s="47" t="s">
        <v>23</v>
      </c>
      <c r="BX11" s="48">
        <f>IF(BW6="-",NA(),BW6)</f>
        <v>19.47</v>
      </c>
      <c r="BY11" s="48">
        <f>IF(BX6="-",NA(),BX6)</f>
        <v>18.829999999999998</v>
      </c>
      <c r="BZ11" s="48">
        <f>IF(BY6="-",NA(),BY6)</f>
        <v>19.91</v>
      </c>
      <c r="CA11" s="48">
        <f>IF(BZ6="-",NA(),BZ6)</f>
        <v>19.5</v>
      </c>
      <c r="CB11" s="48">
        <f>IF(CA6="-",NA(),CA6)</f>
        <v>19.059999999999999</v>
      </c>
      <c r="CH11" s="47" t="s">
        <v>23</v>
      </c>
      <c r="CI11" s="48">
        <f>IF(CH6="-",NA(),CH6)</f>
        <v>33.85</v>
      </c>
      <c r="CJ11" s="48">
        <f>IF(CI6="-",NA(),CI6)</f>
        <v>32.619999999999997</v>
      </c>
      <c r="CK11" s="48">
        <f>IF(CJ6="-",NA(),CJ6)</f>
        <v>30.44</v>
      </c>
      <c r="CL11" s="48">
        <f>IF(CK6="-",NA(),CK6)</f>
        <v>26.71</v>
      </c>
      <c r="CM11" s="48">
        <f>IF(CL6="-",NA(),CL6)</f>
        <v>29.79</v>
      </c>
      <c r="CS11" s="47" t="s">
        <v>23</v>
      </c>
      <c r="CT11" s="48">
        <f>IF(CS6="-",NA(),CS6)</f>
        <v>71.599999999999994</v>
      </c>
      <c r="CU11" s="48">
        <f>IF(CT6="-",NA(),CT6)</f>
        <v>71.08</v>
      </c>
      <c r="CV11" s="48">
        <f>IF(CU6="-",NA(),CU6)</f>
        <v>70.77</v>
      </c>
      <c r="CW11" s="48">
        <f>IF(CV6="-",NA(),CV6)</f>
        <v>70.77</v>
      </c>
      <c r="CX11" s="48">
        <f>IF(CW6="-",NA(),CW6)</f>
        <v>70.61</v>
      </c>
      <c r="DD11" s="47" t="s">
        <v>23</v>
      </c>
      <c r="DE11" s="48">
        <f>IF(DD6="-",NA(),DD6)</f>
        <v>56.26</v>
      </c>
      <c r="DF11" s="48">
        <f>IF(DE6="-",NA(),DE6)</f>
        <v>55.51</v>
      </c>
      <c r="DG11" s="48">
        <f>IF(DF6="-",NA(),DF6)</f>
        <v>55.43</v>
      </c>
      <c r="DH11" s="48">
        <f>IF(DG6="-",NA(),DG6)</f>
        <v>55.5</v>
      </c>
      <c r="DI11" s="48">
        <f>IF(DH6="-",NA(),DH6)</f>
        <v>57.06</v>
      </c>
      <c r="DO11" s="47" t="s">
        <v>23</v>
      </c>
      <c r="DP11" s="48">
        <f>IF(DO6="-",NA(),DO6)</f>
        <v>48.15</v>
      </c>
      <c r="DQ11" s="48">
        <f>IF(DP6="-",NA(),DP6)</f>
        <v>47.8</v>
      </c>
      <c r="DR11" s="48">
        <f>IF(DQ6="-",NA(),DQ6)</f>
        <v>45.95</v>
      </c>
      <c r="DS11" s="48">
        <f>IF(DR6="-",NA(),DR6)</f>
        <v>43.96</v>
      </c>
      <c r="DT11" s="48">
        <f>IF(DS6="-",NA(),DS6)</f>
        <v>44.17</v>
      </c>
      <c r="DZ11" s="47" t="s">
        <v>23</v>
      </c>
      <c r="EA11" s="48">
        <f>IF(DZ6="-",NA(),DZ6)</f>
        <v>0.45</v>
      </c>
      <c r="EB11" s="48">
        <f>IF(EA6="-",NA(),EA6)</f>
        <v>2.4</v>
      </c>
      <c r="EC11" s="48">
        <f>IF(EB6="-",NA(),EB6)</f>
        <v>0.97</v>
      </c>
      <c r="ED11" s="48">
        <f>IF(EC6="-",NA(),EC6)</f>
        <v>1.25</v>
      </c>
      <c r="EE11" s="48">
        <f>IF(ED6="-",NA(),ED6)</f>
        <v>0</v>
      </c>
    </row>
    <row r="12" spans="1:140" x14ac:dyDescent="0.15">
      <c r="T12" s="47" t="s">
        <v>24</v>
      </c>
      <c r="U12" s="48">
        <f>IF(Y6="-",NA(),Y6)</f>
        <v>121.19</v>
      </c>
      <c r="V12" s="48">
        <f>IF(Z6="-",NA(),Z6)</f>
        <v>120.32</v>
      </c>
      <c r="W12" s="48">
        <f>IF(AA6="-",NA(),AA6)</f>
        <v>119.89</v>
      </c>
      <c r="X12" s="48">
        <f>IF(AB6="-",NA(),AB6)</f>
        <v>119.93</v>
      </c>
      <c r="Y12" s="48">
        <f>IF(AC6="-",NA(),AC6)</f>
        <v>118.4</v>
      </c>
      <c r="AE12" s="47" t="s">
        <v>24</v>
      </c>
      <c r="AF12" s="48">
        <f>IF(AJ6="-",NA(),AJ6)</f>
        <v>18.82</v>
      </c>
      <c r="AG12" s="48">
        <f t="shared" ref="AG12:AJ12" si="10">IF(AK6="-",NA(),AK6)</f>
        <v>17.88</v>
      </c>
      <c r="AH12" s="48">
        <f t="shared" si="10"/>
        <v>16.670000000000002</v>
      </c>
      <c r="AI12" s="48">
        <f t="shared" si="10"/>
        <v>9.4700000000000006</v>
      </c>
      <c r="AJ12" s="48">
        <f t="shared" si="10"/>
        <v>11.03</v>
      </c>
      <c r="AP12" s="47" t="s">
        <v>24</v>
      </c>
      <c r="AQ12" s="48">
        <f>IF(AU6="-",NA(),AU6)</f>
        <v>379.14</v>
      </c>
      <c r="AR12" s="48">
        <f t="shared" ref="AR12:AU12" si="11">IF(AV6="-",NA(),AV6)</f>
        <v>394.58</v>
      </c>
      <c r="AS12" s="48">
        <f t="shared" si="11"/>
        <v>368.36</v>
      </c>
      <c r="AT12" s="48">
        <f t="shared" si="11"/>
        <v>380.84</v>
      </c>
      <c r="AU12" s="48">
        <f t="shared" si="11"/>
        <v>424.64</v>
      </c>
      <c r="BA12" s="47" t="s">
        <v>24</v>
      </c>
      <c r="BB12" s="48">
        <f>IF(BF6="-",NA(),BF6)</f>
        <v>242.57</v>
      </c>
      <c r="BC12" s="48">
        <f t="shared" ref="BC12:BF12" si="12">IF(BG6="-",NA(),BG6)</f>
        <v>235.79</v>
      </c>
      <c r="BD12" s="48">
        <f t="shared" si="12"/>
        <v>227.51</v>
      </c>
      <c r="BE12" s="48">
        <f t="shared" si="12"/>
        <v>225.72</v>
      </c>
      <c r="BF12" s="48">
        <f t="shared" si="12"/>
        <v>217.8</v>
      </c>
      <c r="BL12" s="47" t="s">
        <v>24</v>
      </c>
      <c r="BM12" s="48">
        <f>IF(BQ6="-",NA(),BQ6)</f>
        <v>119.17</v>
      </c>
      <c r="BN12" s="48">
        <f t="shared" ref="BN12:BQ12" si="13">IF(BR6="-",NA(),BR6)</f>
        <v>117.72</v>
      </c>
      <c r="BO12" s="48">
        <f t="shared" si="13"/>
        <v>117.69</v>
      </c>
      <c r="BP12" s="48">
        <f t="shared" si="13"/>
        <v>116.75</v>
      </c>
      <c r="BQ12" s="48">
        <f t="shared" si="13"/>
        <v>115.48</v>
      </c>
      <c r="BW12" s="47" t="s">
        <v>24</v>
      </c>
      <c r="BX12" s="48">
        <f>IF(CB6="-",NA(),CB6)</f>
        <v>16.8</v>
      </c>
      <c r="BY12" s="48">
        <f t="shared" ref="BY12:CB12" si="14">IF(CC6="-",NA(),CC6)</f>
        <v>17.03</v>
      </c>
      <c r="BZ12" s="48">
        <f t="shared" si="14"/>
        <v>17.07</v>
      </c>
      <c r="CA12" s="48">
        <f t="shared" si="14"/>
        <v>17.22</v>
      </c>
      <c r="CB12" s="48">
        <f t="shared" si="14"/>
        <v>17.440000000000001</v>
      </c>
      <c r="CH12" s="47" t="s">
        <v>24</v>
      </c>
      <c r="CI12" s="48">
        <f>IF(CM6="-",NA(),CM6)</f>
        <v>57.69</v>
      </c>
      <c r="CJ12" s="48">
        <f t="shared" ref="CJ12:CM12" si="15">IF(CN6="-",NA(),CN6)</f>
        <v>58.56</v>
      </c>
      <c r="CK12" s="48">
        <f t="shared" si="15"/>
        <v>57.96</v>
      </c>
      <c r="CL12" s="48">
        <f t="shared" si="15"/>
        <v>56</v>
      </c>
      <c r="CM12" s="48">
        <f t="shared" si="15"/>
        <v>56.81</v>
      </c>
      <c r="CS12" s="47" t="s">
        <v>24</v>
      </c>
      <c r="CT12" s="48">
        <f>IF(CX6="-",NA(),CX6)</f>
        <v>79.2</v>
      </c>
      <c r="CU12" s="48">
        <f t="shared" ref="CU12:CX12" si="16">IF(CY6="-",NA(),CY6)</f>
        <v>80.5</v>
      </c>
      <c r="CV12" s="48">
        <f t="shared" si="16"/>
        <v>80.540000000000006</v>
      </c>
      <c r="CW12" s="48">
        <f t="shared" si="16"/>
        <v>80.08</v>
      </c>
      <c r="CX12" s="48">
        <f t="shared" si="16"/>
        <v>79.69</v>
      </c>
      <c r="DD12" s="47" t="s">
        <v>24</v>
      </c>
      <c r="DE12" s="48">
        <f>IF(DI6="-",NA(),DI6)</f>
        <v>58.88</v>
      </c>
      <c r="DF12" s="48">
        <f t="shared" ref="DF12:DI12" si="17">IF(DJ6="-",NA(),DJ6)</f>
        <v>59.48</v>
      </c>
      <c r="DG12" s="48">
        <f t="shared" si="17"/>
        <v>60.09</v>
      </c>
      <c r="DH12" s="48">
        <f t="shared" si="17"/>
        <v>60.35</v>
      </c>
      <c r="DI12" s="48">
        <f t="shared" si="17"/>
        <v>61.07</v>
      </c>
      <c r="DO12" s="47" t="s">
        <v>24</v>
      </c>
      <c r="DP12" s="48">
        <f>IF(DT6="-",NA(),DT6)</f>
        <v>43.44</v>
      </c>
      <c r="DQ12" s="48">
        <f t="shared" ref="DQ12:DT12" si="18">IF(DU6="-",NA(),DU6)</f>
        <v>48.09</v>
      </c>
      <c r="DR12" s="48">
        <f t="shared" si="18"/>
        <v>50.93</v>
      </c>
      <c r="DS12" s="48">
        <f t="shared" si="18"/>
        <v>52.07</v>
      </c>
      <c r="DT12" s="48">
        <f t="shared" si="18"/>
        <v>50.36</v>
      </c>
      <c r="DZ12" s="47" t="s">
        <v>24</v>
      </c>
      <c r="EA12" s="48">
        <f>IF(EE6="-",NA(),EE6)</f>
        <v>0.21</v>
      </c>
      <c r="EB12" s="48">
        <f t="shared" ref="EB12:EE12" si="19">IF(EF6="-",NA(),EF6)</f>
        <v>0.13</v>
      </c>
      <c r="EC12" s="48">
        <f t="shared" si="19"/>
        <v>0.22</v>
      </c>
      <c r="ED12" s="48">
        <f t="shared" si="19"/>
        <v>0.5</v>
      </c>
      <c r="EE12" s="48">
        <f t="shared" si="19"/>
        <v>0.2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