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06_理財G\02 公営企業　＝今の「07,08,11,13,15,18,22,23」と同じ\02 決算状況調査\R03（佐藤）\05_経営比較分析表\20220105_経営比較分析表（令和２年度決算）の分析等\10_公表\03_公表データ\10_逗子市★\"/>
    </mc:Choice>
  </mc:AlternateContent>
  <workbookProtection workbookAlgorithmName="SHA-512" workbookHashValue="sc+Kkc87zaEd6v18q4aWuGSbnRBU5KLipGGavEVFXoycC2kR4nb9cvbeoMFF4NQ2NFUGvy8kbqVvZStMbKcOCQ==" workbookSaltValue="sFyrsytwgWaCzKMFu+sMkA==" workbookSpinCount="100000" lockStructure="1"/>
  <bookViews>
    <workbookView xWindow="0" yWindow="0" windowWidth="20490" windowHeight="7530"/>
  </bookViews>
  <sheets>
    <sheet name="法適用_下水道事業" sheetId="4" r:id="rId1"/>
    <sheet name="データ" sheetId="5" state="hidden" r:id="rId2"/>
  </sheets>
  <calcPr calcId="152511"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AT10" i="4"/>
  <c r="AL10" i="4"/>
  <c r="AD10" i="4"/>
  <c r="W10" i="4"/>
  <c r="P10" i="4"/>
  <c r="I10" i="4"/>
  <c r="B10" i="4"/>
  <c r="BB8" i="4"/>
  <c r="AT8" i="4"/>
  <c r="AL8" i="4"/>
  <c r="AD8" i="4"/>
  <c r="P8" i="4"/>
  <c r="I8" i="4"/>
  <c r="B8" i="4"/>
</calcChain>
</file>

<file path=xl/sharedStrings.xml><?xml version="1.0" encoding="utf-8"?>
<sst xmlns="http://schemas.openxmlformats.org/spreadsheetml/2006/main" count="297" uniqueCount="117">
  <si>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</si>
  <si>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</si>
  <si>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</si>
  <si>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</si>
  <si>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</si>
  <si>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</si>
  <si>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</si>
  <si>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</si>
  <si>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</si>
  <si>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</si>
  <si>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</si>
  <si>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</si>
  <si>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</si>
  <si>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</si>
  <si>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</si>
  <si>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</si>
  <si>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</si>
  <si>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</si>
  <si>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</si>
  <si>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</si>
  <si>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</si>
  <si>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</si>
  <si>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</si>
  <si>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</si>
  <si>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</si>
  <si>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</si>
  <si>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</si>
  <si>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</si>
  <si>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</si>
  <si>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</si>
  <si>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</si>
  <si>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</si>
  <si>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</si>
  <si>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</si>
  <si>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</si>
  <si>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</si>
  <si>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</si>
  <si>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</si>
  <si>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</si>
  <si>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</si>
  <si>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</si>
  <si>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</si>
  <si>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</si>
  <si>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</si>
  <si>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</si>
  <si>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</si>
  <si>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</si>
  <si>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</si>
  <si>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</si>
  <si>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</si>
  <si>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</si>
  <si>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</si>
  <si>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</si>
  <si>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</si>
  <si>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</si>
  <si>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</si>
  <si>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</si>
  <si>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</si>
  <si>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</si>
  <si>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</si>
  <si>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</si>
  <si>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</si>
  <si>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</si>
  <si>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</si>
  <si>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</si>
  <si>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</si>
  <si>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</si>
  <si>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</si>
  <si>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</si>
  <si>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</si>
  <si>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</si>
  <si>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</si>
  <si>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</si>
  <si>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</si>
  <si>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</si>
  <si>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</si>
  <si>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</si>
  <si>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</si>
  <si>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</si>
  <si>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</si>
  <si>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</si>
  <si>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</si>
  <si>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</si>
  <si>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</si>
  <si>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</si>
  <si>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</si>
  <si>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</si>
  <si>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</si>
  <si>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</si>
  <si>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</si>
  <si>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</si>
  <si>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</si>
  <si>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</si>
  <si>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</si>
  <si>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</si>
  <si>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逗子市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</si>
  <si>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</si>
  <si>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</si>
  <si>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</si>
  <si>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</si>
  <si>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</si>
  <si>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</si>
  <si>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</si>
  <si>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</si>
  <si>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</si>
  <si>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</si>
  <si>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</si>
  <si>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</si>
  <si>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</si>
  <si>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</si>
  <si>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</si>
  <si>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</si>
  <si>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</si>
  <si>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</si>
  <si>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老朽化が進んでいることを踏まえると、今後より厳しい経営状態に推移することが予測されます。
　令和２年度に策定した経営戦略を基に、将来にわたって健全な経営を持続的に運営していくため、経営指標も参考にしながら、引き続き適正な使用料の検討及び維持管理費の確保を行っていきます。
</t>
    <rPh sb="104" eb="105">
      <t>ヒ</t>
    </rPh>
    <rPh sb="106" eb="107">
      <t>ツヅ</t>
    </rPh>
    <phoneticPr fontId="4"/>
  </si>
  <si>
    <t>　本市では、平成31年４月１日から地方公営企業法を一部適用（財務適用）し、企業会計へと移行しました。
　令和２年度は前年度に引き続き決算で欠損金が発生したことから、経常収支比率が低く、累積欠損金比率が高くなっています。
　さらに流動比率においても100％を下回っており、現金を貯蓄する余裕がなく非常に厳しい経営状態であることが示されています。
　また、経費回収率においても100％を下回っていることから、汚水処理に係る費用が賄えるよう使用料の見直しを行う必要があります。
　企業債残高対事業規模比率においては、普及率が100％となり維持管理を中心とした経営であることから、類似団体平均値と比較して低い傾向にあります。今後、大規模な施設更新に伴う企業債の増額が見込まれており、より厳しい経営状況となることが予測されます。</t>
    <rPh sb="58" eb="61">
      <t>ゼンネンド</t>
    </rPh>
    <rPh sb="62" eb="63">
      <t>ヒ</t>
    </rPh>
    <rPh sb="64" eb="65">
      <t>ツヅ</t>
    </rPh>
    <rPh sb="290" eb="293">
      <t>ヘイキンチ</t>
    </rPh>
    <phoneticPr fontId="4"/>
  </si>
  <si>
    <t xml:space="preserve">　昭和40年代後半に供用開始した本市においては、特に処理場の老朽化が深刻な状況になっています。　
　また、類似団体平均値と比較すると、管渠老朽化率が高く管渠改善率が低くなっており、老朽化した管の更新が進んでいないことを示しています。
　処理場、管渠ともにストックマネジメント計画等に基づいて、適切な改築・更新を行う必要があります。
</t>
    <rPh sb="57" eb="60">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</si>
</sst>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5C6-4DF3-9412-ECE946785177}"/>
            </c:ext>
          </c:extLst>
        </c:ser>
        <c:dLbls>
          <c:showLegendKey val="0"/>
          <c:showVal val="0"/>
          <c:showCatName val="0"/>
          <c:showSerName val="0"/>
          <c:showPercent val="0"/>
          <c:showBubbleSize val="0"/>
        </c:dLbls>
        <c:gapWidth val="150"/>
        <c:axId val="363974392"/>
        <c:axId val="36398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0.12</c:v>
                </c:pt>
                <c:pt idx="4">
                  <c:v>0.08</c:v>
                </c:pt>
              </c:numCache>
            </c:numRef>
          </c:val>
          <c:smooth val="0"/>
          <c:extLst xmlns:c16r2="http://schemas.microsoft.com/office/drawing/2015/06/chart">
            <c:ext xmlns:c16="http://schemas.microsoft.com/office/drawing/2014/chart" uri="{C3380CC4-5D6E-409C-BE32-E72D297353CC}">
              <c16:uniqueId val="{00000001-A5C6-4DF3-9412-ECE946785177}"/>
            </c:ext>
          </c:extLst>
        </c:ser>
        <c:dLbls>
          <c:showLegendKey val="0"/>
          <c:showVal val="0"/>
          <c:showCatName val="0"/>
          <c:showSerName val="0"/>
          <c:showPercent val="0"/>
          <c:showBubbleSize val="0"/>
        </c:dLbls>
        <c:marker val="1"/>
        <c:smooth val="0"/>
        <c:axId val="363974392"/>
        <c:axId val="363986432"/>
      </c:lineChart>
      <c:dateAx>
        <c:axId val="363974392"/>
        <c:scaling>
          <c:orientation val="minMax"/>
        </c:scaling>
        <c:delete val="1"/>
        <c:axPos val="b"/>
        <c:numFmt formatCode="&quot;H&quot;yy" sourceLinked="1"/>
        <c:majorTickMark val="none"/>
        <c:minorTickMark val="none"/>
        <c:tickLblPos val="none"/>
        <c:crossAx val="363986432"/>
        <c:crosses val="autoZero"/>
        <c:auto val="1"/>
        <c:lblOffset val="100"/>
        <c:baseTimeUnit val="years"/>
      </c:dateAx>
      <c:valAx>
        <c:axId val="36398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97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59.39</c:v>
                </c:pt>
                <c:pt idx="4">
                  <c:v>58.79</c:v>
                </c:pt>
              </c:numCache>
            </c:numRef>
          </c:val>
          <c:extLst xmlns:c16r2="http://schemas.microsoft.com/office/drawing/2015/06/chart">
            <c:ext xmlns:c16="http://schemas.microsoft.com/office/drawing/2014/chart" uri="{C3380CC4-5D6E-409C-BE32-E72D297353CC}">
              <c16:uniqueId val="{00000000-705D-4D73-8D1C-4207FE7EBD78}"/>
            </c:ext>
          </c:extLst>
        </c:ser>
        <c:dLbls>
          <c:showLegendKey val="0"/>
          <c:showVal val="0"/>
          <c:showCatName val="0"/>
          <c:showSerName val="0"/>
          <c:showPercent val="0"/>
          <c:showBubbleSize val="0"/>
        </c:dLbls>
        <c:gapWidth val="150"/>
        <c:axId val="364457736"/>
        <c:axId val="364460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57.04</c:v>
                </c:pt>
                <c:pt idx="4">
                  <c:v>60.78</c:v>
                </c:pt>
              </c:numCache>
            </c:numRef>
          </c:val>
          <c:smooth val="0"/>
          <c:extLst xmlns:c16r2="http://schemas.microsoft.com/office/drawing/2015/06/chart">
            <c:ext xmlns:c16="http://schemas.microsoft.com/office/drawing/2014/chart" uri="{C3380CC4-5D6E-409C-BE32-E72D297353CC}">
              <c16:uniqueId val="{00000001-705D-4D73-8D1C-4207FE7EBD78}"/>
            </c:ext>
          </c:extLst>
        </c:ser>
        <c:dLbls>
          <c:showLegendKey val="0"/>
          <c:showVal val="0"/>
          <c:showCatName val="0"/>
          <c:showSerName val="0"/>
          <c:showPercent val="0"/>
          <c:showBubbleSize val="0"/>
        </c:dLbls>
        <c:marker val="1"/>
        <c:smooth val="0"/>
        <c:axId val="364457736"/>
        <c:axId val="364460088"/>
      </c:lineChart>
      <c:dateAx>
        <c:axId val="364457736"/>
        <c:scaling>
          <c:orientation val="minMax"/>
        </c:scaling>
        <c:delete val="1"/>
        <c:axPos val="b"/>
        <c:numFmt formatCode="&quot;H&quot;yy" sourceLinked="1"/>
        <c:majorTickMark val="none"/>
        <c:minorTickMark val="none"/>
        <c:tickLblPos val="none"/>
        <c:crossAx val="364460088"/>
        <c:crosses val="autoZero"/>
        <c:auto val="1"/>
        <c:lblOffset val="100"/>
        <c:baseTimeUnit val="years"/>
      </c:dateAx>
      <c:valAx>
        <c:axId val="36446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457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98.7</c:v>
                </c:pt>
                <c:pt idx="4">
                  <c:v>98.8</c:v>
                </c:pt>
              </c:numCache>
            </c:numRef>
          </c:val>
          <c:extLst xmlns:c16r2="http://schemas.microsoft.com/office/drawing/2015/06/chart">
            <c:ext xmlns:c16="http://schemas.microsoft.com/office/drawing/2014/chart" uri="{C3380CC4-5D6E-409C-BE32-E72D297353CC}">
              <c16:uniqueId val="{00000000-081D-4190-A399-52C9E115E229}"/>
            </c:ext>
          </c:extLst>
        </c:ser>
        <c:dLbls>
          <c:showLegendKey val="0"/>
          <c:showVal val="0"/>
          <c:showCatName val="0"/>
          <c:showSerName val="0"/>
          <c:showPercent val="0"/>
          <c:showBubbleSize val="0"/>
        </c:dLbls>
        <c:gapWidth val="150"/>
        <c:axId val="364458912"/>
        <c:axId val="364459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93.73</c:v>
                </c:pt>
                <c:pt idx="4">
                  <c:v>94.17</c:v>
                </c:pt>
              </c:numCache>
            </c:numRef>
          </c:val>
          <c:smooth val="0"/>
          <c:extLst xmlns:c16r2="http://schemas.microsoft.com/office/drawing/2015/06/chart">
            <c:ext xmlns:c16="http://schemas.microsoft.com/office/drawing/2014/chart" uri="{C3380CC4-5D6E-409C-BE32-E72D297353CC}">
              <c16:uniqueId val="{00000001-081D-4190-A399-52C9E115E229}"/>
            </c:ext>
          </c:extLst>
        </c:ser>
        <c:dLbls>
          <c:showLegendKey val="0"/>
          <c:showVal val="0"/>
          <c:showCatName val="0"/>
          <c:showSerName val="0"/>
          <c:showPercent val="0"/>
          <c:showBubbleSize val="0"/>
        </c:dLbls>
        <c:marker val="1"/>
        <c:smooth val="0"/>
        <c:axId val="364458912"/>
        <c:axId val="364459304"/>
      </c:lineChart>
      <c:dateAx>
        <c:axId val="364458912"/>
        <c:scaling>
          <c:orientation val="minMax"/>
        </c:scaling>
        <c:delete val="1"/>
        <c:axPos val="b"/>
        <c:numFmt formatCode="&quot;H&quot;yy" sourceLinked="1"/>
        <c:majorTickMark val="none"/>
        <c:minorTickMark val="none"/>
        <c:tickLblPos val="none"/>
        <c:crossAx val="364459304"/>
        <c:crosses val="autoZero"/>
        <c:auto val="1"/>
        <c:lblOffset val="100"/>
        <c:baseTimeUnit val="years"/>
      </c:dateAx>
      <c:valAx>
        <c:axId val="364459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45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93.32</c:v>
                </c:pt>
                <c:pt idx="4">
                  <c:v>94.94</c:v>
                </c:pt>
              </c:numCache>
            </c:numRef>
          </c:val>
          <c:extLst xmlns:c16r2="http://schemas.microsoft.com/office/drawing/2015/06/chart">
            <c:ext xmlns:c16="http://schemas.microsoft.com/office/drawing/2014/chart" uri="{C3380CC4-5D6E-409C-BE32-E72D297353CC}">
              <c16:uniqueId val="{00000000-F042-440B-8658-744F4D972D98}"/>
            </c:ext>
          </c:extLst>
        </c:ser>
        <c:dLbls>
          <c:showLegendKey val="0"/>
          <c:showVal val="0"/>
          <c:showCatName val="0"/>
          <c:showSerName val="0"/>
          <c:showPercent val="0"/>
          <c:showBubbleSize val="0"/>
        </c:dLbls>
        <c:gapWidth val="150"/>
        <c:axId val="364022600"/>
        <c:axId val="36402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106.32</c:v>
                </c:pt>
                <c:pt idx="4">
                  <c:v>106.67</c:v>
                </c:pt>
              </c:numCache>
            </c:numRef>
          </c:val>
          <c:smooth val="0"/>
          <c:extLst xmlns:c16r2="http://schemas.microsoft.com/office/drawing/2015/06/chart">
            <c:ext xmlns:c16="http://schemas.microsoft.com/office/drawing/2014/chart" uri="{C3380CC4-5D6E-409C-BE32-E72D297353CC}">
              <c16:uniqueId val="{00000001-F042-440B-8658-744F4D972D98}"/>
            </c:ext>
          </c:extLst>
        </c:ser>
        <c:dLbls>
          <c:showLegendKey val="0"/>
          <c:showVal val="0"/>
          <c:showCatName val="0"/>
          <c:showSerName val="0"/>
          <c:showPercent val="0"/>
          <c:showBubbleSize val="0"/>
        </c:dLbls>
        <c:marker val="1"/>
        <c:smooth val="0"/>
        <c:axId val="364022600"/>
        <c:axId val="364027088"/>
      </c:lineChart>
      <c:dateAx>
        <c:axId val="364022600"/>
        <c:scaling>
          <c:orientation val="minMax"/>
        </c:scaling>
        <c:delete val="1"/>
        <c:axPos val="b"/>
        <c:numFmt formatCode="&quot;H&quot;yy" sourceLinked="1"/>
        <c:majorTickMark val="none"/>
        <c:minorTickMark val="none"/>
        <c:tickLblPos val="none"/>
        <c:crossAx val="364027088"/>
        <c:crosses val="autoZero"/>
        <c:auto val="1"/>
        <c:lblOffset val="100"/>
        <c:baseTimeUnit val="years"/>
      </c:dateAx>
      <c:valAx>
        <c:axId val="36402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022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7.9</c:v>
                </c:pt>
                <c:pt idx="4">
                  <c:v>15.54</c:v>
                </c:pt>
              </c:numCache>
            </c:numRef>
          </c:val>
          <c:extLst xmlns:c16r2="http://schemas.microsoft.com/office/drawing/2015/06/chart">
            <c:ext xmlns:c16="http://schemas.microsoft.com/office/drawing/2014/chart" uri="{C3380CC4-5D6E-409C-BE32-E72D297353CC}">
              <c16:uniqueId val="{00000000-810D-4016-9B21-52FB3F3A0E9C}"/>
            </c:ext>
          </c:extLst>
        </c:ser>
        <c:dLbls>
          <c:showLegendKey val="0"/>
          <c:showVal val="0"/>
          <c:showCatName val="0"/>
          <c:showSerName val="0"/>
          <c:showPercent val="0"/>
          <c:showBubbleSize val="0"/>
        </c:dLbls>
        <c:gapWidth val="150"/>
        <c:axId val="363713024"/>
        <c:axId val="363707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21.22</c:v>
                </c:pt>
                <c:pt idx="4">
                  <c:v>23.25</c:v>
                </c:pt>
              </c:numCache>
            </c:numRef>
          </c:val>
          <c:smooth val="0"/>
          <c:extLst xmlns:c16r2="http://schemas.microsoft.com/office/drawing/2015/06/chart">
            <c:ext xmlns:c16="http://schemas.microsoft.com/office/drawing/2014/chart" uri="{C3380CC4-5D6E-409C-BE32-E72D297353CC}">
              <c16:uniqueId val="{00000001-810D-4016-9B21-52FB3F3A0E9C}"/>
            </c:ext>
          </c:extLst>
        </c:ser>
        <c:dLbls>
          <c:showLegendKey val="0"/>
          <c:showVal val="0"/>
          <c:showCatName val="0"/>
          <c:showSerName val="0"/>
          <c:showPercent val="0"/>
          <c:showBubbleSize val="0"/>
        </c:dLbls>
        <c:marker val="1"/>
        <c:smooth val="0"/>
        <c:axId val="363713024"/>
        <c:axId val="363707928"/>
      </c:lineChart>
      <c:dateAx>
        <c:axId val="363713024"/>
        <c:scaling>
          <c:orientation val="minMax"/>
        </c:scaling>
        <c:delete val="1"/>
        <c:axPos val="b"/>
        <c:numFmt formatCode="&quot;H&quot;yy" sourceLinked="1"/>
        <c:majorTickMark val="none"/>
        <c:minorTickMark val="none"/>
        <c:tickLblPos val="none"/>
        <c:crossAx val="363707928"/>
        <c:crosses val="autoZero"/>
        <c:auto val="1"/>
        <c:lblOffset val="100"/>
        <c:baseTimeUnit val="years"/>
      </c:dateAx>
      <c:valAx>
        <c:axId val="363707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3.32</c:v>
                </c:pt>
                <c:pt idx="4">
                  <c:v>5.37</c:v>
                </c:pt>
              </c:numCache>
            </c:numRef>
          </c:val>
          <c:extLst xmlns:c16r2="http://schemas.microsoft.com/office/drawing/2015/06/chart">
            <c:ext xmlns:c16="http://schemas.microsoft.com/office/drawing/2014/chart" uri="{C3380CC4-5D6E-409C-BE32-E72D297353CC}">
              <c16:uniqueId val="{00000000-5E8B-45AD-B419-D20F4E7A2FC4}"/>
            </c:ext>
          </c:extLst>
        </c:ser>
        <c:dLbls>
          <c:showLegendKey val="0"/>
          <c:showVal val="0"/>
          <c:showCatName val="0"/>
          <c:showSerName val="0"/>
          <c:showPercent val="0"/>
          <c:showBubbleSize val="0"/>
        </c:dLbls>
        <c:gapWidth val="150"/>
        <c:axId val="363710280"/>
        <c:axId val="363711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0.83</c:v>
                </c:pt>
                <c:pt idx="4">
                  <c:v>1.06</c:v>
                </c:pt>
              </c:numCache>
            </c:numRef>
          </c:val>
          <c:smooth val="0"/>
          <c:extLst xmlns:c16r2="http://schemas.microsoft.com/office/drawing/2015/06/chart">
            <c:ext xmlns:c16="http://schemas.microsoft.com/office/drawing/2014/chart" uri="{C3380CC4-5D6E-409C-BE32-E72D297353CC}">
              <c16:uniqueId val="{00000001-5E8B-45AD-B419-D20F4E7A2FC4}"/>
            </c:ext>
          </c:extLst>
        </c:ser>
        <c:dLbls>
          <c:showLegendKey val="0"/>
          <c:showVal val="0"/>
          <c:showCatName val="0"/>
          <c:showSerName val="0"/>
          <c:showPercent val="0"/>
          <c:showBubbleSize val="0"/>
        </c:dLbls>
        <c:marker val="1"/>
        <c:smooth val="0"/>
        <c:axId val="363710280"/>
        <c:axId val="363711848"/>
      </c:lineChart>
      <c:dateAx>
        <c:axId val="363710280"/>
        <c:scaling>
          <c:orientation val="minMax"/>
        </c:scaling>
        <c:delete val="1"/>
        <c:axPos val="b"/>
        <c:numFmt formatCode="&quot;H&quot;yy" sourceLinked="1"/>
        <c:majorTickMark val="none"/>
        <c:minorTickMark val="none"/>
        <c:tickLblPos val="none"/>
        <c:crossAx val="363711848"/>
        <c:crosses val="autoZero"/>
        <c:auto val="1"/>
        <c:lblOffset val="100"/>
        <c:baseTimeUnit val="years"/>
      </c:dateAx>
      <c:valAx>
        <c:axId val="36371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10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15.26</c:v>
                </c:pt>
                <c:pt idx="4">
                  <c:v>28.43</c:v>
                </c:pt>
              </c:numCache>
            </c:numRef>
          </c:val>
          <c:extLst xmlns:c16r2="http://schemas.microsoft.com/office/drawing/2015/06/chart">
            <c:ext xmlns:c16="http://schemas.microsoft.com/office/drawing/2014/chart" uri="{C3380CC4-5D6E-409C-BE32-E72D297353CC}">
              <c16:uniqueId val="{00000000-CB29-4885-AC78-554D409E1E08}"/>
            </c:ext>
          </c:extLst>
        </c:ser>
        <c:dLbls>
          <c:showLegendKey val="0"/>
          <c:showVal val="0"/>
          <c:showCatName val="0"/>
          <c:showSerName val="0"/>
          <c:showPercent val="0"/>
          <c:showBubbleSize val="0"/>
        </c:dLbls>
        <c:gapWidth val="150"/>
        <c:axId val="363708712"/>
        <c:axId val="363711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1.35</c:v>
                </c:pt>
                <c:pt idx="4">
                  <c:v>3.68</c:v>
                </c:pt>
              </c:numCache>
            </c:numRef>
          </c:val>
          <c:smooth val="0"/>
          <c:extLst xmlns:c16r2="http://schemas.microsoft.com/office/drawing/2015/06/chart">
            <c:ext xmlns:c16="http://schemas.microsoft.com/office/drawing/2014/chart" uri="{C3380CC4-5D6E-409C-BE32-E72D297353CC}">
              <c16:uniqueId val="{00000001-CB29-4885-AC78-554D409E1E08}"/>
            </c:ext>
          </c:extLst>
        </c:ser>
        <c:dLbls>
          <c:showLegendKey val="0"/>
          <c:showVal val="0"/>
          <c:showCatName val="0"/>
          <c:showSerName val="0"/>
          <c:showPercent val="0"/>
          <c:showBubbleSize val="0"/>
        </c:dLbls>
        <c:marker val="1"/>
        <c:smooth val="0"/>
        <c:axId val="363708712"/>
        <c:axId val="363711064"/>
      </c:lineChart>
      <c:dateAx>
        <c:axId val="363708712"/>
        <c:scaling>
          <c:orientation val="minMax"/>
        </c:scaling>
        <c:delete val="1"/>
        <c:axPos val="b"/>
        <c:numFmt formatCode="&quot;H&quot;yy" sourceLinked="1"/>
        <c:majorTickMark val="none"/>
        <c:minorTickMark val="none"/>
        <c:tickLblPos val="none"/>
        <c:crossAx val="363711064"/>
        <c:crosses val="autoZero"/>
        <c:auto val="1"/>
        <c:lblOffset val="100"/>
        <c:baseTimeUnit val="years"/>
      </c:dateAx>
      <c:valAx>
        <c:axId val="363711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0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27.83</c:v>
                </c:pt>
                <c:pt idx="4">
                  <c:v>44.86</c:v>
                </c:pt>
              </c:numCache>
            </c:numRef>
          </c:val>
          <c:extLst xmlns:c16r2="http://schemas.microsoft.com/office/drawing/2015/06/chart">
            <c:ext xmlns:c16="http://schemas.microsoft.com/office/drawing/2014/chart" uri="{C3380CC4-5D6E-409C-BE32-E72D297353CC}">
              <c16:uniqueId val="{00000000-5AC3-4C07-84FF-4A3FBE952872}"/>
            </c:ext>
          </c:extLst>
        </c:ser>
        <c:dLbls>
          <c:showLegendKey val="0"/>
          <c:showVal val="0"/>
          <c:showCatName val="0"/>
          <c:showSerName val="0"/>
          <c:showPercent val="0"/>
          <c:showBubbleSize val="0"/>
        </c:dLbls>
        <c:gapWidth val="150"/>
        <c:axId val="363172904"/>
        <c:axId val="363172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71.540000000000006</c:v>
                </c:pt>
                <c:pt idx="4">
                  <c:v>67.86</c:v>
                </c:pt>
              </c:numCache>
            </c:numRef>
          </c:val>
          <c:smooth val="0"/>
          <c:extLst xmlns:c16r2="http://schemas.microsoft.com/office/drawing/2015/06/chart">
            <c:ext xmlns:c16="http://schemas.microsoft.com/office/drawing/2014/chart" uri="{C3380CC4-5D6E-409C-BE32-E72D297353CC}">
              <c16:uniqueId val="{00000001-5AC3-4C07-84FF-4A3FBE952872}"/>
            </c:ext>
          </c:extLst>
        </c:ser>
        <c:dLbls>
          <c:showLegendKey val="0"/>
          <c:showVal val="0"/>
          <c:showCatName val="0"/>
          <c:showSerName val="0"/>
          <c:showPercent val="0"/>
          <c:showBubbleSize val="0"/>
        </c:dLbls>
        <c:marker val="1"/>
        <c:smooth val="0"/>
        <c:axId val="363172904"/>
        <c:axId val="363172120"/>
      </c:lineChart>
      <c:dateAx>
        <c:axId val="363172904"/>
        <c:scaling>
          <c:orientation val="minMax"/>
        </c:scaling>
        <c:delete val="1"/>
        <c:axPos val="b"/>
        <c:numFmt formatCode="&quot;H&quot;yy" sourceLinked="1"/>
        <c:majorTickMark val="none"/>
        <c:minorTickMark val="none"/>
        <c:tickLblPos val="none"/>
        <c:crossAx val="363172120"/>
        <c:crosses val="autoZero"/>
        <c:auto val="1"/>
        <c:lblOffset val="100"/>
        <c:baseTimeUnit val="years"/>
      </c:dateAx>
      <c:valAx>
        <c:axId val="36317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7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352.16</c:v>
                </c:pt>
                <c:pt idx="4">
                  <c:v>275.45999999999998</c:v>
                </c:pt>
              </c:numCache>
            </c:numRef>
          </c:val>
          <c:extLst xmlns:c16r2="http://schemas.microsoft.com/office/drawing/2015/06/chart">
            <c:ext xmlns:c16="http://schemas.microsoft.com/office/drawing/2014/chart" uri="{C3380CC4-5D6E-409C-BE32-E72D297353CC}">
              <c16:uniqueId val="{00000000-A365-49D6-A977-64394C3B5515}"/>
            </c:ext>
          </c:extLst>
        </c:ser>
        <c:dLbls>
          <c:showLegendKey val="0"/>
          <c:showVal val="0"/>
          <c:showCatName val="0"/>
          <c:showSerName val="0"/>
          <c:showPercent val="0"/>
          <c:showBubbleSize val="0"/>
        </c:dLbls>
        <c:gapWidth val="150"/>
        <c:axId val="364463224"/>
        <c:axId val="36446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653.69000000000005</c:v>
                </c:pt>
                <c:pt idx="4">
                  <c:v>709.4</c:v>
                </c:pt>
              </c:numCache>
            </c:numRef>
          </c:val>
          <c:smooth val="0"/>
          <c:extLst xmlns:c16r2="http://schemas.microsoft.com/office/drawing/2015/06/chart">
            <c:ext xmlns:c16="http://schemas.microsoft.com/office/drawing/2014/chart" uri="{C3380CC4-5D6E-409C-BE32-E72D297353CC}">
              <c16:uniqueId val="{00000001-A365-49D6-A977-64394C3B5515}"/>
            </c:ext>
          </c:extLst>
        </c:ser>
        <c:dLbls>
          <c:showLegendKey val="0"/>
          <c:showVal val="0"/>
          <c:showCatName val="0"/>
          <c:showSerName val="0"/>
          <c:showPercent val="0"/>
          <c:showBubbleSize val="0"/>
        </c:dLbls>
        <c:marker val="1"/>
        <c:smooth val="0"/>
        <c:axId val="364463224"/>
        <c:axId val="364462832"/>
      </c:lineChart>
      <c:dateAx>
        <c:axId val="364463224"/>
        <c:scaling>
          <c:orientation val="minMax"/>
        </c:scaling>
        <c:delete val="1"/>
        <c:axPos val="b"/>
        <c:numFmt formatCode="&quot;H&quot;yy" sourceLinked="1"/>
        <c:majorTickMark val="none"/>
        <c:minorTickMark val="none"/>
        <c:tickLblPos val="none"/>
        <c:crossAx val="364462832"/>
        <c:crosses val="autoZero"/>
        <c:auto val="1"/>
        <c:lblOffset val="100"/>
        <c:baseTimeUnit val="years"/>
      </c:dateAx>
      <c:valAx>
        <c:axId val="36446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46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85.11</c:v>
                </c:pt>
                <c:pt idx="4">
                  <c:v>72.53</c:v>
                </c:pt>
              </c:numCache>
            </c:numRef>
          </c:val>
          <c:extLst xmlns:c16r2="http://schemas.microsoft.com/office/drawing/2015/06/chart">
            <c:ext xmlns:c16="http://schemas.microsoft.com/office/drawing/2014/chart" uri="{C3380CC4-5D6E-409C-BE32-E72D297353CC}">
              <c16:uniqueId val="{00000000-2438-4F53-9363-3CA5FD27B7FB}"/>
            </c:ext>
          </c:extLst>
        </c:ser>
        <c:dLbls>
          <c:showLegendKey val="0"/>
          <c:showVal val="0"/>
          <c:showCatName val="0"/>
          <c:showSerName val="0"/>
          <c:showPercent val="0"/>
          <c:showBubbleSize val="0"/>
        </c:dLbls>
        <c:gapWidth val="150"/>
        <c:axId val="364462048"/>
        <c:axId val="36446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88.05</c:v>
                </c:pt>
                <c:pt idx="4">
                  <c:v>91.14</c:v>
                </c:pt>
              </c:numCache>
            </c:numRef>
          </c:val>
          <c:smooth val="0"/>
          <c:extLst xmlns:c16r2="http://schemas.microsoft.com/office/drawing/2015/06/chart">
            <c:ext xmlns:c16="http://schemas.microsoft.com/office/drawing/2014/chart" uri="{C3380CC4-5D6E-409C-BE32-E72D297353CC}">
              <c16:uniqueId val="{00000001-2438-4F53-9363-3CA5FD27B7FB}"/>
            </c:ext>
          </c:extLst>
        </c:ser>
        <c:dLbls>
          <c:showLegendKey val="0"/>
          <c:showVal val="0"/>
          <c:showCatName val="0"/>
          <c:showSerName val="0"/>
          <c:showPercent val="0"/>
          <c:showBubbleSize val="0"/>
        </c:dLbls>
        <c:marker val="1"/>
        <c:smooth val="0"/>
        <c:axId val="364462048"/>
        <c:axId val="364463616"/>
      </c:lineChart>
      <c:dateAx>
        <c:axId val="364462048"/>
        <c:scaling>
          <c:orientation val="minMax"/>
        </c:scaling>
        <c:delete val="1"/>
        <c:axPos val="b"/>
        <c:numFmt formatCode="&quot;H&quot;yy" sourceLinked="1"/>
        <c:majorTickMark val="none"/>
        <c:minorTickMark val="none"/>
        <c:tickLblPos val="none"/>
        <c:crossAx val="364463616"/>
        <c:crosses val="autoZero"/>
        <c:auto val="1"/>
        <c:lblOffset val="100"/>
        <c:baseTimeUnit val="years"/>
      </c:dateAx>
      <c:valAx>
        <c:axId val="36446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46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120.29</c:v>
                </c:pt>
                <c:pt idx="4">
                  <c:v>150</c:v>
                </c:pt>
              </c:numCache>
            </c:numRef>
          </c:val>
          <c:extLst xmlns:c16r2="http://schemas.microsoft.com/office/drawing/2015/06/chart">
            <c:ext xmlns:c16="http://schemas.microsoft.com/office/drawing/2014/chart" uri="{C3380CC4-5D6E-409C-BE32-E72D297353CC}">
              <c16:uniqueId val="{00000000-E753-4500-9355-6EC6EBA55B85}"/>
            </c:ext>
          </c:extLst>
        </c:ser>
        <c:dLbls>
          <c:showLegendKey val="0"/>
          <c:showVal val="0"/>
          <c:showCatName val="0"/>
          <c:showSerName val="0"/>
          <c:showPercent val="0"/>
          <c:showBubbleSize val="0"/>
        </c:dLbls>
        <c:gapWidth val="150"/>
        <c:axId val="364456560"/>
        <c:axId val="364456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141.15</c:v>
                </c:pt>
                <c:pt idx="4">
                  <c:v>136.86000000000001</c:v>
                </c:pt>
              </c:numCache>
            </c:numRef>
          </c:val>
          <c:smooth val="0"/>
          <c:extLst xmlns:c16r2="http://schemas.microsoft.com/office/drawing/2015/06/chart">
            <c:ext xmlns:c16="http://schemas.microsoft.com/office/drawing/2014/chart" uri="{C3380CC4-5D6E-409C-BE32-E72D297353CC}">
              <c16:uniqueId val="{00000001-E753-4500-9355-6EC6EBA55B85}"/>
            </c:ext>
          </c:extLst>
        </c:ser>
        <c:dLbls>
          <c:showLegendKey val="0"/>
          <c:showVal val="0"/>
          <c:showCatName val="0"/>
          <c:showSerName val="0"/>
          <c:showPercent val="0"/>
          <c:showBubbleSize val="0"/>
        </c:dLbls>
        <c:marker val="1"/>
        <c:smooth val="0"/>
        <c:axId val="364456560"/>
        <c:axId val="364456952"/>
      </c:lineChart>
      <c:dateAx>
        <c:axId val="364456560"/>
        <c:scaling>
          <c:orientation val="minMax"/>
        </c:scaling>
        <c:delete val="1"/>
        <c:axPos val="b"/>
        <c:numFmt formatCode="&quot;H&quot;yy" sourceLinked="1"/>
        <c:majorTickMark val="none"/>
        <c:minorTickMark val="none"/>
        <c:tickLblPos val="none"/>
        <c:crossAx val="364456952"/>
        <c:crosses val="autoZero"/>
        <c:auto val="1"/>
        <c:lblOffset val="100"/>
        <c:baseTimeUnit val="years"/>
      </c:dateAx>
      <c:valAx>
        <c:axId val="36445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45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G1" zoomScale="89" zoomScaleNormal="89"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神奈川県　逗子市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Bc1</v>
      </c>
      <c r="X8" s="72"/>
      <c r="Y8" s="72"/>
      <c r="Z8" s="72"/>
      <c r="AA8" s="72"/>
      <c r="AB8" s="72"/>
      <c r="AC8" s="72"/>
      <c r="AD8" s="73" t="str">
        <f>データ!$M$6</f>
        <v>非設置</v>
      </c>
      <c r="AE8" s="73"/>
      <c r="AF8" s="73"/>
      <c r="AG8" s="73"/>
      <c r="AH8" s="73"/>
      <c r="AI8" s="73"/>
      <c r="AJ8" s="73"/>
      <c r="AK8" s="3"/>
      <c r="AL8" s="69">
        <f>データ!S6</f>
        <v>59598</v>
      </c>
      <c r="AM8" s="69"/>
      <c r="AN8" s="69"/>
      <c r="AO8" s="69"/>
      <c r="AP8" s="69"/>
      <c r="AQ8" s="69"/>
      <c r="AR8" s="69"/>
      <c r="AS8" s="69"/>
      <c r="AT8" s="68">
        <f>データ!T6</f>
        <v>17.28</v>
      </c>
      <c r="AU8" s="68"/>
      <c r="AV8" s="68"/>
      <c r="AW8" s="68"/>
      <c r="AX8" s="68"/>
      <c r="AY8" s="68"/>
      <c r="AZ8" s="68"/>
      <c r="BA8" s="68"/>
      <c r="BB8" s="68">
        <f>データ!U6</f>
        <v>3448.96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78.56</v>
      </c>
      <c r="J10" s="68"/>
      <c r="K10" s="68"/>
      <c r="L10" s="68"/>
      <c r="M10" s="68"/>
      <c r="N10" s="68"/>
      <c r="O10" s="68"/>
      <c r="P10" s="68">
        <f>データ!P6</f>
        <v>100</v>
      </c>
      <c r="Q10" s="68"/>
      <c r="R10" s="68"/>
      <c r="S10" s="68"/>
      <c r="T10" s="68"/>
      <c r="U10" s="68"/>
      <c r="V10" s="68"/>
      <c r="W10" s="68">
        <f>データ!Q6</f>
        <v>78.84</v>
      </c>
      <c r="X10" s="68"/>
      <c r="Y10" s="68"/>
      <c r="Z10" s="68"/>
      <c r="AA10" s="68"/>
      <c r="AB10" s="68"/>
      <c r="AC10" s="68"/>
      <c r="AD10" s="69">
        <f>データ!R6</f>
        <v>1793</v>
      </c>
      <c r="AE10" s="69"/>
      <c r="AF10" s="69"/>
      <c r="AG10" s="69"/>
      <c r="AH10" s="69"/>
      <c r="AI10" s="69"/>
      <c r="AJ10" s="69"/>
      <c r="AK10" s="2"/>
      <c r="AL10" s="69">
        <f>データ!V6</f>
        <v>59577</v>
      </c>
      <c r="AM10" s="69"/>
      <c r="AN10" s="69"/>
      <c r="AO10" s="69"/>
      <c r="AP10" s="69"/>
      <c r="AQ10" s="69"/>
      <c r="AR10" s="69"/>
      <c r="AS10" s="69"/>
      <c r="AT10" s="68">
        <f>データ!W6</f>
        <v>8.64</v>
      </c>
      <c r="AU10" s="68"/>
      <c r="AV10" s="68"/>
      <c r="AW10" s="68"/>
      <c r="AX10" s="68"/>
      <c r="AY10" s="68"/>
      <c r="AZ10" s="68"/>
      <c r="BA10" s="68"/>
      <c r="BB10" s="68">
        <f>データ!X6</f>
        <v>6895.49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115</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116</v>
      </c>
      <c r="BM47" s="85"/>
      <c r="BN47" s="85"/>
      <c r="BO47" s="85"/>
      <c r="BP47" s="85"/>
      <c r="BQ47" s="85"/>
      <c r="BR47" s="85"/>
      <c r="BS47" s="85"/>
      <c r="BT47" s="85"/>
      <c r="BU47" s="85"/>
      <c r="BV47" s="85"/>
      <c r="BW47" s="85"/>
      <c r="BX47" s="85"/>
      <c r="BY47" s="85"/>
      <c r="BZ47" s="8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4"/>
      <c r="BM56" s="85"/>
      <c r="BN56" s="85"/>
      <c r="BO56" s="85"/>
      <c r="BP56" s="85"/>
      <c r="BQ56" s="85"/>
      <c r="BR56" s="85"/>
      <c r="BS56" s="85"/>
      <c r="BT56" s="85"/>
      <c r="BU56" s="85"/>
      <c r="BV56" s="85"/>
      <c r="BW56" s="85"/>
      <c r="BX56" s="85"/>
      <c r="BY56" s="85"/>
      <c r="BZ56" s="8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4"/>
      <c r="BM57" s="85"/>
      <c r="BN57" s="85"/>
      <c r="BO57" s="85"/>
      <c r="BP57" s="85"/>
      <c r="BQ57" s="85"/>
      <c r="BR57" s="85"/>
      <c r="BS57" s="85"/>
      <c r="BT57" s="85"/>
      <c r="BU57" s="85"/>
      <c r="BV57" s="85"/>
      <c r="BW57" s="85"/>
      <c r="BX57" s="85"/>
      <c r="BY57" s="85"/>
      <c r="BZ57" s="8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4"/>
      <c r="BM58" s="85"/>
      <c r="BN58" s="85"/>
      <c r="BO58" s="85"/>
      <c r="BP58" s="85"/>
      <c r="BQ58" s="85"/>
      <c r="BR58" s="85"/>
      <c r="BS58" s="85"/>
      <c r="BT58" s="85"/>
      <c r="BU58" s="85"/>
      <c r="BV58" s="85"/>
      <c r="BW58" s="85"/>
      <c r="BX58" s="85"/>
      <c r="BY58" s="85"/>
      <c r="BZ58" s="8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4"/>
      <c r="BM59" s="85"/>
      <c r="BN59" s="85"/>
      <c r="BO59" s="85"/>
      <c r="BP59" s="85"/>
      <c r="BQ59" s="85"/>
      <c r="BR59" s="85"/>
      <c r="BS59" s="85"/>
      <c r="BT59" s="85"/>
      <c r="BU59" s="85"/>
      <c r="BV59" s="85"/>
      <c r="BW59" s="85"/>
      <c r="BX59" s="85"/>
      <c r="BY59" s="85"/>
      <c r="BZ59" s="86"/>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84"/>
      <c r="BM60" s="85"/>
      <c r="BN60" s="85"/>
      <c r="BO60" s="85"/>
      <c r="BP60" s="85"/>
      <c r="BQ60" s="85"/>
      <c r="BR60" s="85"/>
      <c r="BS60" s="85"/>
      <c r="BT60" s="85"/>
      <c r="BU60" s="85"/>
      <c r="BV60" s="85"/>
      <c r="BW60" s="85"/>
      <c r="BX60" s="85"/>
      <c r="BY60" s="85"/>
      <c r="BZ60" s="86"/>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84"/>
      <c r="BM61" s="85"/>
      <c r="BN61" s="85"/>
      <c r="BO61" s="85"/>
      <c r="BP61" s="85"/>
      <c r="BQ61" s="85"/>
      <c r="BR61" s="85"/>
      <c r="BS61" s="85"/>
      <c r="BT61" s="85"/>
      <c r="BU61" s="85"/>
      <c r="BV61" s="85"/>
      <c r="BW61" s="85"/>
      <c r="BX61" s="85"/>
      <c r="BY61" s="85"/>
      <c r="BZ61" s="8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ytUaTKcaQ1krBx+nIYY8blgb4/pxpbWA/LAKH/u4rR5Z2oynOoj0doUuwiBadj9/3uM/xmS6kok7bjM+c0b6vQ==" saltValue="iMFw4H1kVzev/oIYkWcWp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142085</v>
      </c>
      <c r="D6" s="33">
        <f t="shared" si="3"/>
        <v>46</v>
      </c>
      <c r="E6" s="33">
        <f t="shared" si="3"/>
        <v>17</v>
      </c>
      <c r="F6" s="33">
        <f t="shared" si="3"/>
        <v>1</v>
      </c>
      <c r="G6" s="33">
        <f t="shared" si="3"/>
        <v>0</v>
      </c>
      <c r="H6" s="33" t="str">
        <f t="shared" si="3"/>
        <v>神奈川県　逗子市</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78.56</v>
      </c>
      <c r="P6" s="34">
        <f t="shared" si="3"/>
        <v>100</v>
      </c>
      <c r="Q6" s="34">
        <f t="shared" si="3"/>
        <v>78.84</v>
      </c>
      <c r="R6" s="34">
        <f t="shared" si="3"/>
        <v>1793</v>
      </c>
      <c r="S6" s="34">
        <f t="shared" si="3"/>
        <v>59598</v>
      </c>
      <c r="T6" s="34">
        <f t="shared" si="3"/>
        <v>17.28</v>
      </c>
      <c r="U6" s="34">
        <f t="shared" si="3"/>
        <v>3448.96</v>
      </c>
      <c r="V6" s="34">
        <f t="shared" si="3"/>
        <v>59577</v>
      </c>
      <c r="W6" s="34">
        <f t="shared" si="3"/>
        <v>8.64</v>
      </c>
      <c r="X6" s="34">
        <f t="shared" si="3"/>
        <v>6895.49</v>
      </c>
      <c r="Y6" s="35" t="str">
        <f>IF(Y7="",NA(),Y7)</f>
        <v>-</v>
      </c>
      <c r="Z6" s="35" t="str">
        <f t="shared" ref="Z6:AH6" si="4">IF(Z7="",NA(),Z7)</f>
        <v>-</v>
      </c>
      <c r="AA6" s="35" t="str">
        <f t="shared" si="4"/>
        <v>-</v>
      </c>
      <c r="AB6" s="35">
        <f t="shared" si="4"/>
        <v>93.32</v>
      </c>
      <c r="AC6" s="35">
        <f t="shared" si="4"/>
        <v>94.94</v>
      </c>
      <c r="AD6" s="35" t="str">
        <f t="shared" si="4"/>
        <v>-</v>
      </c>
      <c r="AE6" s="35" t="str">
        <f t="shared" si="4"/>
        <v>-</v>
      </c>
      <c r="AF6" s="35" t="str">
        <f t="shared" si="4"/>
        <v>-</v>
      </c>
      <c r="AG6" s="35">
        <f t="shared" si="4"/>
        <v>106.32</v>
      </c>
      <c r="AH6" s="35">
        <f t="shared" si="4"/>
        <v>106.67</v>
      </c>
      <c r="AI6" s="34" t="str">
        <f>IF(AI7="","",IF(AI7="-","【-】","【"&amp;SUBSTITUTE(TEXT(AI7,"#,##0.00"),"-","△")&amp;"】"))</f>
        <v>【106.67】</v>
      </c>
      <c r="AJ6" s="35" t="str">
        <f>IF(AJ7="",NA(),AJ7)</f>
        <v>-</v>
      </c>
      <c r="AK6" s="35" t="str">
        <f t="shared" ref="AK6:AS6" si="5">IF(AK7="",NA(),AK7)</f>
        <v>-</v>
      </c>
      <c r="AL6" s="35" t="str">
        <f t="shared" si="5"/>
        <v>-</v>
      </c>
      <c r="AM6" s="35">
        <f t="shared" si="5"/>
        <v>15.26</v>
      </c>
      <c r="AN6" s="35">
        <f t="shared" si="5"/>
        <v>28.43</v>
      </c>
      <c r="AO6" s="35" t="str">
        <f t="shared" si="5"/>
        <v>-</v>
      </c>
      <c r="AP6" s="35" t="str">
        <f t="shared" si="5"/>
        <v>-</v>
      </c>
      <c r="AQ6" s="35" t="str">
        <f t="shared" si="5"/>
        <v>-</v>
      </c>
      <c r="AR6" s="35">
        <f t="shared" si="5"/>
        <v>1.35</v>
      </c>
      <c r="AS6" s="35">
        <f t="shared" si="5"/>
        <v>3.68</v>
      </c>
      <c r="AT6" s="34" t="str">
        <f>IF(AT7="","",IF(AT7="-","【-】","【"&amp;SUBSTITUTE(TEXT(AT7,"#,##0.00"),"-","△")&amp;"】"))</f>
        <v>【3.64】</v>
      </c>
      <c r="AU6" s="35" t="str">
        <f>IF(AU7="",NA(),AU7)</f>
        <v>-</v>
      </c>
      <c r="AV6" s="35" t="str">
        <f t="shared" ref="AV6:BD6" si="6">IF(AV7="",NA(),AV7)</f>
        <v>-</v>
      </c>
      <c r="AW6" s="35" t="str">
        <f t="shared" si="6"/>
        <v>-</v>
      </c>
      <c r="AX6" s="35">
        <f t="shared" si="6"/>
        <v>27.83</v>
      </c>
      <c r="AY6" s="35">
        <f t="shared" si="6"/>
        <v>44.86</v>
      </c>
      <c r="AZ6" s="35" t="str">
        <f t="shared" si="6"/>
        <v>-</v>
      </c>
      <c r="BA6" s="35" t="str">
        <f t="shared" si="6"/>
        <v>-</v>
      </c>
      <c r="BB6" s="35" t="str">
        <f t="shared" si="6"/>
        <v>-</v>
      </c>
      <c r="BC6" s="35">
        <f t="shared" si="6"/>
        <v>71.540000000000006</v>
      </c>
      <c r="BD6" s="35">
        <f t="shared" si="6"/>
        <v>67.86</v>
      </c>
      <c r="BE6" s="34" t="str">
        <f>IF(BE7="","",IF(BE7="-","【-】","【"&amp;SUBSTITUTE(TEXT(BE7,"#,##0.00"),"-","△")&amp;"】"))</f>
        <v>【67.52】</v>
      </c>
      <c r="BF6" s="35" t="str">
        <f>IF(BF7="",NA(),BF7)</f>
        <v>-</v>
      </c>
      <c r="BG6" s="35" t="str">
        <f t="shared" ref="BG6:BO6" si="7">IF(BG7="",NA(),BG7)</f>
        <v>-</v>
      </c>
      <c r="BH6" s="35" t="str">
        <f t="shared" si="7"/>
        <v>-</v>
      </c>
      <c r="BI6" s="35">
        <f t="shared" si="7"/>
        <v>352.16</v>
      </c>
      <c r="BJ6" s="35">
        <f t="shared" si="7"/>
        <v>275.45999999999998</v>
      </c>
      <c r="BK6" s="35" t="str">
        <f t="shared" si="7"/>
        <v>-</v>
      </c>
      <c r="BL6" s="35" t="str">
        <f t="shared" si="7"/>
        <v>-</v>
      </c>
      <c r="BM6" s="35" t="str">
        <f t="shared" si="7"/>
        <v>-</v>
      </c>
      <c r="BN6" s="35">
        <f t="shared" si="7"/>
        <v>653.69000000000005</v>
      </c>
      <c r="BO6" s="35">
        <f t="shared" si="7"/>
        <v>709.4</v>
      </c>
      <c r="BP6" s="34" t="str">
        <f>IF(BP7="","",IF(BP7="-","【-】","【"&amp;SUBSTITUTE(TEXT(BP7,"#,##0.00"),"-","△")&amp;"】"))</f>
        <v>【705.21】</v>
      </c>
      <c r="BQ6" s="35" t="str">
        <f>IF(BQ7="",NA(),BQ7)</f>
        <v>-</v>
      </c>
      <c r="BR6" s="35" t="str">
        <f t="shared" ref="BR6:BZ6" si="8">IF(BR7="",NA(),BR7)</f>
        <v>-</v>
      </c>
      <c r="BS6" s="35" t="str">
        <f t="shared" si="8"/>
        <v>-</v>
      </c>
      <c r="BT6" s="35">
        <f t="shared" si="8"/>
        <v>85.11</v>
      </c>
      <c r="BU6" s="35">
        <f t="shared" si="8"/>
        <v>72.53</v>
      </c>
      <c r="BV6" s="35" t="str">
        <f t="shared" si="8"/>
        <v>-</v>
      </c>
      <c r="BW6" s="35" t="str">
        <f t="shared" si="8"/>
        <v>-</v>
      </c>
      <c r="BX6" s="35" t="str">
        <f t="shared" si="8"/>
        <v>-</v>
      </c>
      <c r="BY6" s="35">
        <f t="shared" si="8"/>
        <v>88.05</v>
      </c>
      <c r="BZ6" s="35">
        <f t="shared" si="8"/>
        <v>91.14</v>
      </c>
      <c r="CA6" s="34" t="str">
        <f>IF(CA7="","",IF(CA7="-","【-】","【"&amp;SUBSTITUTE(TEXT(CA7,"#,##0.00"),"-","△")&amp;"】"))</f>
        <v>【98.96】</v>
      </c>
      <c r="CB6" s="35" t="str">
        <f>IF(CB7="",NA(),CB7)</f>
        <v>-</v>
      </c>
      <c r="CC6" s="35" t="str">
        <f t="shared" ref="CC6:CK6" si="9">IF(CC7="",NA(),CC7)</f>
        <v>-</v>
      </c>
      <c r="CD6" s="35" t="str">
        <f t="shared" si="9"/>
        <v>-</v>
      </c>
      <c r="CE6" s="35">
        <f t="shared" si="9"/>
        <v>120.29</v>
      </c>
      <c r="CF6" s="35">
        <f t="shared" si="9"/>
        <v>150</v>
      </c>
      <c r="CG6" s="35" t="str">
        <f t="shared" si="9"/>
        <v>-</v>
      </c>
      <c r="CH6" s="35" t="str">
        <f t="shared" si="9"/>
        <v>-</v>
      </c>
      <c r="CI6" s="35" t="str">
        <f t="shared" si="9"/>
        <v>-</v>
      </c>
      <c r="CJ6" s="35">
        <f t="shared" si="9"/>
        <v>141.15</v>
      </c>
      <c r="CK6" s="35">
        <f t="shared" si="9"/>
        <v>136.86000000000001</v>
      </c>
      <c r="CL6" s="34" t="str">
        <f>IF(CL7="","",IF(CL7="-","【-】","【"&amp;SUBSTITUTE(TEXT(CL7,"#,##0.00"),"-","△")&amp;"】"))</f>
        <v>【134.52】</v>
      </c>
      <c r="CM6" s="35" t="str">
        <f>IF(CM7="",NA(),CM7)</f>
        <v>-</v>
      </c>
      <c r="CN6" s="35" t="str">
        <f t="shared" ref="CN6:CV6" si="10">IF(CN7="",NA(),CN7)</f>
        <v>-</v>
      </c>
      <c r="CO6" s="35" t="str">
        <f t="shared" si="10"/>
        <v>-</v>
      </c>
      <c r="CP6" s="35">
        <f t="shared" si="10"/>
        <v>59.39</v>
      </c>
      <c r="CQ6" s="35">
        <f t="shared" si="10"/>
        <v>58.79</v>
      </c>
      <c r="CR6" s="35" t="str">
        <f t="shared" si="10"/>
        <v>-</v>
      </c>
      <c r="CS6" s="35" t="str">
        <f t="shared" si="10"/>
        <v>-</v>
      </c>
      <c r="CT6" s="35" t="str">
        <f t="shared" si="10"/>
        <v>-</v>
      </c>
      <c r="CU6" s="35">
        <f t="shared" si="10"/>
        <v>57.04</v>
      </c>
      <c r="CV6" s="35">
        <f t="shared" si="10"/>
        <v>60.78</v>
      </c>
      <c r="CW6" s="34" t="str">
        <f>IF(CW7="","",IF(CW7="-","【-】","【"&amp;SUBSTITUTE(TEXT(CW7,"#,##0.00"),"-","△")&amp;"】"))</f>
        <v>【59.57】</v>
      </c>
      <c r="CX6" s="35" t="str">
        <f>IF(CX7="",NA(),CX7)</f>
        <v>-</v>
      </c>
      <c r="CY6" s="35" t="str">
        <f t="shared" ref="CY6:DG6" si="11">IF(CY7="",NA(),CY7)</f>
        <v>-</v>
      </c>
      <c r="CZ6" s="35" t="str">
        <f t="shared" si="11"/>
        <v>-</v>
      </c>
      <c r="DA6" s="35">
        <f t="shared" si="11"/>
        <v>98.7</v>
      </c>
      <c r="DB6" s="35">
        <f t="shared" si="11"/>
        <v>98.8</v>
      </c>
      <c r="DC6" s="35" t="str">
        <f t="shared" si="11"/>
        <v>-</v>
      </c>
      <c r="DD6" s="35" t="str">
        <f t="shared" si="11"/>
        <v>-</v>
      </c>
      <c r="DE6" s="35" t="str">
        <f t="shared" si="11"/>
        <v>-</v>
      </c>
      <c r="DF6" s="35">
        <f t="shared" si="11"/>
        <v>93.73</v>
      </c>
      <c r="DG6" s="35">
        <f t="shared" si="11"/>
        <v>94.17</v>
      </c>
      <c r="DH6" s="34" t="str">
        <f>IF(DH7="","",IF(DH7="-","【-】","【"&amp;SUBSTITUTE(TEXT(DH7,"#,##0.00"),"-","△")&amp;"】"))</f>
        <v>【95.57】</v>
      </c>
      <c r="DI6" s="35" t="str">
        <f>IF(DI7="",NA(),DI7)</f>
        <v>-</v>
      </c>
      <c r="DJ6" s="35" t="str">
        <f t="shared" ref="DJ6:DR6" si="12">IF(DJ7="",NA(),DJ7)</f>
        <v>-</v>
      </c>
      <c r="DK6" s="35" t="str">
        <f t="shared" si="12"/>
        <v>-</v>
      </c>
      <c r="DL6" s="35">
        <f t="shared" si="12"/>
        <v>7.9</v>
      </c>
      <c r="DM6" s="35">
        <f t="shared" si="12"/>
        <v>15.54</v>
      </c>
      <c r="DN6" s="35" t="str">
        <f t="shared" si="12"/>
        <v>-</v>
      </c>
      <c r="DO6" s="35" t="str">
        <f t="shared" si="12"/>
        <v>-</v>
      </c>
      <c r="DP6" s="35" t="str">
        <f t="shared" si="12"/>
        <v>-</v>
      </c>
      <c r="DQ6" s="35">
        <f t="shared" si="12"/>
        <v>21.22</v>
      </c>
      <c r="DR6" s="35">
        <f t="shared" si="12"/>
        <v>23.25</v>
      </c>
      <c r="DS6" s="34" t="str">
        <f>IF(DS7="","",IF(DS7="-","【-】","【"&amp;SUBSTITUTE(TEXT(DS7,"#,##0.00"),"-","△")&amp;"】"))</f>
        <v>【36.52】</v>
      </c>
      <c r="DT6" s="35" t="str">
        <f>IF(DT7="",NA(),DT7)</f>
        <v>-</v>
      </c>
      <c r="DU6" s="35" t="str">
        <f t="shared" ref="DU6:EC6" si="13">IF(DU7="",NA(),DU7)</f>
        <v>-</v>
      </c>
      <c r="DV6" s="35" t="str">
        <f t="shared" si="13"/>
        <v>-</v>
      </c>
      <c r="DW6" s="35">
        <f t="shared" si="13"/>
        <v>3.32</v>
      </c>
      <c r="DX6" s="35">
        <f t="shared" si="13"/>
        <v>5.37</v>
      </c>
      <c r="DY6" s="35" t="str">
        <f t="shared" si="13"/>
        <v>-</v>
      </c>
      <c r="DZ6" s="35" t="str">
        <f t="shared" si="13"/>
        <v>-</v>
      </c>
      <c r="EA6" s="35" t="str">
        <f t="shared" si="13"/>
        <v>-</v>
      </c>
      <c r="EB6" s="35">
        <f t="shared" si="13"/>
        <v>0.83</v>
      </c>
      <c r="EC6" s="35">
        <f t="shared" si="13"/>
        <v>1.06</v>
      </c>
      <c r="ED6" s="34" t="str">
        <f>IF(ED7="","",IF(ED7="-","【-】","【"&amp;SUBSTITUTE(TEXT(ED7,"#,##0.00"),"-","△")&amp;"】"))</f>
        <v>【5.72】</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0.12</v>
      </c>
      <c r="EN6" s="35">
        <f t="shared" si="14"/>
        <v>0.08</v>
      </c>
      <c r="EO6" s="34" t="str">
        <f>IF(EO7="","",IF(EO7="-","【-】","【"&amp;SUBSTITUTE(TEXT(EO7,"#,##0.00"),"-","△")&amp;"】"))</f>
        <v>【0.30】</v>
      </c>
    </row>
    <row r="7" spans="1:148" s="36" customFormat="1" x14ac:dyDescent="0.15">
      <c r="A7" s="28"/>
      <c r="B7" s="37">
        <v>2020</v>
      </c>
      <c r="C7" s="37">
        <v>142085</v>
      </c>
      <c r="D7" s="37">
        <v>46</v>
      </c>
      <c r="E7" s="37">
        <v>17</v>
      </c>
      <c r="F7" s="37">
        <v>1</v>
      </c>
      <c r="G7" s="37">
        <v>0</v>
      </c>
      <c r="H7" s="37" t="s">
        <v>95</v>
      </c>
      <c r="I7" s="37" t="s">
        <v>96</v>
      </c>
      <c r="J7" s="37" t="s">
        <v>97</v>
      </c>
      <c r="K7" s="37" t="s">
        <v>98</v>
      </c>
      <c r="L7" s="37" t="s">
        <v>99</v>
      </c>
      <c r="M7" s="37" t="s">
        <v>100</v>
      </c>
      <c r="N7" s="38" t="s">
        <v>101</v>
      </c>
      <c r="O7" s="38">
        <v>78.56</v>
      </c>
      <c r="P7" s="38">
        <v>100</v>
      </c>
      <c r="Q7" s="38">
        <v>78.84</v>
      </c>
      <c r="R7" s="38">
        <v>1793</v>
      </c>
      <c r="S7" s="38">
        <v>59598</v>
      </c>
      <c r="T7" s="38">
        <v>17.28</v>
      </c>
      <c r="U7" s="38">
        <v>3448.96</v>
      </c>
      <c r="V7" s="38">
        <v>59577</v>
      </c>
      <c r="W7" s="38">
        <v>8.64</v>
      </c>
      <c r="X7" s="38">
        <v>6895.49</v>
      </c>
      <c r="Y7" s="38" t="s">
        <v>101</v>
      </c>
      <c r="Z7" s="38" t="s">
        <v>101</v>
      </c>
      <c r="AA7" s="38" t="s">
        <v>101</v>
      </c>
      <c r="AB7" s="38">
        <v>93.32</v>
      </c>
      <c r="AC7" s="38">
        <v>94.94</v>
      </c>
      <c r="AD7" s="38" t="s">
        <v>101</v>
      </c>
      <c r="AE7" s="38" t="s">
        <v>101</v>
      </c>
      <c r="AF7" s="38" t="s">
        <v>101</v>
      </c>
      <c r="AG7" s="38">
        <v>106.32</v>
      </c>
      <c r="AH7" s="38">
        <v>106.67</v>
      </c>
      <c r="AI7" s="38">
        <v>106.67</v>
      </c>
      <c r="AJ7" s="38" t="s">
        <v>101</v>
      </c>
      <c r="AK7" s="38" t="s">
        <v>101</v>
      </c>
      <c r="AL7" s="38" t="s">
        <v>101</v>
      </c>
      <c r="AM7" s="38">
        <v>15.26</v>
      </c>
      <c r="AN7" s="38">
        <v>28.43</v>
      </c>
      <c r="AO7" s="38" t="s">
        <v>101</v>
      </c>
      <c r="AP7" s="38" t="s">
        <v>101</v>
      </c>
      <c r="AQ7" s="38" t="s">
        <v>101</v>
      </c>
      <c r="AR7" s="38">
        <v>1.35</v>
      </c>
      <c r="AS7" s="38">
        <v>3.68</v>
      </c>
      <c r="AT7" s="38">
        <v>3.64</v>
      </c>
      <c r="AU7" s="38" t="s">
        <v>101</v>
      </c>
      <c r="AV7" s="38" t="s">
        <v>101</v>
      </c>
      <c r="AW7" s="38" t="s">
        <v>101</v>
      </c>
      <c r="AX7" s="38">
        <v>27.83</v>
      </c>
      <c r="AY7" s="38">
        <v>44.86</v>
      </c>
      <c r="AZ7" s="38" t="s">
        <v>101</v>
      </c>
      <c r="BA7" s="38" t="s">
        <v>101</v>
      </c>
      <c r="BB7" s="38" t="s">
        <v>101</v>
      </c>
      <c r="BC7" s="38">
        <v>71.540000000000006</v>
      </c>
      <c r="BD7" s="38">
        <v>67.86</v>
      </c>
      <c r="BE7" s="38">
        <v>67.52</v>
      </c>
      <c r="BF7" s="38" t="s">
        <v>101</v>
      </c>
      <c r="BG7" s="38" t="s">
        <v>101</v>
      </c>
      <c r="BH7" s="38" t="s">
        <v>101</v>
      </c>
      <c r="BI7" s="38">
        <v>352.16</v>
      </c>
      <c r="BJ7" s="38">
        <v>275.45999999999998</v>
      </c>
      <c r="BK7" s="38" t="s">
        <v>101</v>
      </c>
      <c r="BL7" s="38" t="s">
        <v>101</v>
      </c>
      <c r="BM7" s="38" t="s">
        <v>101</v>
      </c>
      <c r="BN7" s="38">
        <v>653.69000000000005</v>
      </c>
      <c r="BO7" s="38">
        <v>709.4</v>
      </c>
      <c r="BP7" s="38">
        <v>705.21</v>
      </c>
      <c r="BQ7" s="38" t="s">
        <v>101</v>
      </c>
      <c r="BR7" s="38" t="s">
        <v>101</v>
      </c>
      <c r="BS7" s="38" t="s">
        <v>101</v>
      </c>
      <c r="BT7" s="38">
        <v>85.11</v>
      </c>
      <c r="BU7" s="38">
        <v>72.53</v>
      </c>
      <c r="BV7" s="38" t="s">
        <v>101</v>
      </c>
      <c r="BW7" s="38" t="s">
        <v>101</v>
      </c>
      <c r="BX7" s="38" t="s">
        <v>101</v>
      </c>
      <c r="BY7" s="38">
        <v>88.05</v>
      </c>
      <c r="BZ7" s="38">
        <v>91.14</v>
      </c>
      <c r="CA7" s="38">
        <v>98.96</v>
      </c>
      <c r="CB7" s="38" t="s">
        <v>101</v>
      </c>
      <c r="CC7" s="38" t="s">
        <v>101</v>
      </c>
      <c r="CD7" s="38" t="s">
        <v>101</v>
      </c>
      <c r="CE7" s="38">
        <v>120.29</v>
      </c>
      <c r="CF7" s="38">
        <v>150</v>
      </c>
      <c r="CG7" s="38" t="s">
        <v>101</v>
      </c>
      <c r="CH7" s="38" t="s">
        <v>101</v>
      </c>
      <c r="CI7" s="38" t="s">
        <v>101</v>
      </c>
      <c r="CJ7" s="38">
        <v>141.15</v>
      </c>
      <c r="CK7" s="38">
        <v>136.86000000000001</v>
      </c>
      <c r="CL7" s="38">
        <v>134.52000000000001</v>
      </c>
      <c r="CM7" s="38" t="s">
        <v>101</v>
      </c>
      <c r="CN7" s="38" t="s">
        <v>101</v>
      </c>
      <c r="CO7" s="38" t="s">
        <v>101</v>
      </c>
      <c r="CP7" s="38">
        <v>59.39</v>
      </c>
      <c r="CQ7" s="38">
        <v>58.79</v>
      </c>
      <c r="CR7" s="38" t="s">
        <v>101</v>
      </c>
      <c r="CS7" s="38" t="s">
        <v>101</v>
      </c>
      <c r="CT7" s="38" t="s">
        <v>101</v>
      </c>
      <c r="CU7" s="38">
        <v>57.04</v>
      </c>
      <c r="CV7" s="38">
        <v>60.78</v>
      </c>
      <c r="CW7" s="38">
        <v>59.57</v>
      </c>
      <c r="CX7" s="38" t="s">
        <v>101</v>
      </c>
      <c r="CY7" s="38" t="s">
        <v>101</v>
      </c>
      <c r="CZ7" s="38" t="s">
        <v>101</v>
      </c>
      <c r="DA7" s="38">
        <v>98.7</v>
      </c>
      <c r="DB7" s="38">
        <v>98.8</v>
      </c>
      <c r="DC7" s="38" t="s">
        <v>101</v>
      </c>
      <c r="DD7" s="38" t="s">
        <v>101</v>
      </c>
      <c r="DE7" s="38" t="s">
        <v>101</v>
      </c>
      <c r="DF7" s="38">
        <v>93.73</v>
      </c>
      <c r="DG7" s="38">
        <v>94.17</v>
      </c>
      <c r="DH7" s="38">
        <v>95.57</v>
      </c>
      <c r="DI7" s="38" t="s">
        <v>101</v>
      </c>
      <c r="DJ7" s="38" t="s">
        <v>101</v>
      </c>
      <c r="DK7" s="38" t="s">
        <v>101</v>
      </c>
      <c r="DL7" s="38">
        <v>7.9</v>
      </c>
      <c r="DM7" s="38">
        <v>15.54</v>
      </c>
      <c r="DN7" s="38" t="s">
        <v>101</v>
      </c>
      <c r="DO7" s="38" t="s">
        <v>101</v>
      </c>
      <c r="DP7" s="38" t="s">
        <v>101</v>
      </c>
      <c r="DQ7" s="38">
        <v>21.22</v>
      </c>
      <c r="DR7" s="38">
        <v>23.25</v>
      </c>
      <c r="DS7" s="38">
        <v>36.520000000000003</v>
      </c>
      <c r="DT7" s="38" t="s">
        <v>101</v>
      </c>
      <c r="DU7" s="38" t="s">
        <v>101</v>
      </c>
      <c r="DV7" s="38" t="s">
        <v>101</v>
      </c>
      <c r="DW7" s="38">
        <v>3.32</v>
      </c>
      <c r="DX7" s="38">
        <v>5.37</v>
      </c>
      <c r="DY7" s="38" t="s">
        <v>101</v>
      </c>
      <c r="DZ7" s="38" t="s">
        <v>101</v>
      </c>
      <c r="EA7" s="38" t="s">
        <v>101</v>
      </c>
      <c r="EB7" s="38">
        <v>0.83</v>
      </c>
      <c r="EC7" s="38">
        <v>1.06</v>
      </c>
      <c r="ED7" s="38">
        <v>5.72</v>
      </c>
      <c r="EE7" s="38" t="s">
        <v>101</v>
      </c>
      <c r="EF7" s="38" t="s">
        <v>101</v>
      </c>
      <c r="EG7" s="38" t="s">
        <v>101</v>
      </c>
      <c r="EH7" s="38">
        <v>0</v>
      </c>
      <c r="EI7" s="38">
        <v>0</v>
      </c>
      <c r="EJ7" s="38" t="s">
        <v>101</v>
      </c>
      <c r="EK7" s="38" t="s">
        <v>101</v>
      </c>
      <c r="EL7" s="38" t="s">
        <v>101</v>
      </c>
      <c r="EM7" s="38">
        <v>0.12</v>
      </c>
      <c r="EN7" s="38">
        <v>0.08</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2022-01-20T05:54:56Z</cp:lastPrinted>
  <dcterms:created xsi:type="dcterms:W3CDTF">2021-12-03T07:11:06Z</dcterms:created>
  <dcterms:modified xsi:type="dcterms:W3CDTF">2022-01-31T04:36:41Z</dcterms:modified>
  <cp:category/>
</cp:coreProperties>
</file>