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kawasaki.local\庁内共有ファイルサーバ\80（水）経営戦略・危機管理室\経営企画\005 財政収支計画関係\経営分析関係\経営比較分析表\R03\03回答\"/>
    </mc:Choice>
  </mc:AlternateContent>
  <workbookProtection workbookAlgorithmName="SHA-512" workbookHashValue="6MB1IjjCdn/YspicE5UyPNt2Yl8Bw29vN0u0GZin5pSYibxFX5RGb86Cxi24+B50c+0dbBHltsP9MjC4QrzXLA==" workbookSaltValue="5Q1xa1IOgE46PjlPxxbdpA==" workbookSpinCount="100000" lockStructure="1"/>
  <bookViews>
    <workbookView xWindow="0" yWindow="0" windowWidth="23040" windowHeight="8670"/>
  </bookViews>
  <sheets>
    <sheet name="法適用_下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T6" i="5"/>
  <c r="S6" i="5"/>
  <c r="AL8" i="4" s="1"/>
  <c r="R6" i="5"/>
  <c r="Q6" i="5"/>
  <c r="P6" i="5"/>
  <c r="O6" i="5"/>
  <c r="I10" i="4" s="1"/>
  <c r="N6" i="5"/>
  <c r="M6" i="5"/>
  <c r="L6" i="5"/>
  <c r="K6" i="5"/>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L85" i="4"/>
  <c r="K85" i="4"/>
  <c r="I85" i="4"/>
  <c r="H85" i="4"/>
  <c r="G85" i="4"/>
  <c r="E85" i="4"/>
  <c r="BB10" i="4"/>
  <c r="AT10" i="4"/>
  <c r="AD10" i="4"/>
  <c r="W10" i="4"/>
  <c r="P10" i="4"/>
  <c r="B10" i="4"/>
  <c r="BB8" i="4"/>
  <c r="AT8" i="4"/>
  <c r="AD8" i="4"/>
  <c r="W8" i="4"/>
  <c r="P8" i="4"/>
  <c r="B8" i="4"/>
  <c r="B6" i="4"/>
</calcChain>
</file>

<file path=xl/sharedStrings.xml><?xml version="1.0" encoding="utf-8"?>
<sst xmlns="http://schemas.openxmlformats.org/spreadsheetml/2006/main" count="231" uniqueCount="117">
  <si>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</si>
  <si>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</si>
  <si>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</si>
  <si>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</si>
  <si>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</si>
  <si>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</si>
  <si>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</si>
  <si>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</si>
  <si>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</si>
  <si>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</si>
  <si>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</si>
  <si>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</si>
  <si>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</si>
  <si>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</si>
  <si>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</si>
  <si>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</si>
  <si>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</si>
  <si>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</si>
  <si>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</si>
  <si>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</si>
  <si>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</si>
  <si>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</si>
  <si>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</si>
  <si>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</si>
  <si>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</si>
  <si>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</si>
  <si>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</si>
  <si>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</si>
  <si>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</si>
  <si>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</si>
  <si>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</si>
  <si>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</si>
  <si>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</si>
  <si>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</si>
  <si>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</si>
  <si>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</si>
  <si>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</si>
  <si>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</si>
  <si>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</si>
  <si>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</si>
  <si>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</si>
  <si>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</si>
  <si>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</si>
  <si>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</si>
  <si>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</si>
  <si>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</si>
  <si>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</si>
  <si>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</si>
  <si>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</si>
  <si>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</si>
  <si>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</si>
  <si>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</si>
  <si>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</si>
  <si>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</si>
  <si>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</si>
  <si>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</si>
  <si>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</si>
  <si>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</si>
  <si>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</si>
  <si>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</si>
  <si>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</si>
  <si>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</si>
  <si>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</si>
  <si>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</si>
  <si>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</si>
  <si>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</si>
  <si>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</si>
  <si>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</si>
  <si>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</si>
  <si>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</si>
  <si>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</si>
  <si>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</si>
  <si>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</si>
  <si>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</si>
  <si>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</si>
  <si>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</si>
  <si>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</si>
  <si>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</si>
  <si>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</si>
  <si>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</si>
  <si>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</si>
  <si>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</si>
  <si>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</si>
  <si>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</si>
  <si>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</si>
  <si>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</si>
  <si>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</si>
  <si>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</si>
  <si>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</si>
  <si>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</si>
  <si>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</si>
  <si>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</si>
  <si>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</si>
  <si>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</si>
  <si>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</si>
  <si>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</si>
  <si>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神奈川県　川崎市</t>
  </si>
  <si>
    <t>法適用</t>
  </si>
  <si>
    <t>下水道事業</t>
  </si>
  <si>
    <t>公共下水道</t>
  </si>
  <si>
    <t>政令市等</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</si>
  <si>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</si>
  <si>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</si>
  <si>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</si>
  <si>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</si>
  <si>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</si>
  <si>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</si>
  <si>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</si>
  <si>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</si>
  <si>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</si>
  <si>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</si>
  <si>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</si>
  <si>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</si>
  <si>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</si>
  <si>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○企業債残高と支払利息が高い水準にありますが、企業債残高の縮減に向けた取組を継続することで、持続可能な経営基盤を確保できると考えています。
○引き続き、管渠や施設の更新のほか、耐震化、浸水対策、高度処理対策、合流改善等の整備を行う必要があります。このような状況でも、企業債残高に留意しながら、優先順位を定めて計画的な整備を行い、適切な維持管理を併せて行うため、アセットマネジメント手法を導入した取組を進めています。</t>
    <rPh sb="191" eb="193">
      <t>シュホウ</t>
    </rPh>
    <rPh sb="194" eb="196">
      <t>ドウニュウ</t>
    </rPh>
    <phoneticPr fontId="4"/>
  </si>
  <si>
    <r>
      <t>　川崎市では、下水道施設の更新等を行うための建設改良について、事業費の平準化に加え、事業の優先順位付けにより効果的な投資を行っています。
○標準耐用年数に達している施設があるものの、</t>
    </r>
    <r>
      <rPr>
        <b/>
        <sz val="11"/>
        <color theme="1"/>
        <rFont val="ＭＳ ゴシック"/>
        <family val="3"/>
        <charset val="128"/>
      </rPr>
      <t>①有形固定資産減価償却率</t>
    </r>
    <r>
      <rPr>
        <sz val="11"/>
        <color theme="1"/>
        <rFont val="ＭＳ ゴシック"/>
        <family val="3"/>
        <charset val="128"/>
      </rPr>
      <t>は、ほぼ類似団体平均値並みです。</t>
    </r>
    <r>
      <rPr>
        <b/>
        <sz val="11"/>
        <color theme="1"/>
        <rFont val="ＭＳ ゴシック"/>
        <family val="3"/>
        <charset val="128"/>
      </rPr>
      <t>②管渠老朽化率</t>
    </r>
    <r>
      <rPr>
        <sz val="11"/>
        <color theme="1"/>
        <rFont val="ＭＳ ゴシック"/>
        <family val="3"/>
        <charset val="128"/>
      </rPr>
      <t>については、現状では類似団体に比べて老朽化は進んでいませんが、今後は、昭和50年代から平成初期にかけて急速に整備を行った管渠が順次耐用年数を迎えるため、比較的短期間で老朽化が進むことに留意する必要があります。
○</t>
    </r>
    <r>
      <rPr>
        <b/>
        <sz val="11"/>
        <color theme="1"/>
        <rFont val="ＭＳ ゴシック"/>
        <family val="3"/>
        <charset val="128"/>
      </rPr>
      <t>③管渠改善率</t>
    </r>
    <r>
      <rPr>
        <sz val="11"/>
        <color theme="1"/>
        <rFont val="ＭＳ ゴシック"/>
        <family val="3"/>
        <charset val="128"/>
      </rPr>
      <t>については、年度によって変動がありますが、今後も老朽化が進む地域の管渠を中心に計画的に更新していく必要があります。</t>
    </r>
    <rPh sb="31" eb="34">
      <t>ジギョウヒ</t>
    </rPh>
    <rPh sb="39" eb="40">
      <t>クワ</t>
    </rPh>
    <rPh sb="49" eb="50">
      <t>ヅ</t>
    </rPh>
    <rPh sb="54" eb="57">
      <t>コウカテキ</t>
    </rPh>
    <rPh sb="58" eb="60">
      <t>トウシ</t>
    </rPh>
    <rPh sb="112" eb="115">
      <t>ヘイキンチ</t>
    </rPh>
    <phoneticPr fontId="4"/>
  </si>
  <si>
    <r>
      <t>　川崎市では、下水道創設当初、市内南部から整備が進められ、その後の人口増加等に伴い市内全域に整備され、現在、</t>
    </r>
    <r>
      <rPr>
        <b/>
        <sz val="11"/>
        <color theme="1"/>
        <rFont val="ＭＳ ゴシック"/>
        <family val="3"/>
        <charset val="128"/>
      </rPr>
      <t>⑧水洗化率</t>
    </r>
    <r>
      <rPr>
        <sz val="11"/>
        <color theme="1"/>
        <rFont val="ＭＳ ゴシック"/>
        <family val="3"/>
        <charset val="128"/>
      </rPr>
      <t>は99％以上です。
○急速な整備のために多額の企業債借入れを行った時期があり、現在も</t>
    </r>
    <r>
      <rPr>
        <b/>
        <sz val="11"/>
        <color theme="1"/>
        <rFont val="ＭＳ ゴシック"/>
        <family val="3"/>
        <charset val="128"/>
      </rPr>
      <t>④企業債残高対事業規模比率</t>
    </r>
    <r>
      <rPr>
        <sz val="11"/>
        <color theme="1"/>
        <rFont val="ＭＳ ゴシック"/>
        <family val="3"/>
        <charset val="128"/>
      </rPr>
      <t>が高い水準にありますが、企業債の償還による残高の減少で年々改善しています。また、高利率の企業債の減少に伴って支払利息も減少し、</t>
    </r>
    <r>
      <rPr>
        <b/>
        <sz val="11"/>
        <color theme="1"/>
        <rFont val="ＭＳ ゴシック"/>
        <family val="3"/>
        <charset val="128"/>
      </rPr>
      <t>①経常収支比率</t>
    </r>
    <r>
      <rPr>
        <sz val="11"/>
        <color theme="1"/>
        <rFont val="ＭＳ ゴシック"/>
        <family val="3"/>
        <charset val="128"/>
      </rPr>
      <t>、</t>
    </r>
    <r>
      <rPr>
        <b/>
        <sz val="11"/>
        <color theme="1"/>
        <rFont val="ＭＳ ゴシック"/>
        <family val="3"/>
        <charset val="128"/>
      </rPr>
      <t>⑤経費回収率</t>
    </r>
    <r>
      <rPr>
        <sz val="11"/>
        <color theme="1"/>
        <rFont val="ＭＳ ゴシック"/>
        <family val="3"/>
        <charset val="128"/>
      </rPr>
      <t>及び</t>
    </r>
    <r>
      <rPr>
        <b/>
        <sz val="11"/>
        <color theme="1"/>
        <rFont val="ＭＳ ゴシック"/>
        <family val="3"/>
        <charset val="128"/>
      </rPr>
      <t>⑥汚水処理原価</t>
    </r>
    <r>
      <rPr>
        <sz val="11"/>
        <color theme="1"/>
        <rFont val="ＭＳ ゴシック"/>
        <family val="3"/>
        <charset val="128"/>
      </rPr>
      <t>にその影響が表れており、近年は改善傾向にありますが、今後も企業債残高の縮減に向けた取組を継続することが重要と考えています。</t>
    </r>
    <r>
      <rPr>
        <b/>
        <sz val="11"/>
        <color theme="1"/>
        <rFont val="ＭＳ ゴシック"/>
        <family val="3"/>
        <charset val="128"/>
      </rPr>
      <t>③流動比率は</t>
    </r>
    <r>
      <rPr>
        <sz val="11"/>
        <color theme="1"/>
        <rFont val="ＭＳ ゴシック"/>
        <family val="3"/>
        <charset val="128"/>
      </rPr>
      <t>、平成26年度に会計制度の見直しに伴い、翌年度に償還する企業債が流動負債に計上されることになって以降、100%を下回っています。類似団体に比べて低い水準となっていますが、下水道使用料収入等により支払能力は確保されており、また、企業債の償還ピークを越え、近年は改善してきています。さらに、</t>
    </r>
    <r>
      <rPr>
        <b/>
        <sz val="11"/>
        <color theme="1"/>
        <rFont val="ＭＳ ゴシック"/>
        <family val="3"/>
        <charset val="128"/>
      </rPr>
      <t>①経常収支比率</t>
    </r>
    <r>
      <rPr>
        <sz val="11"/>
        <color theme="1"/>
        <rFont val="ＭＳ ゴシック"/>
        <family val="3"/>
        <charset val="128"/>
      </rPr>
      <t>及び</t>
    </r>
    <r>
      <rPr>
        <b/>
        <sz val="11"/>
        <color theme="1"/>
        <rFont val="ＭＳ ゴシック"/>
        <family val="3"/>
        <charset val="128"/>
      </rPr>
      <t>⑤経費回収率</t>
    </r>
    <r>
      <rPr>
        <sz val="11"/>
        <color theme="1"/>
        <rFont val="ＭＳ ゴシック"/>
        <family val="3"/>
        <charset val="128"/>
      </rPr>
      <t>が安定して100％を超えていることや、</t>
    </r>
    <r>
      <rPr>
        <b/>
        <sz val="11"/>
        <color theme="1"/>
        <rFont val="ＭＳ ゴシック"/>
        <family val="3"/>
        <charset val="128"/>
      </rPr>
      <t>②累積欠損金比率</t>
    </r>
    <r>
      <rPr>
        <sz val="11"/>
        <color theme="1"/>
        <rFont val="ＭＳ ゴシック"/>
        <family val="3"/>
        <charset val="128"/>
      </rPr>
      <t>も計上されていないことから、経営の健全性を維持できていると言えます。
○</t>
    </r>
    <r>
      <rPr>
        <b/>
        <sz val="11"/>
        <color theme="1"/>
        <rFont val="ＭＳ ゴシック"/>
        <family val="3"/>
        <charset val="128"/>
      </rPr>
      <t>⑦施設利用率</t>
    </r>
    <r>
      <rPr>
        <sz val="11"/>
        <color theme="1"/>
        <rFont val="ＭＳ ゴシック"/>
        <family val="3"/>
        <charset val="128"/>
      </rPr>
      <t>については、類似団体と比べ低い水準にありますが、既存施設を活用した水質向上に取り組むなど、施設を有効に活用しています。</t>
    </r>
    <rPh sb="142" eb="144">
      <t>ネンネン</t>
    </rPh>
    <rPh sb="144" eb="146">
      <t>カイゼン</t>
    </rPh>
    <rPh sb="166" eb="167">
      <t>トモナ</t>
    </rPh>
    <rPh sb="169" eb="171">
      <t>シハライ</t>
    </rPh>
    <rPh sb="171" eb="173">
      <t>リソク</t>
    </rPh>
    <rPh sb="174" eb="176">
      <t>ゲンショウ</t>
    </rPh>
    <rPh sb="213" eb="215">
      <t>キンネン</t>
    </rPh>
    <rPh sb="218" eb="220">
      <t>ケイコウ</t>
    </rPh>
    <rPh sb="427" eb="429">
      <t>アンテイ</t>
    </rPh>
    <rPh sb="519" eb="521">
      <t>キゾン</t>
    </rPh>
    <rPh sb="521" eb="523">
      <t>シセツ</t>
    </rPh>
    <rPh sb="524" eb="526">
      <t>カツヨウ</t>
    </rPh>
    <rPh sb="528" eb="530">
      <t>スイシツ</t>
    </rPh>
    <rPh sb="530" eb="532">
      <t>コウジョウ</t>
    </rPh>
    <rPh sb="533" eb="534">
      <t>ト</t>
    </rPh>
    <rPh sb="535" eb="536">
      <t>ク</t>
    </rPh>
    <rPh sb="540" eb="542">
      <t>シセツ</t>
    </rPh>
    <rPh sb="543" eb="545">
      <t>ユウコウ</t>
    </rPh>
    <rPh sb="546" eb="548">
      <t>カツヨウ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</si>
</sst>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0.3</c:v>
                </c:pt>
                <c:pt idx="1">
                  <c:v>0.13</c:v>
                </c:pt>
                <c:pt idx="2">
                  <c:v>0.24</c:v>
                </c:pt>
                <c:pt idx="3">
                  <c:v>0.38</c:v>
                </c:pt>
                <c:pt idx="4">
                  <c:v>0.24</c:v>
                </c:pt>
              </c:numCache>
            </c:numRef>
          </c:val>
          <c:extLst xmlns:c16r2="http://schemas.microsoft.com/office/drawing/2015/06/chart">
            <c:ext xmlns:c16="http://schemas.microsoft.com/office/drawing/2014/chart" uri="{C3380CC4-5D6E-409C-BE32-E72D297353CC}">
              <c16:uniqueId val="{00000000-2131-452E-8028-7AFC81F662D8}"/>
            </c:ext>
          </c:extLst>
        </c:ser>
        <c:dLbls>
          <c:showLegendKey val="0"/>
          <c:showVal val="0"/>
          <c:showCatName val="0"/>
          <c:showSerName val="0"/>
          <c:showPercent val="0"/>
          <c:showBubbleSize val="0"/>
        </c:dLbls>
        <c:gapWidth val="150"/>
        <c:axId val="487043008"/>
        <c:axId val="487045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0.39</c:v>
                </c:pt>
                <c:pt idx="1">
                  <c:v>0.43</c:v>
                </c:pt>
                <c:pt idx="2">
                  <c:v>0.39</c:v>
                </c:pt>
                <c:pt idx="3">
                  <c:v>0.41</c:v>
                </c:pt>
                <c:pt idx="4">
                  <c:v>0.41</c:v>
                </c:pt>
              </c:numCache>
            </c:numRef>
          </c:val>
          <c:smooth val="0"/>
          <c:extLst xmlns:c16r2="http://schemas.microsoft.com/office/drawing/2015/06/chart">
            <c:ext xmlns:c16="http://schemas.microsoft.com/office/drawing/2014/chart" uri="{C3380CC4-5D6E-409C-BE32-E72D297353CC}">
              <c16:uniqueId val="{00000001-2131-452E-8028-7AFC81F662D8}"/>
            </c:ext>
          </c:extLst>
        </c:ser>
        <c:dLbls>
          <c:showLegendKey val="0"/>
          <c:showVal val="0"/>
          <c:showCatName val="0"/>
          <c:showSerName val="0"/>
          <c:showPercent val="0"/>
          <c:showBubbleSize val="0"/>
        </c:dLbls>
        <c:marker val="1"/>
        <c:smooth val="0"/>
        <c:axId val="487043008"/>
        <c:axId val="487045752"/>
      </c:lineChart>
      <c:dateAx>
        <c:axId val="487043008"/>
        <c:scaling>
          <c:orientation val="minMax"/>
        </c:scaling>
        <c:delete val="1"/>
        <c:axPos val="b"/>
        <c:numFmt formatCode="&quot;H&quot;yy" sourceLinked="1"/>
        <c:majorTickMark val="none"/>
        <c:minorTickMark val="none"/>
        <c:tickLblPos val="none"/>
        <c:crossAx val="487045752"/>
        <c:crosses val="autoZero"/>
        <c:auto val="1"/>
        <c:lblOffset val="100"/>
        <c:baseTimeUnit val="years"/>
      </c:dateAx>
      <c:valAx>
        <c:axId val="4870457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870430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53.53</c:v>
                </c:pt>
                <c:pt idx="1">
                  <c:v>53.81</c:v>
                </c:pt>
                <c:pt idx="2">
                  <c:v>48.43</c:v>
                </c:pt>
                <c:pt idx="3">
                  <c:v>49.84</c:v>
                </c:pt>
                <c:pt idx="4">
                  <c:v>51.29</c:v>
                </c:pt>
              </c:numCache>
            </c:numRef>
          </c:val>
          <c:extLst xmlns:c16r2="http://schemas.microsoft.com/office/drawing/2015/06/chart">
            <c:ext xmlns:c16="http://schemas.microsoft.com/office/drawing/2014/chart" uri="{C3380CC4-5D6E-409C-BE32-E72D297353CC}">
              <c16:uniqueId val="{00000000-030F-47C7-A80E-EFD0638BC4E3}"/>
            </c:ext>
          </c:extLst>
        </c:ser>
        <c:dLbls>
          <c:showLegendKey val="0"/>
          <c:showVal val="0"/>
          <c:showCatName val="0"/>
          <c:showSerName val="0"/>
          <c:showPercent val="0"/>
          <c:showBubbleSize val="0"/>
        </c:dLbls>
        <c:gapWidth val="150"/>
        <c:axId val="487041832"/>
        <c:axId val="487046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59.16</c:v>
                </c:pt>
                <c:pt idx="1">
                  <c:v>59.44</c:v>
                </c:pt>
                <c:pt idx="2">
                  <c:v>57.38</c:v>
                </c:pt>
                <c:pt idx="3">
                  <c:v>58.09</c:v>
                </c:pt>
                <c:pt idx="4">
                  <c:v>58.16</c:v>
                </c:pt>
              </c:numCache>
            </c:numRef>
          </c:val>
          <c:smooth val="0"/>
          <c:extLst xmlns:c16r2="http://schemas.microsoft.com/office/drawing/2015/06/chart">
            <c:ext xmlns:c16="http://schemas.microsoft.com/office/drawing/2014/chart" uri="{C3380CC4-5D6E-409C-BE32-E72D297353CC}">
              <c16:uniqueId val="{00000001-030F-47C7-A80E-EFD0638BC4E3}"/>
            </c:ext>
          </c:extLst>
        </c:ser>
        <c:dLbls>
          <c:showLegendKey val="0"/>
          <c:showVal val="0"/>
          <c:showCatName val="0"/>
          <c:showSerName val="0"/>
          <c:showPercent val="0"/>
          <c:showBubbleSize val="0"/>
        </c:dLbls>
        <c:marker val="1"/>
        <c:smooth val="0"/>
        <c:axId val="487041832"/>
        <c:axId val="487046144"/>
      </c:lineChart>
      <c:dateAx>
        <c:axId val="487041832"/>
        <c:scaling>
          <c:orientation val="minMax"/>
        </c:scaling>
        <c:delete val="1"/>
        <c:axPos val="b"/>
        <c:numFmt formatCode="&quot;H&quot;yy" sourceLinked="1"/>
        <c:majorTickMark val="none"/>
        <c:minorTickMark val="none"/>
        <c:tickLblPos val="none"/>
        <c:crossAx val="487046144"/>
        <c:crosses val="autoZero"/>
        <c:auto val="1"/>
        <c:lblOffset val="100"/>
        <c:baseTimeUnit val="years"/>
      </c:dateAx>
      <c:valAx>
        <c:axId val="4870461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87041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99.03</c:v>
                </c:pt>
                <c:pt idx="1">
                  <c:v>99.03</c:v>
                </c:pt>
                <c:pt idx="2">
                  <c:v>99.03</c:v>
                </c:pt>
                <c:pt idx="3">
                  <c:v>98.17</c:v>
                </c:pt>
                <c:pt idx="4">
                  <c:v>99.03</c:v>
                </c:pt>
              </c:numCache>
            </c:numRef>
          </c:val>
          <c:extLst xmlns:c16r2="http://schemas.microsoft.com/office/drawing/2015/06/chart">
            <c:ext xmlns:c16="http://schemas.microsoft.com/office/drawing/2014/chart" uri="{C3380CC4-5D6E-409C-BE32-E72D297353CC}">
              <c16:uniqueId val="{00000000-5F60-4215-8CC5-0610BCD2259F}"/>
            </c:ext>
          </c:extLst>
        </c:ser>
        <c:dLbls>
          <c:showLegendKey val="0"/>
          <c:showVal val="0"/>
          <c:showCatName val="0"/>
          <c:showSerName val="0"/>
          <c:showPercent val="0"/>
          <c:showBubbleSize val="0"/>
        </c:dLbls>
        <c:gapWidth val="150"/>
        <c:axId val="541912824"/>
        <c:axId val="5419112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98.86</c:v>
                </c:pt>
                <c:pt idx="1">
                  <c:v>98.9</c:v>
                </c:pt>
                <c:pt idx="2">
                  <c:v>98.98</c:v>
                </c:pt>
                <c:pt idx="3">
                  <c:v>99.01</c:v>
                </c:pt>
                <c:pt idx="4">
                  <c:v>99.1</c:v>
                </c:pt>
              </c:numCache>
            </c:numRef>
          </c:val>
          <c:smooth val="0"/>
          <c:extLst xmlns:c16r2="http://schemas.microsoft.com/office/drawing/2015/06/chart">
            <c:ext xmlns:c16="http://schemas.microsoft.com/office/drawing/2014/chart" uri="{C3380CC4-5D6E-409C-BE32-E72D297353CC}">
              <c16:uniqueId val="{00000001-5F60-4215-8CC5-0610BCD2259F}"/>
            </c:ext>
          </c:extLst>
        </c:ser>
        <c:dLbls>
          <c:showLegendKey val="0"/>
          <c:showVal val="0"/>
          <c:showCatName val="0"/>
          <c:showSerName val="0"/>
          <c:showPercent val="0"/>
          <c:showBubbleSize val="0"/>
        </c:dLbls>
        <c:marker val="1"/>
        <c:smooth val="0"/>
        <c:axId val="541912824"/>
        <c:axId val="541911256"/>
      </c:lineChart>
      <c:dateAx>
        <c:axId val="541912824"/>
        <c:scaling>
          <c:orientation val="minMax"/>
        </c:scaling>
        <c:delete val="1"/>
        <c:axPos val="b"/>
        <c:numFmt formatCode="&quot;H&quot;yy" sourceLinked="1"/>
        <c:majorTickMark val="none"/>
        <c:minorTickMark val="none"/>
        <c:tickLblPos val="none"/>
        <c:crossAx val="541911256"/>
        <c:crosses val="autoZero"/>
        <c:auto val="1"/>
        <c:lblOffset val="100"/>
        <c:baseTimeUnit val="years"/>
      </c:dateAx>
      <c:valAx>
        <c:axId val="5419112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41912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107.72</c:v>
                </c:pt>
                <c:pt idx="1">
                  <c:v>109.8</c:v>
                </c:pt>
                <c:pt idx="2">
                  <c:v>111.88</c:v>
                </c:pt>
                <c:pt idx="3">
                  <c:v>112.13</c:v>
                </c:pt>
                <c:pt idx="4">
                  <c:v>110.56</c:v>
                </c:pt>
              </c:numCache>
            </c:numRef>
          </c:val>
          <c:extLst xmlns:c16r2="http://schemas.microsoft.com/office/drawing/2015/06/chart">
            <c:ext xmlns:c16="http://schemas.microsoft.com/office/drawing/2014/chart" uri="{C3380CC4-5D6E-409C-BE32-E72D297353CC}">
              <c16:uniqueId val="{00000000-B186-475B-93B9-1E2DF551B11A}"/>
            </c:ext>
          </c:extLst>
        </c:ser>
        <c:dLbls>
          <c:showLegendKey val="0"/>
          <c:showVal val="0"/>
          <c:showCatName val="0"/>
          <c:showSerName val="0"/>
          <c:showPercent val="0"/>
          <c:showBubbleSize val="0"/>
        </c:dLbls>
        <c:gapWidth val="150"/>
        <c:axId val="487043400"/>
        <c:axId val="4870437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109.1</c:v>
                </c:pt>
                <c:pt idx="1">
                  <c:v>109.39</c:v>
                </c:pt>
                <c:pt idx="2">
                  <c:v>109.5</c:v>
                </c:pt>
                <c:pt idx="3">
                  <c:v>108.24</c:v>
                </c:pt>
                <c:pt idx="4">
                  <c:v>105.16</c:v>
                </c:pt>
              </c:numCache>
            </c:numRef>
          </c:val>
          <c:smooth val="0"/>
          <c:extLst xmlns:c16r2="http://schemas.microsoft.com/office/drawing/2015/06/chart">
            <c:ext xmlns:c16="http://schemas.microsoft.com/office/drawing/2014/chart" uri="{C3380CC4-5D6E-409C-BE32-E72D297353CC}">
              <c16:uniqueId val="{00000001-B186-475B-93B9-1E2DF551B11A}"/>
            </c:ext>
          </c:extLst>
        </c:ser>
        <c:dLbls>
          <c:showLegendKey val="0"/>
          <c:showVal val="0"/>
          <c:showCatName val="0"/>
          <c:showSerName val="0"/>
          <c:showPercent val="0"/>
          <c:showBubbleSize val="0"/>
        </c:dLbls>
        <c:marker val="1"/>
        <c:smooth val="0"/>
        <c:axId val="487043400"/>
        <c:axId val="487043792"/>
      </c:lineChart>
      <c:dateAx>
        <c:axId val="487043400"/>
        <c:scaling>
          <c:orientation val="minMax"/>
        </c:scaling>
        <c:delete val="1"/>
        <c:axPos val="b"/>
        <c:numFmt formatCode="&quot;H&quot;yy" sourceLinked="1"/>
        <c:majorTickMark val="none"/>
        <c:minorTickMark val="none"/>
        <c:tickLblPos val="none"/>
        <c:crossAx val="487043792"/>
        <c:crosses val="autoZero"/>
        <c:auto val="1"/>
        <c:lblOffset val="100"/>
        <c:baseTimeUnit val="years"/>
      </c:dateAx>
      <c:valAx>
        <c:axId val="4870437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870434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45.65</c:v>
                </c:pt>
                <c:pt idx="1">
                  <c:v>47.23</c:v>
                </c:pt>
                <c:pt idx="2">
                  <c:v>48.73</c:v>
                </c:pt>
                <c:pt idx="3">
                  <c:v>48.82</c:v>
                </c:pt>
                <c:pt idx="4">
                  <c:v>50.25</c:v>
                </c:pt>
              </c:numCache>
            </c:numRef>
          </c:val>
          <c:extLst xmlns:c16r2="http://schemas.microsoft.com/office/drawing/2015/06/chart">
            <c:ext xmlns:c16="http://schemas.microsoft.com/office/drawing/2014/chart" uri="{C3380CC4-5D6E-409C-BE32-E72D297353CC}">
              <c16:uniqueId val="{00000000-0479-4E85-8046-38BD5BF24B07}"/>
            </c:ext>
          </c:extLst>
        </c:ser>
        <c:dLbls>
          <c:showLegendKey val="0"/>
          <c:showVal val="0"/>
          <c:showCatName val="0"/>
          <c:showSerName val="0"/>
          <c:showPercent val="0"/>
          <c:showBubbleSize val="0"/>
        </c:dLbls>
        <c:gapWidth val="150"/>
        <c:axId val="484273736"/>
        <c:axId val="4842749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44.55</c:v>
                </c:pt>
                <c:pt idx="1">
                  <c:v>45.79</c:v>
                </c:pt>
                <c:pt idx="2">
                  <c:v>47.06</c:v>
                </c:pt>
                <c:pt idx="3">
                  <c:v>48.25</c:v>
                </c:pt>
                <c:pt idx="4">
                  <c:v>49.35</c:v>
                </c:pt>
              </c:numCache>
            </c:numRef>
          </c:val>
          <c:smooth val="0"/>
          <c:extLst xmlns:c16r2="http://schemas.microsoft.com/office/drawing/2015/06/chart">
            <c:ext xmlns:c16="http://schemas.microsoft.com/office/drawing/2014/chart" uri="{C3380CC4-5D6E-409C-BE32-E72D297353CC}">
              <c16:uniqueId val="{00000001-0479-4E85-8046-38BD5BF24B07}"/>
            </c:ext>
          </c:extLst>
        </c:ser>
        <c:dLbls>
          <c:showLegendKey val="0"/>
          <c:showVal val="0"/>
          <c:showCatName val="0"/>
          <c:showSerName val="0"/>
          <c:showPercent val="0"/>
          <c:showBubbleSize val="0"/>
        </c:dLbls>
        <c:marker val="1"/>
        <c:smooth val="0"/>
        <c:axId val="484273736"/>
        <c:axId val="484274912"/>
      </c:lineChart>
      <c:dateAx>
        <c:axId val="484273736"/>
        <c:scaling>
          <c:orientation val="minMax"/>
        </c:scaling>
        <c:delete val="1"/>
        <c:axPos val="b"/>
        <c:numFmt formatCode="&quot;H&quot;yy" sourceLinked="1"/>
        <c:majorTickMark val="none"/>
        <c:minorTickMark val="none"/>
        <c:tickLblPos val="none"/>
        <c:crossAx val="484274912"/>
        <c:crosses val="autoZero"/>
        <c:auto val="1"/>
        <c:lblOffset val="100"/>
        <c:baseTimeUnit val="years"/>
      </c:dateAx>
      <c:valAx>
        <c:axId val="4842749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842737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5.46</c:v>
                </c:pt>
                <c:pt idx="1">
                  <c:v>5.88</c:v>
                </c:pt>
                <c:pt idx="2">
                  <c:v>6.08</c:v>
                </c:pt>
                <c:pt idx="3">
                  <c:v>7.16</c:v>
                </c:pt>
                <c:pt idx="4">
                  <c:v>7.98</c:v>
                </c:pt>
              </c:numCache>
            </c:numRef>
          </c:val>
          <c:extLst xmlns:c16r2="http://schemas.microsoft.com/office/drawing/2015/06/chart">
            <c:ext xmlns:c16="http://schemas.microsoft.com/office/drawing/2014/chart" uri="{C3380CC4-5D6E-409C-BE32-E72D297353CC}">
              <c16:uniqueId val="{00000000-C9D9-4569-AE65-7689FD3E313B}"/>
            </c:ext>
          </c:extLst>
        </c:ser>
        <c:dLbls>
          <c:showLegendKey val="0"/>
          <c:showVal val="0"/>
          <c:showCatName val="0"/>
          <c:showSerName val="0"/>
          <c:showPercent val="0"/>
          <c:showBubbleSize val="0"/>
        </c:dLbls>
        <c:gapWidth val="150"/>
        <c:axId val="475875032"/>
        <c:axId val="4758648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8.25</c:v>
                </c:pt>
                <c:pt idx="1">
                  <c:v>9</c:v>
                </c:pt>
                <c:pt idx="2">
                  <c:v>9.6300000000000008</c:v>
                </c:pt>
                <c:pt idx="3">
                  <c:v>10.76</c:v>
                </c:pt>
                <c:pt idx="4">
                  <c:v>12.06</c:v>
                </c:pt>
              </c:numCache>
            </c:numRef>
          </c:val>
          <c:smooth val="0"/>
          <c:extLst xmlns:c16r2="http://schemas.microsoft.com/office/drawing/2015/06/chart">
            <c:ext xmlns:c16="http://schemas.microsoft.com/office/drawing/2014/chart" uri="{C3380CC4-5D6E-409C-BE32-E72D297353CC}">
              <c16:uniqueId val="{00000001-C9D9-4569-AE65-7689FD3E313B}"/>
            </c:ext>
          </c:extLst>
        </c:ser>
        <c:dLbls>
          <c:showLegendKey val="0"/>
          <c:showVal val="0"/>
          <c:showCatName val="0"/>
          <c:showSerName val="0"/>
          <c:showPercent val="0"/>
          <c:showBubbleSize val="0"/>
        </c:dLbls>
        <c:marker val="1"/>
        <c:smooth val="0"/>
        <c:axId val="475875032"/>
        <c:axId val="475864872"/>
      </c:lineChart>
      <c:dateAx>
        <c:axId val="475875032"/>
        <c:scaling>
          <c:orientation val="minMax"/>
        </c:scaling>
        <c:delete val="1"/>
        <c:axPos val="b"/>
        <c:numFmt formatCode="&quot;H&quot;yy" sourceLinked="1"/>
        <c:majorTickMark val="none"/>
        <c:minorTickMark val="none"/>
        <c:tickLblPos val="none"/>
        <c:crossAx val="475864872"/>
        <c:crosses val="autoZero"/>
        <c:auto val="1"/>
        <c:lblOffset val="100"/>
        <c:baseTimeUnit val="years"/>
      </c:dateAx>
      <c:valAx>
        <c:axId val="4758648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75875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13C9-4B96-ABCA-DDA4F5ADFD4A}"/>
            </c:ext>
          </c:extLst>
        </c:ser>
        <c:dLbls>
          <c:showLegendKey val="0"/>
          <c:showVal val="0"/>
          <c:showCatName val="0"/>
          <c:showSerName val="0"/>
          <c:showPercent val="0"/>
          <c:showBubbleSize val="0"/>
        </c:dLbls>
        <c:gapWidth val="150"/>
        <c:axId val="542339768"/>
        <c:axId val="5423358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0.36</c:v>
                </c:pt>
                <c:pt idx="1">
                  <c:v>0.22</c:v>
                </c:pt>
                <c:pt idx="2">
                  <c:v>0.01</c:v>
                </c:pt>
                <c:pt idx="3" formatCode="#,##0.00;&quot;△&quot;#,##0.00">
                  <c:v>0</c:v>
                </c:pt>
                <c:pt idx="4" formatCode="#,##0.00;&quot;△&quot;#,##0.00">
                  <c:v>0</c:v>
                </c:pt>
              </c:numCache>
            </c:numRef>
          </c:val>
          <c:smooth val="0"/>
          <c:extLst xmlns:c16r2="http://schemas.microsoft.com/office/drawing/2015/06/chart">
            <c:ext xmlns:c16="http://schemas.microsoft.com/office/drawing/2014/chart" uri="{C3380CC4-5D6E-409C-BE32-E72D297353CC}">
              <c16:uniqueId val="{00000001-13C9-4B96-ABCA-DDA4F5ADFD4A}"/>
            </c:ext>
          </c:extLst>
        </c:ser>
        <c:dLbls>
          <c:showLegendKey val="0"/>
          <c:showVal val="0"/>
          <c:showCatName val="0"/>
          <c:showSerName val="0"/>
          <c:showPercent val="0"/>
          <c:showBubbleSize val="0"/>
        </c:dLbls>
        <c:marker val="1"/>
        <c:smooth val="0"/>
        <c:axId val="542339768"/>
        <c:axId val="542335848"/>
      </c:lineChart>
      <c:dateAx>
        <c:axId val="542339768"/>
        <c:scaling>
          <c:orientation val="minMax"/>
        </c:scaling>
        <c:delete val="1"/>
        <c:axPos val="b"/>
        <c:numFmt formatCode="&quot;H&quot;yy" sourceLinked="1"/>
        <c:majorTickMark val="none"/>
        <c:minorTickMark val="none"/>
        <c:tickLblPos val="none"/>
        <c:crossAx val="542335848"/>
        <c:crosses val="autoZero"/>
        <c:auto val="1"/>
        <c:lblOffset val="100"/>
        <c:baseTimeUnit val="years"/>
      </c:dateAx>
      <c:valAx>
        <c:axId val="5423358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423397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27.75</c:v>
                </c:pt>
                <c:pt idx="1">
                  <c:v>40.119999999999997</c:v>
                </c:pt>
                <c:pt idx="2">
                  <c:v>55.13</c:v>
                </c:pt>
                <c:pt idx="3">
                  <c:v>56.9</c:v>
                </c:pt>
                <c:pt idx="4">
                  <c:v>63.57</c:v>
                </c:pt>
              </c:numCache>
            </c:numRef>
          </c:val>
          <c:extLst xmlns:c16r2="http://schemas.microsoft.com/office/drawing/2015/06/chart">
            <c:ext xmlns:c16="http://schemas.microsoft.com/office/drawing/2014/chart" uri="{C3380CC4-5D6E-409C-BE32-E72D297353CC}">
              <c16:uniqueId val="{00000000-5C7F-47BE-9E6D-6611CFB70528}"/>
            </c:ext>
          </c:extLst>
        </c:ser>
        <c:dLbls>
          <c:showLegendKey val="0"/>
          <c:showVal val="0"/>
          <c:showCatName val="0"/>
          <c:showSerName val="0"/>
          <c:showPercent val="0"/>
          <c:showBubbleSize val="0"/>
        </c:dLbls>
        <c:gapWidth val="150"/>
        <c:axId val="542337024"/>
        <c:axId val="542338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59.45</c:v>
                </c:pt>
                <c:pt idx="1">
                  <c:v>64.94</c:v>
                </c:pt>
                <c:pt idx="2">
                  <c:v>70.08</c:v>
                </c:pt>
                <c:pt idx="3">
                  <c:v>72.92</c:v>
                </c:pt>
                <c:pt idx="4">
                  <c:v>71.39</c:v>
                </c:pt>
              </c:numCache>
            </c:numRef>
          </c:val>
          <c:smooth val="0"/>
          <c:extLst xmlns:c16r2="http://schemas.microsoft.com/office/drawing/2015/06/chart">
            <c:ext xmlns:c16="http://schemas.microsoft.com/office/drawing/2014/chart" uri="{C3380CC4-5D6E-409C-BE32-E72D297353CC}">
              <c16:uniqueId val="{00000001-5C7F-47BE-9E6D-6611CFB70528}"/>
            </c:ext>
          </c:extLst>
        </c:ser>
        <c:dLbls>
          <c:showLegendKey val="0"/>
          <c:showVal val="0"/>
          <c:showCatName val="0"/>
          <c:showSerName val="0"/>
          <c:showPercent val="0"/>
          <c:showBubbleSize val="0"/>
        </c:dLbls>
        <c:marker val="1"/>
        <c:smooth val="0"/>
        <c:axId val="542337024"/>
        <c:axId val="542338984"/>
      </c:lineChart>
      <c:dateAx>
        <c:axId val="542337024"/>
        <c:scaling>
          <c:orientation val="minMax"/>
        </c:scaling>
        <c:delete val="1"/>
        <c:axPos val="b"/>
        <c:numFmt formatCode="&quot;H&quot;yy" sourceLinked="1"/>
        <c:majorTickMark val="none"/>
        <c:minorTickMark val="none"/>
        <c:tickLblPos val="none"/>
        <c:crossAx val="542338984"/>
        <c:crosses val="autoZero"/>
        <c:auto val="1"/>
        <c:lblOffset val="100"/>
        <c:baseTimeUnit val="years"/>
      </c:dateAx>
      <c:valAx>
        <c:axId val="5423389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423370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859.09</c:v>
                </c:pt>
                <c:pt idx="1">
                  <c:v>804.79</c:v>
                </c:pt>
                <c:pt idx="2">
                  <c:v>779.37</c:v>
                </c:pt>
                <c:pt idx="3">
                  <c:v>755.48</c:v>
                </c:pt>
                <c:pt idx="4">
                  <c:v>734.8</c:v>
                </c:pt>
              </c:numCache>
            </c:numRef>
          </c:val>
          <c:extLst xmlns:c16r2="http://schemas.microsoft.com/office/drawing/2015/06/chart">
            <c:ext xmlns:c16="http://schemas.microsoft.com/office/drawing/2014/chart" uri="{C3380CC4-5D6E-409C-BE32-E72D297353CC}">
              <c16:uniqueId val="{00000000-3E59-4A25-87BD-9BDAB411FAF1}"/>
            </c:ext>
          </c:extLst>
        </c:ser>
        <c:dLbls>
          <c:showLegendKey val="0"/>
          <c:showVal val="0"/>
          <c:showCatName val="0"/>
          <c:showSerName val="0"/>
          <c:showPercent val="0"/>
          <c:showBubbleSize val="0"/>
        </c:dLbls>
        <c:gapWidth val="150"/>
        <c:axId val="542337416"/>
        <c:axId val="5423421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576.02</c:v>
                </c:pt>
                <c:pt idx="1">
                  <c:v>549.48</c:v>
                </c:pt>
                <c:pt idx="2">
                  <c:v>537.13</c:v>
                </c:pt>
                <c:pt idx="3">
                  <c:v>531.38</c:v>
                </c:pt>
                <c:pt idx="4">
                  <c:v>551.04</c:v>
                </c:pt>
              </c:numCache>
            </c:numRef>
          </c:val>
          <c:smooth val="0"/>
          <c:extLst xmlns:c16r2="http://schemas.microsoft.com/office/drawing/2015/06/chart">
            <c:ext xmlns:c16="http://schemas.microsoft.com/office/drawing/2014/chart" uri="{C3380CC4-5D6E-409C-BE32-E72D297353CC}">
              <c16:uniqueId val="{00000001-3E59-4A25-87BD-9BDAB411FAF1}"/>
            </c:ext>
          </c:extLst>
        </c:ser>
        <c:dLbls>
          <c:showLegendKey val="0"/>
          <c:showVal val="0"/>
          <c:showCatName val="0"/>
          <c:showSerName val="0"/>
          <c:showPercent val="0"/>
          <c:showBubbleSize val="0"/>
        </c:dLbls>
        <c:marker val="1"/>
        <c:smooth val="0"/>
        <c:axId val="542337416"/>
        <c:axId val="542342120"/>
      </c:lineChart>
      <c:dateAx>
        <c:axId val="542337416"/>
        <c:scaling>
          <c:orientation val="minMax"/>
        </c:scaling>
        <c:delete val="1"/>
        <c:axPos val="b"/>
        <c:numFmt formatCode="&quot;H&quot;yy" sourceLinked="1"/>
        <c:majorTickMark val="none"/>
        <c:minorTickMark val="none"/>
        <c:tickLblPos val="none"/>
        <c:crossAx val="542342120"/>
        <c:crosses val="autoZero"/>
        <c:auto val="1"/>
        <c:lblOffset val="100"/>
        <c:baseTimeUnit val="years"/>
      </c:dateAx>
      <c:valAx>
        <c:axId val="5423421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423374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113.39</c:v>
                </c:pt>
                <c:pt idx="1">
                  <c:v>117.97</c:v>
                </c:pt>
                <c:pt idx="2">
                  <c:v>122.57</c:v>
                </c:pt>
                <c:pt idx="3">
                  <c:v>122.47</c:v>
                </c:pt>
                <c:pt idx="4">
                  <c:v>120.41</c:v>
                </c:pt>
              </c:numCache>
            </c:numRef>
          </c:val>
          <c:extLst xmlns:c16r2="http://schemas.microsoft.com/office/drawing/2015/06/chart">
            <c:ext xmlns:c16="http://schemas.microsoft.com/office/drawing/2014/chart" uri="{C3380CC4-5D6E-409C-BE32-E72D297353CC}">
              <c16:uniqueId val="{00000000-6EE6-4933-B637-E431D4541C83}"/>
            </c:ext>
          </c:extLst>
        </c:ser>
        <c:dLbls>
          <c:showLegendKey val="0"/>
          <c:showVal val="0"/>
          <c:showCatName val="0"/>
          <c:showSerName val="0"/>
          <c:showPercent val="0"/>
          <c:showBubbleSize val="0"/>
        </c:dLbls>
        <c:gapWidth val="150"/>
        <c:axId val="542337808"/>
        <c:axId val="542341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113.34</c:v>
                </c:pt>
                <c:pt idx="1">
                  <c:v>113.83</c:v>
                </c:pt>
                <c:pt idx="2">
                  <c:v>112.43</c:v>
                </c:pt>
                <c:pt idx="3">
                  <c:v>110.92</c:v>
                </c:pt>
                <c:pt idx="4">
                  <c:v>105.67</c:v>
                </c:pt>
              </c:numCache>
            </c:numRef>
          </c:val>
          <c:smooth val="0"/>
          <c:extLst xmlns:c16r2="http://schemas.microsoft.com/office/drawing/2015/06/chart">
            <c:ext xmlns:c16="http://schemas.microsoft.com/office/drawing/2014/chart" uri="{C3380CC4-5D6E-409C-BE32-E72D297353CC}">
              <c16:uniqueId val="{00000001-6EE6-4933-B637-E431D4541C83}"/>
            </c:ext>
          </c:extLst>
        </c:ser>
        <c:dLbls>
          <c:showLegendKey val="0"/>
          <c:showVal val="0"/>
          <c:showCatName val="0"/>
          <c:showSerName val="0"/>
          <c:showPercent val="0"/>
          <c:showBubbleSize val="0"/>
        </c:dLbls>
        <c:marker val="1"/>
        <c:smooth val="0"/>
        <c:axId val="542337808"/>
        <c:axId val="542341728"/>
      </c:lineChart>
      <c:dateAx>
        <c:axId val="542337808"/>
        <c:scaling>
          <c:orientation val="minMax"/>
        </c:scaling>
        <c:delete val="1"/>
        <c:axPos val="b"/>
        <c:numFmt formatCode="&quot;H&quot;yy" sourceLinked="1"/>
        <c:majorTickMark val="none"/>
        <c:minorTickMark val="none"/>
        <c:tickLblPos val="none"/>
        <c:crossAx val="542341728"/>
        <c:crosses val="autoZero"/>
        <c:auto val="1"/>
        <c:lblOffset val="100"/>
        <c:baseTimeUnit val="years"/>
      </c:dateAx>
      <c:valAx>
        <c:axId val="542341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423378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132.03</c:v>
                </c:pt>
                <c:pt idx="1">
                  <c:v>126.49</c:v>
                </c:pt>
                <c:pt idx="2">
                  <c:v>121.5</c:v>
                </c:pt>
                <c:pt idx="3">
                  <c:v>121.25</c:v>
                </c:pt>
                <c:pt idx="4">
                  <c:v>118.21</c:v>
                </c:pt>
              </c:numCache>
            </c:numRef>
          </c:val>
          <c:extLst xmlns:c16r2="http://schemas.microsoft.com/office/drawing/2015/06/chart">
            <c:ext xmlns:c16="http://schemas.microsoft.com/office/drawing/2014/chart" uri="{C3380CC4-5D6E-409C-BE32-E72D297353CC}">
              <c16:uniqueId val="{00000000-CDDC-44F2-B7D8-6182EA325A60}"/>
            </c:ext>
          </c:extLst>
        </c:ser>
        <c:dLbls>
          <c:showLegendKey val="0"/>
          <c:showVal val="0"/>
          <c:showCatName val="0"/>
          <c:showSerName val="0"/>
          <c:showPercent val="0"/>
          <c:showBubbleSize val="0"/>
        </c:dLbls>
        <c:gapWidth val="150"/>
        <c:axId val="542339376"/>
        <c:axId val="5423401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117.4</c:v>
                </c:pt>
                <c:pt idx="1">
                  <c:v>116.87</c:v>
                </c:pt>
                <c:pt idx="2">
                  <c:v>118.55</c:v>
                </c:pt>
                <c:pt idx="3">
                  <c:v>119.33</c:v>
                </c:pt>
                <c:pt idx="4">
                  <c:v>118.72</c:v>
                </c:pt>
              </c:numCache>
            </c:numRef>
          </c:val>
          <c:smooth val="0"/>
          <c:extLst xmlns:c16r2="http://schemas.microsoft.com/office/drawing/2015/06/chart">
            <c:ext xmlns:c16="http://schemas.microsoft.com/office/drawing/2014/chart" uri="{C3380CC4-5D6E-409C-BE32-E72D297353CC}">
              <c16:uniqueId val="{00000001-CDDC-44F2-B7D8-6182EA325A60}"/>
            </c:ext>
          </c:extLst>
        </c:ser>
        <c:dLbls>
          <c:showLegendKey val="0"/>
          <c:showVal val="0"/>
          <c:showCatName val="0"/>
          <c:showSerName val="0"/>
          <c:showPercent val="0"/>
          <c:showBubbleSize val="0"/>
        </c:dLbls>
        <c:marker val="1"/>
        <c:smooth val="0"/>
        <c:axId val="542339376"/>
        <c:axId val="542340160"/>
      </c:lineChart>
      <c:dateAx>
        <c:axId val="542339376"/>
        <c:scaling>
          <c:orientation val="minMax"/>
        </c:scaling>
        <c:delete val="1"/>
        <c:axPos val="b"/>
        <c:numFmt formatCode="&quot;H&quot;yy" sourceLinked="1"/>
        <c:majorTickMark val="none"/>
        <c:minorTickMark val="none"/>
        <c:tickLblPos val="none"/>
        <c:crossAx val="542340160"/>
        <c:crosses val="autoZero"/>
        <c:auto val="1"/>
        <c:lblOffset val="100"/>
        <c:baseTimeUnit val="years"/>
      </c:dateAx>
      <c:valAx>
        <c:axId val="5423401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423393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【106.67】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【3.64】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【67.52】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【705.21】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【95.57】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【59.57】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【134.52】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【98.96】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【36.52】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【0.30】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A70"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神奈川県　川崎市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15">
      <c r="A8" s="2"/>
      <c r="B8" s="49" t="str">
        <f>データ!I6</f>
        <v>法適用</v>
      </c>
      <c r="C8" s="49"/>
      <c r="D8" s="49"/>
      <c r="E8" s="49"/>
      <c r="F8" s="49"/>
      <c r="G8" s="49"/>
      <c r="H8" s="49"/>
      <c r="I8" s="49" t="str">
        <f>データ!J6</f>
        <v>下水道事業</v>
      </c>
      <c r="J8" s="49"/>
      <c r="K8" s="49"/>
      <c r="L8" s="49"/>
      <c r="M8" s="49"/>
      <c r="N8" s="49"/>
      <c r="O8" s="49"/>
      <c r="P8" s="49" t="str">
        <f>データ!K6</f>
        <v>公共下水道</v>
      </c>
      <c r="Q8" s="49"/>
      <c r="R8" s="49"/>
      <c r="S8" s="49"/>
      <c r="T8" s="49"/>
      <c r="U8" s="49"/>
      <c r="V8" s="49"/>
      <c r="W8" s="49" t="str">
        <f>データ!L6</f>
        <v>政令市等</v>
      </c>
      <c r="X8" s="49"/>
      <c r="Y8" s="49"/>
      <c r="Z8" s="49"/>
      <c r="AA8" s="49"/>
      <c r="AB8" s="49"/>
      <c r="AC8" s="49"/>
      <c r="AD8" s="50" t="str">
        <f>データ!$M$6</f>
        <v>自治体職員</v>
      </c>
      <c r="AE8" s="50"/>
      <c r="AF8" s="50"/>
      <c r="AG8" s="50"/>
      <c r="AH8" s="50"/>
      <c r="AI8" s="50"/>
      <c r="AJ8" s="50"/>
      <c r="AK8" s="3"/>
      <c r="AL8" s="51">
        <f>データ!S6</f>
        <v>1521562</v>
      </c>
      <c r="AM8" s="51"/>
      <c r="AN8" s="51"/>
      <c r="AO8" s="51"/>
      <c r="AP8" s="51"/>
      <c r="AQ8" s="51"/>
      <c r="AR8" s="51"/>
      <c r="AS8" s="51"/>
      <c r="AT8" s="46">
        <f>データ!T6</f>
        <v>143.01</v>
      </c>
      <c r="AU8" s="46"/>
      <c r="AV8" s="46"/>
      <c r="AW8" s="46"/>
      <c r="AX8" s="46"/>
      <c r="AY8" s="46"/>
      <c r="AZ8" s="46"/>
      <c r="BA8" s="46"/>
      <c r="BB8" s="46">
        <f>データ!U6</f>
        <v>10639.55</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15">
      <c r="A10" s="2"/>
      <c r="B10" s="46" t="str">
        <f>データ!N6</f>
        <v>-</v>
      </c>
      <c r="C10" s="46"/>
      <c r="D10" s="46"/>
      <c r="E10" s="46"/>
      <c r="F10" s="46"/>
      <c r="G10" s="46"/>
      <c r="H10" s="46"/>
      <c r="I10" s="46">
        <f>データ!O6</f>
        <v>53.4</v>
      </c>
      <c r="J10" s="46"/>
      <c r="K10" s="46"/>
      <c r="L10" s="46"/>
      <c r="M10" s="46"/>
      <c r="N10" s="46"/>
      <c r="O10" s="46"/>
      <c r="P10" s="46">
        <f>データ!P6</f>
        <v>99.53</v>
      </c>
      <c r="Q10" s="46"/>
      <c r="R10" s="46"/>
      <c r="S10" s="46"/>
      <c r="T10" s="46"/>
      <c r="U10" s="46"/>
      <c r="V10" s="46"/>
      <c r="W10" s="46">
        <f>データ!Q6</f>
        <v>84.65</v>
      </c>
      <c r="X10" s="46"/>
      <c r="Y10" s="46"/>
      <c r="Z10" s="46"/>
      <c r="AA10" s="46"/>
      <c r="AB10" s="46"/>
      <c r="AC10" s="46"/>
      <c r="AD10" s="51">
        <f>データ!R6</f>
        <v>2156</v>
      </c>
      <c r="AE10" s="51"/>
      <c r="AF10" s="51"/>
      <c r="AG10" s="51"/>
      <c r="AH10" s="51"/>
      <c r="AI10" s="51"/>
      <c r="AJ10" s="51"/>
      <c r="AK10" s="2"/>
      <c r="AL10" s="51">
        <f>データ!V6</f>
        <v>1532738</v>
      </c>
      <c r="AM10" s="51"/>
      <c r="AN10" s="51"/>
      <c r="AO10" s="51"/>
      <c r="AP10" s="51"/>
      <c r="AQ10" s="51"/>
      <c r="AR10" s="51"/>
      <c r="AS10" s="51"/>
      <c r="AT10" s="46">
        <f>データ!W6</f>
        <v>107.17</v>
      </c>
      <c r="AU10" s="46"/>
      <c r="AV10" s="46"/>
      <c r="AW10" s="46"/>
      <c r="AX10" s="46"/>
      <c r="AY10" s="46"/>
      <c r="AZ10" s="46"/>
      <c r="BA10" s="46"/>
      <c r="BB10" s="46">
        <f>データ!X6</f>
        <v>14301.93</v>
      </c>
      <c r="BC10" s="46"/>
      <c r="BD10" s="46"/>
      <c r="BE10" s="46"/>
      <c r="BF10" s="46"/>
      <c r="BG10" s="46"/>
      <c r="BH10" s="46"/>
      <c r="BI10" s="46"/>
      <c r="BJ10" s="2"/>
      <c r="BK10" s="2"/>
      <c r="BL10" s="69" t="s">
        <v>22</v>
      </c>
      <c r="BM10" s="70"/>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1" t="s">
        <v>24</v>
      </c>
      <c r="BM11" s="71"/>
      <c r="BN11" s="71"/>
      <c r="BO11" s="71"/>
      <c r="BP11" s="71"/>
      <c r="BQ11" s="71"/>
      <c r="BR11" s="71"/>
      <c r="BS11" s="71"/>
      <c r="BT11" s="71"/>
      <c r="BU11" s="71"/>
      <c r="BV11" s="71"/>
      <c r="BW11" s="71"/>
      <c r="BX11" s="71"/>
      <c r="BY11" s="71"/>
      <c r="BZ11" s="7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1"/>
      <c r="BM12" s="71"/>
      <c r="BN12" s="71"/>
      <c r="BO12" s="71"/>
      <c r="BP12" s="71"/>
      <c r="BQ12" s="71"/>
      <c r="BR12" s="71"/>
      <c r="BS12" s="71"/>
      <c r="BT12" s="71"/>
      <c r="BU12" s="71"/>
      <c r="BV12" s="71"/>
      <c r="BW12" s="71"/>
      <c r="BX12" s="71"/>
      <c r="BY12" s="71"/>
      <c r="BZ12" s="7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2"/>
      <c r="BM13" s="72"/>
      <c r="BN13" s="72"/>
      <c r="BO13" s="72"/>
      <c r="BP13" s="72"/>
      <c r="BQ13" s="72"/>
      <c r="BR13" s="72"/>
      <c r="BS13" s="72"/>
      <c r="BT13" s="72"/>
      <c r="BU13" s="72"/>
      <c r="BV13" s="72"/>
      <c r="BW13" s="72"/>
      <c r="BX13" s="72"/>
      <c r="BY13" s="72"/>
      <c r="BZ13" s="72"/>
    </row>
    <row r="14" spans="1:78" ht="13.5" customHeight="1" x14ac:dyDescent="0.15">
      <c r="A14" s="2"/>
      <c r="B14" s="73" t="s">
        <v>25</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5"/>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4" t="s">
        <v>116</v>
      </c>
      <c r="BM16" s="55"/>
      <c r="BN16" s="55"/>
      <c r="BO16" s="55"/>
      <c r="BP16" s="55"/>
      <c r="BQ16" s="55"/>
      <c r="BR16" s="55"/>
      <c r="BS16" s="55"/>
      <c r="BT16" s="55"/>
      <c r="BU16" s="55"/>
      <c r="BV16" s="55"/>
      <c r="BW16" s="55"/>
      <c r="BX16" s="55"/>
      <c r="BY16" s="55"/>
      <c r="BZ16" s="56"/>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4"/>
      <c r="BM17" s="55"/>
      <c r="BN17" s="55"/>
      <c r="BO17" s="55"/>
      <c r="BP17" s="55"/>
      <c r="BQ17" s="55"/>
      <c r="BR17" s="55"/>
      <c r="BS17" s="55"/>
      <c r="BT17" s="55"/>
      <c r="BU17" s="55"/>
      <c r="BV17" s="55"/>
      <c r="BW17" s="55"/>
      <c r="BX17" s="55"/>
      <c r="BY17" s="55"/>
      <c r="BZ17" s="56"/>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4"/>
      <c r="BM18" s="55"/>
      <c r="BN18" s="55"/>
      <c r="BO18" s="55"/>
      <c r="BP18" s="55"/>
      <c r="BQ18" s="55"/>
      <c r="BR18" s="55"/>
      <c r="BS18" s="55"/>
      <c r="BT18" s="55"/>
      <c r="BU18" s="55"/>
      <c r="BV18" s="55"/>
      <c r="BW18" s="55"/>
      <c r="BX18" s="55"/>
      <c r="BY18" s="55"/>
      <c r="BZ18" s="56"/>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4"/>
      <c r="BM19" s="55"/>
      <c r="BN19" s="55"/>
      <c r="BO19" s="55"/>
      <c r="BP19" s="55"/>
      <c r="BQ19" s="55"/>
      <c r="BR19" s="55"/>
      <c r="BS19" s="55"/>
      <c r="BT19" s="55"/>
      <c r="BU19" s="55"/>
      <c r="BV19" s="55"/>
      <c r="BW19" s="55"/>
      <c r="BX19" s="55"/>
      <c r="BY19" s="55"/>
      <c r="BZ19" s="56"/>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4"/>
      <c r="BM20" s="55"/>
      <c r="BN20" s="55"/>
      <c r="BO20" s="55"/>
      <c r="BP20" s="55"/>
      <c r="BQ20" s="55"/>
      <c r="BR20" s="55"/>
      <c r="BS20" s="55"/>
      <c r="BT20" s="55"/>
      <c r="BU20" s="55"/>
      <c r="BV20" s="55"/>
      <c r="BW20" s="55"/>
      <c r="BX20" s="55"/>
      <c r="BY20" s="55"/>
      <c r="BZ20" s="56"/>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4"/>
      <c r="BM21" s="55"/>
      <c r="BN21" s="55"/>
      <c r="BO21" s="55"/>
      <c r="BP21" s="55"/>
      <c r="BQ21" s="55"/>
      <c r="BR21" s="55"/>
      <c r="BS21" s="55"/>
      <c r="BT21" s="55"/>
      <c r="BU21" s="55"/>
      <c r="BV21" s="55"/>
      <c r="BW21" s="55"/>
      <c r="BX21" s="55"/>
      <c r="BY21" s="55"/>
      <c r="BZ21" s="56"/>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4"/>
      <c r="BM22" s="55"/>
      <c r="BN22" s="55"/>
      <c r="BO22" s="55"/>
      <c r="BP22" s="55"/>
      <c r="BQ22" s="55"/>
      <c r="BR22" s="55"/>
      <c r="BS22" s="55"/>
      <c r="BT22" s="55"/>
      <c r="BU22" s="55"/>
      <c r="BV22" s="55"/>
      <c r="BW22" s="55"/>
      <c r="BX22" s="55"/>
      <c r="BY22" s="55"/>
      <c r="BZ22" s="56"/>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4"/>
      <c r="BM23" s="55"/>
      <c r="BN23" s="55"/>
      <c r="BO23" s="55"/>
      <c r="BP23" s="55"/>
      <c r="BQ23" s="55"/>
      <c r="BR23" s="55"/>
      <c r="BS23" s="55"/>
      <c r="BT23" s="55"/>
      <c r="BU23" s="55"/>
      <c r="BV23" s="55"/>
      <c r="BW23" s="55"/>
      <c r="BX23" s="55"/>
      <c r="BY23" s="55"/>
      <c r="BZ23" s="56"/>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4"/>
      <c r="BM24" s="55"/>
      <c r="BN24" s="55"/>
      <c r="BO24" s="55"/>
      <c r="BP24" s="55"/>
      <c r="BQ24" s="55"/>
      <c r="BR24" s="55"/>
      <c r="BS24" s="55"/>
      <c r="BT24" s="55"/>
      <c r="BU24" s="55"/>
      <c r="BV24" s="55"/>
      <c r="BW24" s="55"/>
      <c r="BX24" s="55"/>
      <c r="BY24" s="55"/>
      <c r="BZ24" s="56"/>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4"/>
      <c r="BM25" s="55"/>
      <c r="BN25" s="55"/>
      <c r="BO25" s="55"/>
      <c r="BP25" s="55"/>
      <c r="BQ25" s="55"/>
      <c r="BR25" s="55"/>
      <c r="BS25" s="55"/>
      <c r="BT25" s="55"/>
      <c r="BU25" s="55"/>
      <c r="BV25" s="55"/>
      <c r="BW25" s="55"/>
      <c r="BX25" s="55"/>
      <c r="BY25" s="55"/>
      <c r="BZ25" s="56"/>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4"/>
      <c r="BM26" s="55"/>
      <c r="BN26" s="55"/>
      <c r="BO26" s="55"/>
      <c r="BP26" s="55"/>
      <c r="BQ26" s="55"/>
      <c r="BR26" s="55"/>
      <c r="BS26" s="55"/>
      <c r="BT26" s="55"/>
      <c r="BU26" s="55"/>
      <c r="BV26" s="55"/>
      <c r="BW26" s="55"/>
      <c r="BX26" s="55"/>
      <c r="BY26" s="55"/>
      <c r="BZ26" s="56"/>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4"/>
      <c r="BM27" s="55"/>
      <c r="BN27" s="55"/>
      <c r="BO27" s="55"/>
      <c r="BP27" s="55"/>
      <c r="BQ27" s="55"/>
      <c r="BR27" s="55"/>
      <c r="BS27" s="55"/>
      <c r="BT27" s="55"/>
      <c r="BU27" s="55"/>
      <c r="BV27" s="55"/>
      <c r="BW27" s="55"/>
      <c r="BX27" s="55"/>
      <c r="BY27" s="55"/>
      <c r="BZ27" s="56"/>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4"/>
      <c r="BM28" s="55"/>
      <c r="BN28" s="55"/>
      <c r="BO28" s="55"/>
      <c r="BP28" s="55"/>
      <c r="BQ28" s="55"/>
      <c r="BR28" s="55"/>
      <c r="BS28" s="55"/>
      <c r="BT28" s="55"/>
      <c r="BU28" s="55"/>
      <c r="BV28" s="55"/>
      <c r="BW28" s="55"/>
      <c r="BX28" s="55"/>
      <c r="BY28" s="55"/>
      <c r="BZ28" s="56"/>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4"/>
      <c r="BM29" s="55"/>
      <c r="BN29" s="55"/>
      <c r="BO29" s="55"/>
      <c r="BP29" s="55"/>
      <c r="BQ29" s="55"/>
      <c r="BR29" s="55"/>
      <c r="BS29" s="55"/>
      <c r="BT29" s="55"/>
      <c r="BU29" s="55"/>
      <c r="BV29" s="55"/>
      <c r="BW29" s="55"/>
      <c r="BX29" s="55"/>
      <c r="BY29" s="55"/>
      <c r="BZ29" s="56"/>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4"/>
      <c r="BM30" s="55"/>
      <c r="BN30" s="55"/>
      <c r="BO30" s="55"/>
      <c r="BP30" s="55"/>
      <c r="BQ30" s="55"/>
      <c r="BR30" s="55"/>
      <c r="BS30" s="55"/>
      <c r="BT30" s="55"/>
      <c r="BU30" s="55"/>
      <c r="BV30" s="55"/>
      <c r="BW30" s="55"/>
      <c r="BX30" s="55"/>
      <c r="BY30" s="55"/>
      <c r="BZ30" s="56"/>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4"/>
      <c r="BM31" s="55"/>
      <c r="BN31" s="55"/>
      <c r="BO31" s="55"/>
      <c r="BP31" s="55"/>
      <c r="BQ31" s="55"/>
      <c r="BR31" s="55"/>
      <c r="BS31" s="55"/>
      <c r="BT31" s="55"/>
      <c r="BU31" s="55"/>
      <c r="BV31" s="55"/>
      <c r="BW31" s="55"/>
      <c r="BX31" s="55"/>
      <c r="BY31" s="55"/>
      <c r="BZ31" s="56"/>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4"/>
      <c r="BM32" s="55"/>
      <c r="BN32" s="55"/>
      <c r="BO32" s="55"/>
      <c r="BP32" s="55"/>
      <c r="BQ32" s="55"/>
      <c r="BR32" s="55"/>
      <c r="BS32" s="55"/>
      <c r="BT32" s="55"/>
      <c r="BU32" s="55"/>
      <c r="BV32" s="55"/>
      <c r="BW32" s="55"/>
      <c r="BX32" s="55"/>
      <c r="BY32" s="55"/>
      <c r="BZ32" s="56"/>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4"/>
      <c r="BM33" s="55"/>
      <c r="BN33" s="55"/>
      <c r="BO33" s="55"/>
      <c r="BP33" s="55"/>
      <c r="BQ33" s="55"/>
      <c r="BR33" s="55"/>
      <c r="BS33" s="55"/>
      <c r="BT33" s="55"/>
      <c r="BU33" s="55"/>
      <c r="BV33" s="55"/>
      <c r="BW33" s="55"/>
      <c r="BX33" s="55"/>
      <c r="BY33" s="55"/>
      <c r="BZ33" s="56"/>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4"/>
      <c r="BM34" s="55"/>
      <c r="BN34" s="55"/>
      <c r="BO34" s="55"/>
      <c r="BP34" s="55"/>
      <c r="BQ34" s="55"/>
      <c r="BR34" s="55"/>
      <c r="BS34" s="55"/>
      <c r="BT34" s="55"/>
      <c r="BU34" s="55"/>
      <c r="BV34" s="55"/>
      <c r="BW34" s="55"/>
      <c r="BX34" s="55"/>
      <c r="BY34" s="55"/>
      <c r="BZ34" s="56"/>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4"/>
      <c r="BM35" s="55"/>
      <c r="BN35" s="55"/>
      <c r="BO35" s="55"/>
      <c r="BP35" s="55"/>
      <c r="BQ35" s="55"/>
      <c r="BR35" s="55"/>
      <c r="BS35" s="55"/>
      <c r="BT35" s="55"/>
      <c r="BU35" s="55"/>
      <c r="BV35" s="55"/>
      <c r="BW35" s="55"/>
      <c r="BX35" s="55"/>
      <c r="BY35" s="55"/>
      <c r="BZ35" s="56"/>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4"/>
      <c r="BM36" s="55"/>
      <c r="BN36" s="55"/>
      <c r="BO36" s="55"/>
      <c r="BP36" s="55"/>
      <c r="BQ36" s="55"/>
      <c r="BR36" s="55"/>
      <c r="BS36" s="55"/>
      <c r="BT36" s="55"/>
      <c r="BU36" s="55"/>
      <c r="BV36" s="55"/>
      <c r="BW36" s="55"/>
      <c r="BX36" s="55"/>
      <c r="BY36" s="55"/>
      <c r="BZ36" s="56"/>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4"/>
      <c r="BM37" s="55"/>
      <c r="BN37" s="55"/>
      <c r="BO37" s="55"/>
      <c r="BP37" s="55"/>
      <c r="BQ37" s="55"/>
      <c r="BR37" s="55"/>
      <c r="BS37" s="55"/>
      <c r="BT37" s="55"/>
      <c r="BU37" s="55"/>
      <c r="BV37" s="55"/>
      <c r="BW37" s="55"/>
      <c r="BX37" s="55"/>
      <c r="BY37" s="55"/>
      <c r="BZ37" s="56"/>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4"/>
      <c r="BM38" s="55"/>
      <c r="BN38" s="55"/>
      <c r="BO38" s="55"/>
      <c r="BP38" s="55"/>
      <c r="BQ38" s="55"/>
      <c r="BR38" s="55"/>
      <c r="BS38" s="55"/>
      <c r="BT38" s="55"/>
      <c r="BU38" s="55"/>
      <c r="BV38" s="55"/>
      <c r="BW38" s="55"/>
      <c r="BX38" s="55"/>
      <c r="BY38" s="55"/>
      <c r="BZ38" s="56"/>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4"/>
      <c r="BM39" s="55"/>
      <c r="BN39" s="55"/>
      <c r="BO39" s="55"/>
      <c r="BP39" s="55"/>
      <c r="BQ39" s="55"/>
      <c r="BR39" s="55"/>
      <c r="BS39" s="55"/>
      <c r="BT39" s="55"/>
      <c r="BU39" s="55"/>
      <c r="BV39" s="55"/>
      <c r="BW39" s="55"/>
      <c r="BX39" s="55"/>
      <c r="BY39" s="55"/>
      <c r="BZ39" s="56"/>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4"/>
      <c r="BM40" s="55"/>
      <c r="BN40" s="55"/>
      <c r="BO40" s="55"/>
      <c r="BP40" s="55"/>
      <c r="BQ40" s="55"/>
      <c r="BR40" s="55"/>
      <c r="BS40" s="55"/>
      <c r="BT40" s="55"/>
      <c r="BU40" s="55"/>
      <c r="BV40" s="55"/>
      <c r="BW40" s="55"/>
      <c r="BX40" s="55"/>
      <c r="BY40" s="55"/>
      <c r="BZ40" s="56"/>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4"/>
      <c r="BM41" s="55"/>
      <c r="BN41" s="55"/>
      <c r="BO41" s="55"/>
      <c r="BP41" s="55"/>
      <c r="BQ41" s="55"/>
      <c r="BR41" s="55"/>
      <c r="BS41" s="55"/>
      <c r="BT41" s="55"/>
      <c r="BU41" s="55"/>
      <c r="BV41" s="55"/>
      <c r="BW41" s="55"/>
      <c r="BX41" s="55"/>
      <c r="BY41" s="55"/>
      <c r="BZ41" s="56"/>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4"/>
      <c r="BM42" s="55"/>
      <c r="BN42" s="55"/>
      <c r="BO42" s="55"/>
      <c r="BP42" s="55"/>
      <c r="BQ42" s="55"/>
      <c r="BR42" s="55"/>
      <c r="BS42" s="55"/>
      <c r="BT42" s="55"/>
      <c r="BU42" s="55"/>
      <c r="BV42" s="55"/>
      <c r="BW42" s="55"/>
      <c r="BX42" s="55"/>
      <c r="BY42" s="55"/>
      <c r="BZ42" s="56"/>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4"/>
      <c r="BM43" s="55"/>
      <c r="BN43" s="55"/>
      <c r="BO43" s="55"/>
      <c r="BP43" s="55"/>
      <c r="BQ43" s="55"/>
      <c r="BR43" s="55"/>
      <c r="BS43" s="55"/>
      <c r="BT43" s="55"/>
      <c r="BU43" s="55"/>
      <c r="BV43" s="55"/>
      <c r="BW43" s="55"/>
      <c r="BX43" s="55"/>
      <c r="BY43" s="55"/>
      <c r="BZ43" s="56"/>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7"/>
      <c r="BM44" s="58"/>
      <c r="BN44" s="58"/>
      <c r="BO44" s="58"/>
      <c r="BP44" s="58"/>
      <c r="BQ44" s="58"/>
      <c r="BR44" s="58"/>
      <c r="BS44" s="58"/>
      <c r="BT44" s="58"/>
      <c r="BU44" s="58"/>
      <c r="BV44" s="58"/>
      <c r="BW44" s="58"/>
      <c r="BX44" s="58"/>
      <c r="BY44" s="58"/>
      <c r="BZ44" s="59"/>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27</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115</v>
      </c>
      <c r="BM47" s="55"/>
      <c r="BN47" s="55"/>
      <c r="BO47" s="55"/>
      <c r="BP47" s="55"/>
      <c r="BQ47" s="55"/>
      <c r="BR47" s="55"/>
      <c r="BS47" s="55"/>
      <c r="BT47" s="55"/>
      <c r="BU47" s="55"/>
      <c r="BV47" s="55"/>
      <c r="BW47" s="55"/>
      <c r="BX47" s="55"/>
      <c r="BY47" s="55"/>
      <c r="BZ47" s="56"/>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15">
      <c r="A60" s="2"/>
      <c r="B60" s="60" t="s">
        <v>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29</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4" t="s">
        <v>114</v>
      </c>
      <c r="BM66" s="55"/>
      <c r="BN66" s="55"/>
      <c r="BO66" s="55"/>
      <c r="BP66" s="55"/>
      <c r="BQ66" s="55"/>
      <c r="BR66" s="55"/>
      <c r="BS66" s="55"/>
      <c r="BT66" s="55"/>
      <c r="BU66" s="55"/>
      <c r="BV66" s="55"/>
      <c r="BW66" s="55"/>
      <c r="BX66" s="55"/>
      <c r="BY66" s="55"/>
      <c r="BZ66" s="56"/>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4"/>
      <c r="BM67" s="55"/>
      <c r="BN67" s="55"/>
      <c r="BO67" s="55"/>
      <c r="BP67" s="55"/>
      <c r="BQ67" s="55"/>
      <c r="BR67" s="55"/>
      <c r="BS67" s="55"/>
      <c r="BT67" s="55"/>
      <c r="BU67" s="55"/>
      <c r="BV67" s="55"/>
      <c r="BW67" s="55"/>
      <c r="BX67" s="55"/>
      <c r="BY67" s="55"/>
      <c r="BZ67" s="56"/>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4"/>
      <c r="BM68" s="55"/>
      <c r="BN68" s="55"/>
      <c r="BO68" s="55"/>
      <c r="BP68" s="55"/>
      <c r="BQ68" s="55"/>
      <c r="BR68" s="55"/>
      <c r="BS68" s="55"/>
      <c r="BT68" s="55"/>
      <c r="BU68" s="55"/>
      <c r="BV68" s="55"/>
      <c r="BW68" s="55"/>
      <c r="BX68" s="55"/>
      <c r="BY68" s="55"/>
      <c r="BZ68" s="56"/>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4"/>
      <c r="BM69" s="55"/>
      <c r="BN69" s="55"/>
      <c r="BO69" s="55"/>
      <c r="BP69" s="55"/>
      <c r="BQ69" s="55"/>
      <c r="BR69" s="55"/>
      <c r="BS69" s="55"/>
      <c r="BT69" s="55"/>
      <c r="BU69" s="55"/>
      <c r="BV69" s="55"/>
      <c r="BW69" s="55"/>
      <c r="BX69" s="55"/>
      <c r="BY69" s="55"/>
      <c r="BZ69" s="56"/>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4"/>
      <c r="BM70" s="55"/>
      <c r="BN70" s="55"/>
      <c r="BO70" s="55"/>
      <c r="BP70" s="55"/>
      <c r="BQ70" s="55"/>
      <c r="BR70" s="55"/>
      <c r="BS70" s="55"/>
      <c r="BT70" s="55"/>
      <c r="BU70" s="55"/>
      <c r="BV70" s="55"/>
      <c r="BW70" s="55"/>
      <c r="BX70" s="55"/>
      <c r="BY70" s="55"/>
      <c r="BZ70" s="56"/>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4"/>
      <c r="BM71" s="55"/>
      <c r="BN71" s="55"/>
      <c r="BO71" s="55"/>
      <c r="BP71" s="55"/>
      <c r="BQ71" s="55"/>
      <c r="BR71" s="55"/>
      <c r="BS71" s="55"/>
      <c r="BT71" s="55"/>
      <c r="BU71" s="55"/>
      <c r="BV71" s="55"/>
      <c r="BW71" s="55"/>
      <c r="BX71" s="55"/>
      <c r="BY71" s="55"/>
      <c r="BZ71" s="56"/>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4"/>
      <c r="BM72" s="55"/>
      <c r="BN72" s="55"/>
      <c r="BO72" s="55"/>
      <c r="BP72" s="55"/>
      <c r="BQ72" s="55"/>
      <c r="BR72" s="55"/>
      <c r="BS72" s="55"/>
      <c r="BT72" s="55"/>
      <c r="BU72" s="55"/>
      <c r="BV72" s="55"/>
      <c r="BW72" s="55"/>
      <c r="BX72" s="55"/>
      <c r="BY72" s="55"/>
      <c r="BZ72" s="56"/>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4"/>
      <c r="BM73" s="55"/>
      <c r="BN73" s="55"/>
      <c r="BO73" s="55"/>
      <c r="BP73" s="55"/>
      <c r="BQ73" s="55"/>
      <c r="BR73" s="55"/>
      <c r="BS73" s="55"/>
      <c r="BT73" s="55"/>
      <c r="BU73" s="55"/>
      <c r="BV73" s="55"/>
      <c r="BW73" s="55"/>
      <c r="BX73" s="55"/>
      <c r="BY73" s="55"/>
      <c r="BZ73" s="56"/>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4"/>
      <c r="BM74" s="55"/>
      <c r="BN74" s="55"/>
      <c r="BO74" s="55"/>
      <c r="BP74" s="55"/>
      <c r="BQ74" s="55"/>
      <c r="BR74" s="55"/>
      <c r="BS74" s="55"/>
      <c r="BT74" s="55"/>
      <c r="BU74" s="55"/>
      <c r="BV74" s="55"/>
      <c r="BW74" s="55"/>
      <c r="BX74" s="55"/>
      <c r="BY74" s="55"/>
      <c r="BZ74" s="56"/>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4"/>
      <c r="BM75" s="55"/>
      <c r="BN75" s="55"/>
      <c r="BO75" s="55"/>
      <c r="BP75" s="55"/>
      <c r="BQ75" s="55"/>
      <c r="BR75" s="55"/>
      <c r="BS75" s="55"/>
      <c r="BT75" s="55"/>
      <c r="BU75" s="55"/>
      <c r="BV75" s="55"/>
      <c r="BW75" s="55"/>
      <c r="BX75" s="55"/>
      <c r="BY75" s="55"/>
      <c r="BZ75" s="56"/>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4"/>
      <c r="BM76" s="55"/>
      <c r="BN76" s="55"/>
      <c r="BO76" s="55"/>
      <c r="BP76" s="55"/>
      <c r="BQ76" s="55"/>
      <c r="BR76" s="55"/>
      <c r="BS76" s="55"/>
      <c r="BT76" s="55"/>
      <c r="BU76" s="55"/>
      <c r="BV76" s="55"/>
      <c r="BW76" s="55"/>
      <c r="BX76" s="55"/>
      <c r="BY76" s="55"/>
      <c r="BZ76" s="56"/>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4"/>
      <c r="BM77" s="55"/>
      <c r="BN77" s="55"/>
      <c r="BO77" s="55"/>
      <c r="BP77" s="55"/>
      <c r="BQ77" s="55"/>
      <c r="BR77" s="55"/>
      <c r="BS77" s="55"/>
      <c r="BT77" s="55"/>
      <c r="BU77" s="55"/>
      <c r="BV77" s="55"/>
      <c r="BW77" s="55"/>
      <c r="BX77" s="55"/>
      <c r="BY77" s="55"/>
      <c r="BZ77" s="56"/>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4"/>
      <c r="BM78" s="55"/>
      <c r="BN78" s="55"/>
      <c r="BO78" s="55"/>
      <c r="BP78" s="55"/>
      <c r="BQ78" s="55"/>
      <c r="BR78" s="55"/>
      <c r="BS78" s="55"/>
      <c r="BT78" s="55"/>
      <c r="BU78" s="55"/>
      <c r="BV78" s="55"/>
      <c r="BW78" s="55"/>
      <c r="BX78" s="55"/>
      <c r="BY78" s="55"/>
      <c r="BZ78" s="56"/>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4"/>
      <c r="BM79" s="55"/>
      <c r="BN79" s="55"/>
      <c r="BO79" s="55"/>
      <c r="BP79" s="55"/>
      <c r="BQ79" s="55"/>
      <c r="BR79" s="55"/>
      <c r="BS79" s="55"/>
      <c r="BT79" s="55"/>
      <c r="BU79" s="55"/>
      <c r="BV79" s="55"/>
      <c r="BW79" s="55"/>
      <c r="BX79" s="55"/>
      <c r="BY79" s="55"/>
      <c r="BZ79" s="56"/>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4"/>
      <c r="BM80" s="55"/>
      <c r="BN80" s="55"/>
      <c r="BO80" s="55"/>
      <c r="BP80" s="55"/>
      <c r="BQ80" s="55"/>
      <c r="BR80" s="55"/>
      <c r="BS80" s="55"/>
      <c r="BT80" s="55"/>
      <c r="BU80" s="55"/>
      <c r="BV80" s="55"/>
      <c r="BW80" s="55"/>
      <c r="BX80" s="55"/>
      <c r="BY80" s="55"/>
      <c r="BZ80" s="56"/>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4"/>
      <c r="BM81" s="55"/>
      <c r="BN81" s="55"/>
      <c r="BO81" s="55"/>
      <c r="BP81" s="55"/>
      <c r="BQ81" s="55"/>
      <c r="BR81" s="55"/>
      <c r="BS81" s="55"/>
      <c r="BT81" s="55"/>
      <c r="BU81" s="55"/>
      <c r="BV81" s="55"/>
      <c r="BW81" s="55"/>
      <c r="BX81" s="55"/>
      <c r="BY81" s="55"/>
      <c r="BZ81" s="56"/>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7"/>
      <c r="BM82" s="58"/>
      <c r="BN82" s="58"/>
      <c r="BO82" s="58"/>
      <c r="BP82" s="58"/>
      <c r="BQ82" s="58"/>
      <c r="BR82" s="58"/>
      <c r="BS82" s="58"/>
      <c r="BT82" s="58"/>
      <c r="BU82" s="58"/>
      <c r="BV82" s="58"/>
      <c r="BW82" s="58"/>
      <c r="BX82" s="58"/>
      <c r="BY82" s="58"/>
      <c r="BZ82" s="59"/>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【106.67】</v>
      </c>
      <c r="F85" s="26" t="str">
        <f>データ!AT6</f>
        <v>【3.64】</v>
      </c>
      <c r="G85" s="26" t="str">
        <f>データ!BE6</f>
        <v>【67.52】</v>
      </c>
      <c r="H85" s="26" t="str">
        <f>データ!BP6</f>
        <v>【705.21】</v>
      </c>
      <c r="I85" s="26" t="str">
        <f>データ!CA6</f>
        <v>【98.96】</v>
      </c>
      <c r="J85" s="26" t="str">
        <f>データ!CL6</f>
        <v>【134.52】</v>
      </c>
      <c r="K85" s="26" t="str">
        <f>データ!CW6</f>
        <v>【59.57】</v>
      </c>
      <c r="L85" s="26" t="str">
        <f>データ!DH6</f>
        <v>【95.57】</v>
      </c>
      <c r="M85" s="26" t="str">
        <f>データ!DS6</f>
        <v>【36.52】</v>
      </c>
      <c r="N85" s="26" t="str">
        <f>データ!ED6</f>
        <v>【5.72】</v>
      </c>
      <c r="O85" s="26" t="str">
        <f>データ!EO6</f>
        <v>【0.30】</v>
      </c>
    </row>
  </sheetData>
  <sheetProtection algorithmName="SHA-512" hashValue="WQV9Rf+8XRUeieqNi68b36/3xuLyJPru42XzefcuBwZuHQJSinVBSUmwANkdxMFNAKmBPE3mU7uaqgpBVscLLA==" saltValue="MZL0ht4tUXNc3rWqQ7RuzA=="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77" t="s">
        <v>52</v>
      </c>
      <c r="I3" s="78"/>
      <c r="J3" s="78"/>
      <c r="K3" s="78"/>
      <c r="L3" s="78"/>
      <c r="M3" s="78"/>
      <c r="N3" s="78"/>
      <c r="O3" s="78"/>
      <c r="P3" s="78"/>
      <c r="Q3" s="78"/>
      <c r="R3" s="78"/>
      <c r="S3" s="78"/>
      <c r="T3" s="78"/>
      <c r="U3" s="78"/>
      <c r="V3" s="78"/>
      <c r="W3" s="78"/>
      <c r="X3" s="79"/>
      <c r="Y3" s="83" t="s">
        <v>53</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54</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x14ac:dyDescent="0.15">
      <c r="A4" s="28" t="s">
        <v>55</v>
      </c>
      <c r="B4" s="30"/>
      <c r="C4" s="30"/>
      <c r="D4" s="30"/>
      <c r="E4" s="30"/>
      <c r="F4" s="30"/>
      <c r="G4" s="30"/>
      <c r="H4" s="80"/>
      <c r="I4" s="81"/>
      <c r="J4" s="81"/>
      <c r="K4" s="81"/>
      <c r="L4" s="81"/>
      <c r="M4" s="81"/>
      <c r="N4" s="81"/>
      <c r="O4" s="81"/>
      <c r="P4" s="81"/>
      <c r="Q4" s="81"/>
      <c r="R4" s="81"/>
      <c r="S4" s="81"/>
      <c r="T4" s="81"/>
      <c r="U4" s="81"/>
      <c r="V4" s="81"/>
      <c r="W4" s="81"/>
      <c r="X4" s="82"/>
      <c r="Y4" s="76" t="s">
        <v>56</v>
      </c>
      <c r="Z4" s="76"/>
      <c r="AA4" s="76"/>
      <c r="AB4" s="76"/>
      <c r="AC4" s="76"/>
      <c r="AD4" s="76"/>
      <c r="AE4" s="76"/>
      <c r="AF4" s="76"/>
      <c r="AG4" s="76"/>
      <c r="AH4" s="76"/>
      <c r="AI4" s="76"/>
      <c r="AJ4" s="76" t="s">
        <v>57</v>
      </c>
      <c r="AK4" s="76"/>
      <c r="AL4" s="76"/>
      <c r="AM4" s="76"/>
      <c r="AN4" s="76"/>
      <c r="AO4" s="76"/>
      <c r="AP4" s="76"/>
      <c r="AQ4" s="76"/>
      <c r="AR4" s="76"/>
      <c r="AS4" s="76"/>
      <c r="AT4" s="76"/>
      <c r="AU4" s="76" t="s">
        <v>58</v>
      </c>
      <c r="AV4" s="76"/>
      <c r="AW4" s="76"/>
      <c r="AX4" s="76"/>
      <c r="AY4" s="76"/>
      <c r="AZ4" s="76"/>
      <c r="BA4" s="76"/>
      <c r="BB4" s="76"/>
      <c r="BC4" s="76"/>
      <c r="BD4" s="76"/>
      <c r="BE4" s="76"/>
      <c r="BF4" s="76" t="s">
        <v>59</v>
      </c>
      <c r="BG4" s="76"/>
      <c r="BH4" s="76"/>
      <c r="BI4" s="76"/>
      <c r="BJ4" s="76"/>
      <c r="BK4" s="76"/>
      <c r="BL4" s="76"/>
      <c r="BM4" s="76"/>
      <c r="BN4" s="76"/>
      <c r="BO4" s="76"/>
      <c r="BP4" s="76"/>
      <c r="BQ4" s="76" t="s">
        <v>60</v>
      </c>
      <c r="BR4" s="76"/>
      <c r="BS4" s="76"/>
      <c r="BT4" s="76"/>
      <c r="BU4" s="76"/>
      <c r="BV4" s="76"/>
      <c r="BW4" s="76"/>
      <c r="BX4" s="76"/>
      <c r="BY4" s="76"/>
      <c r="BZ4" s="76"/>
      <c r="CA4" s="76"/>
      <c r="CB4" s="76" t="s">
        <v>61</v>
      </c>
      <c r="CC4" s="76"/>
      <c r="CD4" s="76"/>
      <c r="CE4" s="76"/>
      <c r="CF4" s="76"/>
      <c r="CG4" s="76"/>
      <c r="CH4" s="76"/>
      <c r="CI4" s="76"/>
      <c r="CJ4" s="76"/>
      <c r="CK4" s="76"/>
      <c r="CL4" s="76"/>
      <c r="CM4" s="76" t="s">
        <v>62</v>
      </c>
      <c r="CN4" s="76"/>
      <c r="CO4" s="76"/>
      <c r="CP4" s="76"/>
      <c r="CQ4" s="76"/>
      <c r="CR4" s="76"/>
      <c r="CS4" s="76"/>
      <c r="CT4" s="76"/>
      <c r="CU4" s="76"/>
      <c r="CV4" s="76"/>
      <c r="CW4" s="76"/>
      <c r="CX4" s="76" t="s">
        <v>63</v>
      </c>
      <c r="CY4" s="76"/>
      <c r="CZ4" s="76"/>
      <c r="DA4" s="76"/>
      <c r="DB4" s="76"/>
      <c r="DC4" s="76"/>
      <c r="DD4" s="76"/>
      <c r="DE4" s="76"/>
      <c r="DF4" s="76"/>
      <c r="DG4" s="76"/>
      <c r="DH4" s="76"/>
      <c r="DI4" s="76" t="s">
        <v>64</v>
      </c>
      <c r="DJ4" s="76"/>
      <c r="DK4" s="76"/>
      <c r="DL4" s="76"/>
      <c r="DM4" s="76"/>
      <c r="DN4" s="76"/>
      <c r="DO4" s="76"/>
      <c r="DP4" s="76"/>
      <c r="DQ4" s="76"/>
      <c r="DR4" s="76"/>
      <c r="DS4" s="76"/>
      <c r="DT4" s="76" t="s">
        <v>65</v>
      </c>
      <c r="DU4" s="76"/>
      <c r="DV4" s="76"/>
      <c r="DW4" s="76"/>
      <c r="DX4" s="76"/>
      <c r="DY4" s="76"/>
      <c r="DZ4" s="76"/>
      <c r="EA4" s="76"/>
      <c r="EB4" s="76"/>
      <c r="EC4" s="76"/>
      <c r="ED4" s="76"/>
      <c r="EE4" s="76" t="s">
        <v>66</v>
      </c>
      <c r="EF4" s="76"/>
      <c r="EG4" s="76"/>
      <c r="EH4" s="76"/>
      <c r="EI4" s="76"/>
      <c r="EJ4" s="76"/>
      <c r="EK4" s="76"/>
      <c r="EL4" s="76"/>
      <c r="EM4" s="76"/>
      <c r="EN4" s="76"/>
      <c r="EO4" s="76"/>
    </row>
    <row r="5" spans="1:148" x14ac:dyDescent="0.15">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15">
      <c r="A6" s="28" t="s">
        <v>95</v>
      </c>
      <c r="B6" s="33">
        <f>B7</f>
        <v>2020</v>
      </c>
      <c r="C6" s="33">
        <f t="shared" ref="C6:X6" si="3">C7</f>
        <v>141305</v>
      </c>
      <c r="D6" s="33">
        <f t="shared" si="3"/>
        <v>46</v>
      </c>
      <c r="E6" s="33">
        <f t="shared" si="3"/>
        <v>17</v>
      </c>
      <c r="F6" s="33">
        <f t="shared" si="3"/>
        <v>1</v>
      </c>
      <c r="G6" s="33">
        <f t="shared" si="3"/>
        <v>0</v>
      </c>
      <c r="H6" s="33" t="str">
        <f t="shared" si="3"/>
        <v>神奈川県　川崎市</v>
      </c>
      <c r="I6" s="33" t="str">
        <f t="shared" si="3"/>
        <v>法適用</v>
      </c>
      <c r="J6" s="33" t="str">
        <f t="shared" si="3"/>
        <v>下水道事業</v>
      </c>
      <c r="K6" s="33" t="str">
        <f t="shared" si="3"/>
        <v>公共下水道</v>
      </c>
      <c r="L6" s="33" t="str">
        <f t="shared" si="3"/>
        <v>政令市等</v>
      </c>
      <c r="M6" s="33" t="str">
        <f t="shared" si="3"/>
        <v>自治体職員</v>
      </c>
      <c r="N6" s="34" t="str">
        <f t="shared" si="3"/>
        <v>-</v>
      </c>
      <c r="O6" s="34">
        <f t="shared" si="3"/>
        <v>53.4</v>
      </c>
      <c r="P6" s="34">
        <f t="shared" si="3"/>
        <v>99.53</v>
      </c>
      <c r="Q6" s="34">
        <f t="shared" si="3"/>
        <v>84.65</v>
      </c>
      <c r="R6" s="34">
        <f t="shared" si="3"/>
        <v>2156</v>
      </c>
      <c r="S6" s="34">
        <f t="shared" si="3"/>
        <v>1521562</v>
      </c>
      <c r="T6" s="34">
        <f t="shared" si="3"/>
        <v>143.01</v>
      </c>
      <c r="U6" s="34">
        <f t="shared" si="3"/>
        <v>10639.55</v>
      </c>
      <c r="V6" s="34">
        <f t="shared" si="3"/>
        <v>1532738</v>
      </c>
      <c r="W6" s="34">
        <f t="shared" si="3"/>
        <v>107.17</v>
      </c>
      <c r="X6" s="34">
        <f t="shared" si="3"/>
        <v>14301.93</v>
      </c>
      <c r="Y6" s="35">
        <f>IF(Y7="",NA(),Y7)</f>
        <v>107.72</v>
      </c>
      <c r="Z6" s="35">
        <f t="shared" ref="Z6:AH6" si="4">IF(Z7="",NA(),Z7)</f>
        <v>109.8</v>
      </c>
      <c r="AA6" s="35">
        <f t="shared" si="4"/>
        <v>111.88</v>
      </c>
      <c r="AB6" s="35">
        <f t="shared" si="4"/>
        <v>112.13</v>
      </c>
      <c r="AC6" s="35">
        <f t="shared" si="4"/>
        <v>110.56</v>
      </c>
      <c r="AD6" s="35">
        <f t="shared" si="4"/>
        <v>109.1</v>
      </c>
      <c r="AE6" s="35">
        <f t="shared" si="4"/>
        <v>109.39</v>
      </c>
      <c r="AF6" s="35">
        <f t="shared" si="4"/>
        <v>109.5</v>
      </c>
      <c r="AG6" s="35">
        <f t="shared" si="4"/>
        <v>108.24</v>
      </c>
      <c r="AH6" s="35">
        <f t="shared" si="4"/>
        <v>105.16</v>
      </c>
      <c r="AI6" s="34" t="str">
        <f>IF(AI7="","",IF(AI7="-","【-】","【"&amp;SUBSTITUTE(TEXT(AI7,"#,##0.00"),"-","△")&amp;"】"))</f>
        <v>【106.67】</v>
      </c>
      <c r="AJ6" s="34">
        <f>IF(AJ7="",NA(),AJ7)</f>
        <v>0</v>
      </c>
      <c r="AK6" s="34">
        <f t="shared" ref="AK6:AS6" si="5">IF(AK7="",NA(),AK7)</f>
        <v>0</v>
      </c>
      <c r="AL6" s="34">
        <f t="shared" si="5"/>
        <v>0</v>
      </c>
      <c r="AM6" s="34">
        <f t="shared" si="5"/>
        <v>0</v>
      </c>
      <c r="AN6" s="34">
        <f t="shared" si="5"/>
        <v>0</v>
      </c>
      <c r="AO6" s="35">
        <f t="shared" si="5"/>
        <v>0.36</v>
      </c>
      <c r="AP6" s="35">
        <f t="shared" si="5"/>
        <v>0.22</v>
      </c>
      <c r="AQ6" s="35">
        <f t="shared" si="5"/>
        <v>0.01</v>
      </c>
      <c r="AR6" s="34">
        <f t="shared" si="5"/>
        <v>0</v>
      </c>
      <c r="AS6" s="34">
        <f t="shared" si="5"/>
        <v>0</v>
      </c>
      <c r="AT6" s="34" t="str">
        <f>IF(AT7="","",IF(AT7="-","【-】","【"&amp;SUBSTITUTE(TEXT(AT7,"#,##0.00"),"-","△")&amp;"】"))</f>
        <v>【3.64】</v>
      </c>
      <c r="AU6" s="35">
        <f>IF(AU7="",NA(),AU7)</f>
        <v>27.75</v>
      </c>
      <c r="AV6" s="35">
        <f t="shared" ref="AV6:BD6" si="6">IF(AV7="",NA(),AV7)</f>
        <v>40.119999999999997</v>
      </c>
      <c r="AW6" s="35">
        <f t="shared" si="6"/>
        <v>55.13</v>
      </c>
      <c r="AX6" s="35">
        <f t="shared" si="6"/>
        <v>56.9</v>
      </c>
      <c r="AY6" s="35">
        <f t="shared" si="6"/>
        <v>63.57</v>
      </c>
      <c r="AZ6" s="35">
        <f t="shared" si="6"/>
        <v>59.45</v>
      </c>
      <c r="BA6" s="35">
        <f t="shared" si="6"/>
        <v>64.94</v>
      </c>
      <c r="BB6" s="35">
        <f t="shared" si="6"/>
        <v>70.08</v>
      </c>
      <c r="BC6" s="35">
        <f t="shared" si="6"/>
        <v>72.92</v>
      </c>
      <c r="BD6" s="35">
        <f t="shared" si="6"/>
        <v>71.39</v>
      </c>
      <c r="BE6" s="34" t="str">
        <f>IF(BE7="","",IF(BE7="-","【-】","【"&amp;SUBSTITUTE(TEXT(BE7,"#,##0.00"),"-","△")&amp;"】"))</f>
        <v>【67.52】</v>
      </c>
      <c r="BF6" s="35">
        <f>IF(BF7="",NA(),BF7)</f>
        <v>859.09</v>
      </c>
      <c r="BG6" s="35">
        <f t="shared" ref="BG6:BO6" si="7">IF(BG7="",NA(),BG7)</f>
        <v>804.79</v>
      </c>
      <c r="BH6" s="35">
        <f t="shared" si="7"/>
        <v>779.37</v>
      </c>
      <c r="BI6" s="35">
        <f t="shared" si="7"/>
        <v>755.48</v>
      </c>
      <c r="BJ6" s="35">
        <f t="shared" si="7"/>
        <v>734.8</v>
      </c>
      <c r="BK6" s="35">
        <f t="shared" si="7"/>
        <v>576.02</v>
      </c>
      <c r="BL6" s="35">
        <f t="shared" si="7"/>
        <v>549.48</v>
      </c>
      <c r="BM6" s="35">
        <f t="shared" si="7"/>
        <v>537.13</v>
      </c>
      <c r="BN6" s="35">
        <f t="shared" si="7"/>
        <v>531.38</v>
      </c>
      <c r="BO6" s="35">
        <f t="shared" si="7"/>
        <v>551.04</v>
      </c>
      <c r="BP6" s="34" t="str">
        <f>IF(BP7="","",IF(BP7="-","【-】","【"&amp;SUBSTITUTE(TEXT(BP7,"#,##0.00"),"-","△")&amp;"】"))</f>
        <v>【705.21】</v>
      </c>
      <c r="BQ6" s="35">
        <f>IF(BQ7="",NA(),BQ7)</f>
        <v>113.39</v>
      </c>
      <c r="BR6" s="35">
        <f t="shared" ref="BR6:BZ6" si="8">IF(BR7="",NA(),BR7)</f>
        <v>117.97</v>
      </c>
      <c r="BS6" s="35">
        <f t="shared" si="8"/>
        <v>122.57</v>
      </c>
      <c r="BT6" s="35">
        <f t="shared" si="8"/>
        <v>122.47</v>
      </c>
      <c r="BU6" s="35">
        <f t="shared" si="8"/>
        <v>120.41</v>
      </c>
      <c r="BV6" s="35">
        <f t="shared" si="8"/>
        <v>113.34</v>
      </c>
      <c r="BW6" s="35">
        <f t="shared" si="8"/>
        <v>113.83</v>
      </c>
      <c r="BX6" s="35">
        <f t="shared" si="8"/>
        <v>112.43</v>
      </c>
      <c r="BY6" s="35">
        <f t="shared" si="8"/>
        <v>110.92</v>
      </c>
      <c r="BZ6" s="35">
        <f t="shared" si="8"/>
        <v>105.67</v>
      </c>
      <c r="CA6" s="34" t="str">
        <f>IF(CA7="","",IF(CA7="-","【-】","【"&amp;SUBSTITUTE(TEXT(CA7,"#,##0.00"),"-","△")&amp;"】"))</f>
        <v>【98.96】</v>
      </c>
      <c r="CB6" s="35">
        <f>IF(CB7="",NA(),CB7)</f>
        <v>132.03</v>
      </c>
      <c r="CC6" s="35">
        <f t="shared" ref="CC6:CK6" si="9">IF(CC7="",NA(),CC7)</f>
        <v>126.49</v>
      </c>
      <c r="CD6" s="35">
        <f t="shared" si="9"/>
        <v>121.5</v>
      </c>
      <c r="CE6" s="35">
        <f t="shared" si="9"/>
        <v>121.25</v>
      </c>
      <c r="CF6" s="35">
        <f t="shared" si="9"/>
        <v>118.21</v>
      </c>
      <c r="CG6" s="35">
        <f t="shared" si="9"/>
        <v>117.4</v>
      </c>
      <c r="CH6" s="35">
        <f t="shared" si="9"/>
        <v>116.87</v>
      </c>
      <c r="CI6" s="35">
        <f t="shared" si="9"/>
        <v>118.55</v>
      </c>
      <c r="CJ6" s="35">
        <f t="shared" si="9"/>
        <v>119.33</v>
      </c>
      <c r="CK6" s="35">
        <f t="shared" si="9"/>
        <v>118.72</v>
      </c>
      <c r="CL6" s="34" t="str">
        <f>IF(CL7="","",IF(CL7="-","【-】","【"&amp;SUBSTITUTE(TEXT(CL7,"#,##0.00"),"-","△")&amp;"】"))</f>
        <v>【134.52】</v>
      </c>
      <c r="CM6" s="35">
        <f>IF(CM7="",NA(),CM7)</f>
        <v>53.53</v>
      </c>
      <c r="CN6" s="35">
        <f t="shared" ref="CN6:CV6" si="10">IF(CN7="",NA(),CN7)</f>
        <v>53.81</v>
      </c>
      <c r="CO6" s="35">
        <f t="shared" si="10"/>
        <v>48.43</v>
      </c>
      <c r="CP6" s="35">
        <f t="shared" si="10"/>
        <v>49.84</v>
      </c>
      <c r="CQ6" s="35">
        <f t="shared" si="10"/>
        <v>51.29</v>
      </c>
      <c r="CR6" s="35">
        <f t="shared" si="10"/>
        <v>59.16</v>
      </c>
      <c r="CS6" s="35">
        <f t="shared" si="10"/>
        <v>59.44</v>
      </c>
      <c r="CT6" s="35">
        <f t="shared" si="10"/>
        <v>57.38</v>
      </c>
      <c r="CU6" s="35">
        <f t="shared" si="10"/>
        <v>58.09</v>
      </c>
      <c r="CV6" s="35">
        <f t="shared" si="10"/>
        <v>58.16</v>
      </c>
      <c r="CW6" s="34" t="str">
        <f>IF(CW7="","",IF(CW7="-","【-】","【"&amp;SUBSTITUTE(TEXT(CW7,"#,##0.00"),"-","△")&amp;"】"))</f>
        <v>【59.57】</v>
      </c>
      <c r="CX6" s="35">
        <f>IF(CX7="",NA(),CX7)</f>
        <v>99.03</v>
      </c>
      <c r="CY6" s="35">
        <f t="shared" ref="CY6:DG6" si="11">IF(CY7="",NA(),CY7)</f>
        <v>99.03</v>
      </c>
      <c r="CZ6" s="35">
        <f t="shared" si="11"/>
        <v>99.03</v>
      </c>
      <c r="DA6" s="35">
        <f t="shared" si="11"/>
        <v>98.17</v>
      </c>
      <c r="DB6" s="35">
        <f t="shared" si="11"/>
        <v>99.03</v>
      </c>
      <c r="DC6" s="35">
        <f t="shared" si="11"/>
        <v>98.86</v>
      </c>
      <c r="DD6" s="35">
        <f t="shared" si="11"/>
        <v>98.9</v>
      </c>
      <c r="DE6" s="35">
        <f t="shared" si="11"/>
        <v>98.98</v>
      </c>
      <c r="DF6" s="35">
        <f t="shared" si="11"/>
        <v>99.01</v>
      </c>
      <c r="DG6" s="35">
        <f t="shared" si="11"/>
        <v>99.1</v>
      </c>
      <c r="DH6" s="34" t="str">
        <f>IF(DH7="","",IF(DH7="-","【-】","【"&amp;SUBSTITUTE(TEXT(DH7,"#,##0.00"),"-","△")&amp;"】"))</f>
        <v>【95.57】</v>
      </c>
      <c r="DI6" s="35">
        <f>IF(DI7="",NA(),DI7)</f>
        <v>45.65</v>
      </c>
      <c r="DJ6" s="35">
        <f t="shared" ref="DJ6:DR6" si="12">IF(DJ7="",NA(),DJ7)</f>
        <v>47.23</v>
      </c>
      <c r="DK6" s="35">
        <f t="shared" si="12"/>
        <v>48.73</v>
      </c>
      <c r="DL6" s="35">
        <f t="shared" si="12"/>
        <v>48.82</v>
      </c>
      <c r="DM6" s="35">
        <f t="shared" si="12"/>
        <v>50.25</v>
      </c>
      <c r="DN6" s="35">
        <f t="shared" si="12"/>
        <v>44.55</v>
      </c>
      <c r="DO6" s="35">
        <f t="shared" si="12"/>
        <v>45.79</v>
      </c>
      <c r="DP6" s="35">
        <f t="shared" si="12"/>
        <v>47.06</v>
      </c>
      <c r="DQ6" s="35">
        <f t="shared" si="12"/>
        <v>48.25</v>
      </c>
      <c r="DR6" s="35">
        <f t="shared" si="12"/>
        <v>49.35</v>
      </c>
      <c r="DS6" s="34" t="str">
        <f>IF(DS7="","",IF(DS7="-","【-】","【"&amp;SUBSTITUTE(TEXT(DS7,"#,##0.00"),"-","△")&amp;"】"))</f>
        <v>【36.52】</v>
      </c>
      <c r="DT6" s="35">
        <f>IF(DT7="",NA(),DT7)</f>
        <v>5.46</v>
      </c>
      <c r="DU6" s="35">
        <f t="shared" ref="DU6:EC6" si="13">IF(DU7="",NA(),DU7)</f>
        <v>5.88</v>
      </c>
      <c r="DV6" s="35">
        <f t="shared" si="13"/>
        <v>6.08</v>
      </c>
      <c r="DW6" s="35">
        <f t="shared" si="13"/>
        <v>7.16</v>
      </c>
      <c r="DX6" s="35">
        <f t="shared" si="13"/>
        <v>7.98</v>
      </c>
      <c r="DY6" s="35">
        <f t="shared" si="13"/>
        <v>8.25</v>
      </c>
      <c r="DZ6" s="35">
        <f t="shared" si="13"/>
        <v>9</v>
      </c>
      <c r="EA6" s="35">
        <f t="shared" si="13"/>
        <v>9.6300000000000008</v>
      </c>
      <c r="EB6" s="35">
        <f t="shared" si="13"/>
        <v>10.76</v>
      </c>
      <c r="EC6" s="35">
        <f t="shared" si="13"/>
        <v>12.06</v>
      </c>
      <c r="ED6" s="34" t="str">
        <f>IF(ED7="","",IF(ED7="-","【-】","【"&amp;SUBSTITUTE(TEXT(ED7,"#,##0.00"),"-","△")&amp;"】"))</f>
        <v>【5.72】</v>
      </c>
      <c r="EE6" s="35">
        <f>IF(EE7="",NA(),EE7)</f>
        <v>0.3</v>
      </c>
      <c r="EF6" s="35">
        <f t="shared" ref="EF6:EN6" si="14">IF(EF7="",NA(),EF7)</f>
        <v>0.13</v>
      </c>
      <c r="EG6" s="35">
        <f t="shared" si="14"/>
        <v>0.24</v>
      </c>
      <c r="EH6" s="35">
        <f t="shared" si="14"/>
        <v>0.38</v>
      </c>
      <c r="EI6" s="35">
        <f t="shared" si="14"/>
        <v>0.24</v>
      </c>
      <c r="EJ6" s="35">
        <f t="shared" si="14"/>
        <v>0.39</v>
      </c>
      <c r="EK6" s="35">
        <f t="shared" si="14"/>
        <v>0.43</v>
      </c>
      <c r="EL6" s="35">
        <f t="shared" si="14"/>
        <v>0.39</v>
      </c>
      <c r="EM6" s="35">
        <f t="shared" si="14"/>
        <v>0.41</v>
      </c>
      <c r="EN6" s="35">
        <f t="shared" si="14"/>
        <v>0.41</v>
      </c>
      <c r="EO6" s="34" t="str">
        <f>IF(EO7="","",IF(EO7="-","【-】","【"&amp;SUBSTITUTE(TEXT(EO7,"#,##0.00"),"-","△")&amp;"】"))</f>
        <v>【0.30】</v>
      </c>
    </row>
    <row r="7" spans="1:148" s="36" customFormat="1" x14ac:dyDescent="0.15">
      <c r="A7" s="28"/>
      <c r="B7" s="37">
        <v>2020</v>
      </c>
      <c r="C7" s="37">
        <v>141305</v>
      </c>
      <c r="D7" s="37">
        <v>46</v>
      </c>
      <c r="E7" s="37">
        <v>17</v>
      </c>
      <c r="F7" s="37">
        <v>1</v>
      </c>
      <c r="G7" s="37">
        <v>0</v>
      </c>
      <c r="H7" s="37" t="s">
        <v>96</v>
      </c>
      <c r="I7" s="37" t="s">
        <v>97</v>
      </c>
      <c r="J7" s="37" t="s">
        <v>98</v>
      </c>
      <c r="K7" s="37" t="s">
        <v>99</v>
      </c>
      <c r="L7" s="37" t="s">
        <v>100</v>
      </c>
      <c r="M7" s="37" t="s">
        <v>101</v>
      </c>
      <c r="N7" s="38" t="s">
        <v>102</v>
      </c>
      <c r="O7" s="38">
        <v>53.4</v>
      </c>
      <c r="P7" s="38">
        <v>99.53</v>
      </c>
      <c r="Q7" s="38">
        <v>84.65</v>
      </c>
      <c r="R7" s="38">
        <v>2156</v>
      </c>
      <c r="S7" s="38">
        <v>1521562</v>
      </c>
      <c r="T7" s="38">
        <v>143.01</v>
      </c>
      <c r="U7" s="38">
        <v>10639.55</v>
      </c>
      <c r="V7" s="38">
        <v>1532738</v>
      </c>
      <c r="W7" s="38">
        <v>107.17</v>
      </c>
      <c r="X7" s="38">
        <v>14301.93</v>
      </c>
      <c r="Y7" s="38">
        <v>107.72</v>
      </c>
      <c r="Z7" s="38">
        <v>109.8</v>
      </c>
      <c r="AA7" s="38">
        <v>111.88</v>
      </c>
      <c r="AB7" s="38">
        <v>112.13</v>
      </c>
      <c r="AC7" s="38">
        <v>110.56</v>
      </c>
      <c r="AD7" s="38">
        <v>109.1</v>
      </c>
      <c r="AE7" s="38">
        <v>109.39</v>
      </c>
      <c r="AF7" s="38">
        <v>109.5</v>
      </c>
      <c r="AG7" s="38">
        <v>108.24</v>
      </c>
      <c r="AH7" s="38">
        <v>105.16</v>
      </c>
      <c r="AI7" s="38">
        <v>106.67</v>
      </c>
      <c r="AJ7" s="38">
        <v>0</v>
      </c>
      <c r="AK7" s="38">
        <v>0</v>
      </c>
      <c r="AL7" s="38">
        <v>0</v>
      </c>
      <c r="AM7" s="38">
        <v>0</v>
      </c>
      <c r="AN7" s="38">
        <v>0</v>
      </c>
      <c r="AO7" s="38">
        <v>0.36</v>
      </c>
      <c r="AP7" s="38">
        <v>0.22</v>
      </c>
      <c r="AQ7" s="38">
        <v>0.01</v>
      </c>
      <c r="AR7" s="38">
        <v>0</v>
      </c>
      <c r="AS7" s="38">
        <v>0</v>
      </c>
      <c r="AT7" s="38">
        <v>3.64</v>
      </c>
      <c r="AU7" s="38">
        <v>27.75</v>
      </c>
      <c r="AV7" s="38">
        <v>40.119999999999997</v>
      </c>
      <c r="AW7" s="38">
        <v>55.13</v>
      </c>
      <c r="AX7" s="38">
        <v>56.9</v>
      </c>
      <c r="AY7" s="38">
        <v>63.57</v>
      </c>
      <c r="AZ7" s="38">
        <v>59.45</v>
      </c>
      <c r="BA7" s="38">
        <v>64.94</v>
      </c>
      <c r="BB7" s="38">
        <v>70.08</v>
      </c>
      <c r="BC7" s="38">
        <v>72.92</v>
      </c>
      <c r="BD7" s="38">
        <v>71.39</v>
      </c>
      <c r="BE7" s="38">
        <v>67.52</v>
      </c>
      <c r="BF7" s="38">
        <v>859.09</v>
      </c>
      <c r="BG7" s="38">
        <v>804.79</v>
      </c>
      <c r="BH7" s="38">
        <v>779.37</v>
      </c>
      <c r="BI7" s="38">
        <v>755.48</v>
      </c>
      <c r="BJ7" s="38">
        <v>734.8</v>
      </c>
      <c r="BK7" s="38">
        <v>576.02</v>
      </c>
      <c r="BL7" s="38">
        <v>549.48</v>
      </c>
      <c r="BM7" s="38">
        <v>537.13</v>
      </c>
      <c r="BN7" s="38">
        <v>531.38</v>
      </c>
      <c r="BO7" s="38">
        <v>551.04</v>
      </c>
      <c r="BP7" s="38">
        <v>705.21</v>
      </c>
      <c r="BQ7" s="38">
        <v>113.39</v>
      </c>
      <c r="BR7" s="38">
        <v>117.97</v>
      </c>
      <c r="BS7" s="38">
        <v>122.57</v>
      </c>
      <c r="BT7" s="38">
        <v>122.47</v>
      </c>
      <c r="BU7" s="38">
        <v>120.41</v>
      </c>
      <c r="BV7" s="38">
        <v>113.34</v>
      </c>
      <c r="BW7" s="38">
        <v>113.83</v>
      </c>
      <c r="BX7" s="38">
        <v>112.43</v>
      </c>
      <c r="BY7" s="38">
        <v>110.92</v>
      </c>
      <c r="BZ7" s="38">
        <v>105.67</v>
      </c>
      <c r="CA7" s="38">
        <v>98.96</v>
      </c>
      <c r="CB7" s="38">
        <v>132.03</v>
      </c>
      <c r="CC7" s="38">
        <v>126.49</v>
      </c>
      <c r="CD7" s="38">
        <v>121.5</v>
      </c>
      <c r="CE7" s="38">
        <v>121.25</v>
      </c>
      <c r="CF7" s="38">
        <v>118.21</v>
      </c>
      <c r="CG7" s="38">
        <v>117.4</v>
      </c>
      <c r="CH7" s="38">
        <v>116.87</v>
      </c>
      <c r="CI7" s="38">
        <v>118.55</v>
      </c>
      <c r="CJ7" s="38">
        <v>119.33</v>
      </c>
      <c r="CK7" s="38">
        <v>118.72</v>
      </c>
      <c r="CL7" s="38">
        <v>134.52000000000001</v>
      </c>
      <c r="CM7" s="38">
        <v>53.53</v>
      </c>
      <c r="CN7" s="38">
        <v>53.81</v>
      </c>
      <c r="CO7" s="38">
        <v>48.43</v>
      </c>
      <c r="CP7" s="38">
        <v>49.84</v>
      </c>
      <c r="CQ7" s="38">
        <v>51.29</v>
      </c>
      <c r="CR7" s="38">
        <v>59.16</v>
      </c>
      <c r="CS7" s="38">
        <v>59.44</v>
      </c>
      <c r="CT7" s="38">
        <v>57.38</v>
      </c>
      <c r="CU7" s="38">
        <v>58.09</v>
      </c>
      <c r="CV7" s="38">
        <v>58.16</v>
      </c>
      <c r="CW7" s="38">
        <v>59.57</v>
      </c>
      <c r="CX7" s="38">
        <v>99.03</v>
      </c>
      <c r="CY7" s="38">
        <v>99.03</v>
      </c>
      <c r="CZ7" s="38">
        <v>99.03</v>
      </c>
      <c r="DA7" s="38">
        <v>98.17</v>
      </c>
      <c r="DB7" s="38">
        <v>99.03</v>
      </c>
      <c r="DC7" s="38">
        <v>98.86</v>
      </c>
      <c r="DD7" s="38">
        <v>98.9</v>
      </c>
      <c r="DE7" s="38">
        <v>98.98</v>
      </c>
      <c r="DF7" s="38">
        <v>99.01</v>
      </c>
      <c r="DG7" s="38">
        <v>99.1</v>
      </c>
      <c r="DH7" s="38">
        <v>95.57</v>
      </c>
      <c r="DI7" s="38">
        <v>45.65</v>
      </c>
      <c r="DJ7" s="38">
        <v>47.23</v>
      </c>
      <c r="DK7" s="38">
        <v>48.73</v>
      </c>
      <c r="DL7" s="38">
        <v>48.82</v>
      </c>
      <c r="DM7" s="38">
        <v>50.25</v>
      </c>
      <c r="DN7" s="38">
        <v>44.55</v>
      </c>
      <c r="DO7" s="38">
        <v>45.79</v>
      </c>
      <c r="DP7" s="38">
        <v>47.06</v>
      </c>
      <c r="DQ7" s="38">
        <v>48.25</v>
      </c>
      <c r="DR7" s="38">
        <v>49.35</v>
      </c>
      <c r="DS7" s="38">
        <v>36.520000000000003</v>
      </c>
      <c r="DT7" s="38">
        <v>5.46</v>
      </c>
      <c r="DU7" s="38">
        <v>5.88</v>
      </c>
      <c r="DV7" s="38">
        <v>6.08</v>
      </c>
      <c r="DW7" s="38">
        <v>7.16</v>
      </c>
      <c r="DX7" s="38">
        <v>7.98</v>
      </c>
      <c r="DY7" s="38">
        <v>8.25</v>
      </c>
      <c r="DZ7" s="38">
        <v>9</v>
      </c>
      <c r="EA7" s="38">
        <v>9.6300000000000008</v>
      </c>
      <c r="EB7" s="38">
        <v>10.76</v>
      </c>
      <c r="EC7" s="38">
        <v>12.06</v>
      </c>
      <c r="ED7" s="38">
        <v>5.72</v>
      </c>
      <c r="EE7" s="38">
        <v>0.3</v>
      </c>
      <c r="EF7" s="38">
        <v>0.13</v>
      </c>
      <c r="EG7" s="38">
        <v>0.24</v>
      </c>
      <c r="EH7" s="38">
        <v>0.38</v>
      </c>
      <c r="EI7" s="38">
        <v>0.24</v>
      </c>
      <c r="EJ7" s="38">
        <v>0.39</v>
      </c>
      <c r="EK7" s="38">
        <v>0.43</v>
      </c>
      <c r="EL7" s="38">
        <v>0.39</v>
      </c>
      <c r="EM7" s="38">
        <v>0.41</v>
      </c>
      <c r="EN7" s="38">
        <v>0.41</v>
      </c>
      <c r="EO7" s="38">
        <v>0.3</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 t="shared" ref="B10:D10" si="15">DATEVALUE($B7+12-B11&amp;"/1/"&amp;B12)</f>
        <v>46753</v>
      </c>
      <c r="C10" s="41">
        <f t="shared" si="15"/>
        <v>47119</v>
      </c>
      <c r="D10" s="41">
        <f t="shared" si="15"/>
        <v>47484</v>
      </c>
      <c r="E10" s="42">
        <f>DATEVALUE($B7+12-E11&amp;"/1/"&amp;E12)</f>
        <v>47849</v>
      </c>
      <c r="F10" s="42">
        <f>DATEVALUE($B7+12-F11&amp;"/1/"&amp;F12)</f>
        <v>48215</v>
      </c>
    </row>
    <row r="11" spans="1:148" x14ac:dyDescent="0.15">
      <c r="B11">
        <v>4</v>
      </c>
      <c r="C11">
        <v>3</v>
      </c>
      <c r="D11">
        <v>2</v>
      </c>
      <c r="E11">
        <v>1</v>
      </c>
      <c r="F11">
        <v>0</v>
      </c>
      <c r="G11" t="s">
        <v>108</v>
      </c>
    </row>
    <row r="12" spans="1:148" x14ac:dyDescent="0.15">
      <c r="B12">
        <v>1</v>
      </c>
      <c r="C12">
        <v>1</v>
      </c>
      <c r="D12">
        <v>1</v>
      </c>
      <c r="E12">
        <v>1</v>
      </c>
      <c r="F12">
        <v>2</v>
      </c>
      <c r="G12" t="s">
        <v>109</v>
      </c>
    </row>
    <row r="13" spans="1:148" x14ac:dyDescent="0.15">
      <c r="B13" t="s">
        <v>110</v>
      </c>
      <c r="C13" t="s">
        <v>110</v>
      </c>
      <c r="D13" t="s">
        <v>110</v>
      </c>
      <c r="E13" t="s">
        <v>111</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Windows ユーザー</cp:lastModifiedBy>
  <cp:lastPrinted>2022-01-27T01:34:16Z</cp:lastPrinted>
  <dcterms:created xsi:type="dcterms:W3CDTF">2021-12-03T07:10:58Z</dcterms:created>
  <dcterms:modified xsi:type="dcterms:W3CDTF">2022-01-27T02:09:29Z</dcterms:modified>
  <cp:category/>
</cp:coreProperties>
</file>