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3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761"/>
  </bookViews>
  <sheets>
    <sheet name="導入効果報告書" sheetId="4" r:id="rId1"/>
    <sheet name="原油換算エネルギー使用量の算定資料" sheetId="12" r:id="rId2"/>
    <sheet name="報告チェックリスト" sheetId="8" r:id="rId3"/>
    <sheet name="導入効果報告書 (記載例)" sheetId="15" r:id="rId4"/>
    <sheet name="原油換算エネルギー使用量の算定資料（記載例）" sheetId="14" r:id="rId5"/>
  </sheets>
  <definedNames>
    <definedName name="_xlnm.Print_Area" localSheetId="1">原油換算エネルギー使用量の算定資料!$A$1:$X$48</definedName>
    <definedName name="_xlnm.Print_Area" localSheetId="4">'原油換算エネルギー使用量の算定資料（記載例）'!$A$1:$X$48</definedName>
    <definedName name="_xlnm.Print_Area" localSheetId="0">導入効果報告書!$A$8:$AB$57</definedName>
    <definedName name="_xlnm.Print_Area" localSheetId="3">'導入効果報告書 (記載例)'!$A$8:$AB$57</definedName>
    <definedName name="_xlnm.Print_Area" localSheetId="2">報告チェックリスト!$A$2:$AA$35</definedName>
  </definedNames>
  <calcPr calcId="162913"/>
</workbook>
</file>

<file path=xl/calcChain.xml><?xml version="1.0" encoding="utf-8"?>
<calcChain xmlns="http://schemas.openxmlformats.org/spreadsheetml/2006/main">
  <c r="P40" i="15" l="1"/>
  <c r="P39" i="15"/>
  <c r="V40" i="15" l="1"/>
  <c r="V39" i="15"/>
  <c r="AD41" i="4" l="1"/>
  <c r="Q40" i="14" l="1"/>
  <c r="P40" i="14"/>
  <c r="O40" i="14"/>
  <c r="N40" i="14"/>
  <c r="M40" i="14"/>
  <c r="L40" i="14"/>
  <c r="K40" i="14"/>
  <c r="J40" i="14"/>
  <c r="I40" i="14"/>
  <c r="H40" i="14"/>
  <c r="G40" i="14"/>
  <c r="F40" i="14"/>
  <c r="E40" i="14"/>
  <c r="T39" i="14"/>
  <c r="Q39" i="14"/>
  <c r="W39" i="14" s="1"/>
  <c r="W38" i="14"/>
  <c r="W40" i="14" s="1"/>
  <c r="T38" i="14"/>
  <c r="T40" i="14" s="1"/>
  <c r="Q38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W36" i="14"/>
  <c r="T36" i="14"/>
  <c r="Q36" i="14"/>
  <c r="T35" i="14"/>
  <c r="Q35" i="14"/>
  <c r="W35" i="14" s="1"/>
  <c r="W34" i="14"/>
  <c r="T34" i="14"/>
  <c r="Q34" i="14"/>
  <c r="W33" i="14"/>
  <c r="W37" i="14" s="1"/>
  <c r="Q33" i="14"/>
  <c r="T33" i="14" s="1"/>
  <c r="T37" i="14" s="1"/>
  <c r="W31" i="14"/>
  <c r="T31" i="14"/>
  <c r="Q31" i="14"/>
  <c r="W30" i="14"/>
  <c r="Q30" i="14"/>
  <c r="T30" i="14" s="1"/>
  <c r="Q29" i="14"/>
  <c r="W29" i="14" s="1"/>
  <c r="Q28" i="14"/>
  <c r="W28" i="14" s="1"/>
  <c r="Q27" i="14"/>
  <c r="W27" i="14" s="1"/>
  <c r="T26" i="14"/>
  <c r="Q26" i="14"/>
  <c r="W26" i="14" s="1"/>
  <c r="W25" i="14"/>
  <c r="T25" i="14"/>
  <c r="Q25" i="14"/>
  <c r="T24" i="14"/>
  <c r="Q24" i="14"/>
  <c r="W24" i="14" s="1"/>
  <c r="W23" i="14"/>
  <c r="T23" i="14"/>
  <c r="Q23" i="14"/>
  <c r="W22" i="14"/>
  <c r="Q22" i="14"/>
  <c r="T22" i="14" s="1"/>
  <c r="Q21" i="14"/>
  <c r="W21" i="14" s="1"/>
  <c r="Q20" i="14"/>
  <c r="W20" i="14" s="1"/>
  <c r="Q19" i="14"/>
  <c r="W19" i="14" s="1"/>
  <c r="T18" i="14"/>
  <c r="Q18" i="14"/>
  <c r="W18" i="14" s="1"/>
  <c r="W17" i="14"/>
  <c r="T17" i="14"/>
  <c r="Q17" i="14"/>
  <c r="T16" i="14"/>
  <c r="Q16" i="14"/>
  <c r="W16" i="14" s="1"/>
  <c r="W15" i="14"/>
  <c r="T15" i="14"/>
  <c r="Q15" i="14"/>
  <c r="W14" i="14"/>
  <c r="Q14" i="14"/>
  <c r="T14" i="14" s="1"/>
  <c r="Q13" i="14"/>
  <c r="W13" i="14" s="1"/>
  <c r="Q12" i="14"/>
  <c r="W12" i="14" s="1"/>
  <c r="Q11" i="14"/>
  <c r="W11" i="14" s="1"/>
  <c r="T10" i="14"/>
  <c r="Q10" i="14"/>
  <c r="W10" i="14" s="1"/>
  <c r="W32" i="14" s="1"/>
  <c r="W41" i="14" s="1"/>
  <c r="W9" i="14"/>
  <c r="T9" i="14"/>
  <c r="Q9" i="14"/>
  <c r="P8" i="14"/>
  <c r="O8" i="14"/>
  <c r="N8" i="14"/>
  <c r="M8" i="14"/>
  <c r="L8" i="14"/>
  <c r="K8" i="14"/>
  <c r="J8" i="14"/>
  <c r="I8" i="14"/>
  <c r="H8" i="14"/>
  <c r="G8" i="14"/>
  <c r="F8" i="14"/>
  <c r="W1" i="14"/>
  <c r="T12" i="14" l="1"/>
  <c r="T20" i="14"/>
  <c r="T28" i="14"/>
  <c r="T13" i="14"/>
  <c r="T21" i="14"/>
  <c r="T29" i="14"/>
  <c r="T11" i="14"/>
  <c r="T32" i="14" s="1"/>
  <c r="T41" i="14" s="1"/>
  <c r="T19" i="14"/>
  <c r="T27" i="14"/>
  <c r="Q37" i="14"/>
  <c r="W1" i="12" l="1"/>
  <c r="P40" i="12"/>
  <c r="O40" i="12"/>
  <c r="N40" i="12"/>
  <c r="M40" i="12"/>
  <c r="L40" i="12"/>
  <c r="K40" i="12"/>
  <c r="J40" i="12"/>
  <c r="I40" i="12"/>
  <c r="H40" i="12"/>
  <c r="G40" i="12"/>
  <c r="F40" i="12"/>
  <c r="E40" i="12"/>
  <c r="Q39" i="12"/>
  <c r="W39" i="12" s="1"/>
  <c r="Q38" i="12"/>
  <c r="T38" i="12" s="1"/>
  <c r="P37" i="12"/>
  <c r="O37" i="12"/>
  <c r="N37" i="12"/>
  <c r="M37" i="12"/>
  <c r="L37" i="12"/>
  <c r="K37" i="12"/>
  <c r="J37" i="12"/>
  <c r="I37" i="12"/>
  <c r="H37" i="12"/>
  <c r="G37" i="12"/>
  <c r="F37" i="12"/>
  <c r="E37" i="12"/>
  <c r="W36" i="12"/>
  <c r="T36" i="12"/>
  <c r="Q36" i="12"/>
  <c r="Q35" i="12"/>
  <c r="W35" i="12" s="1"/>
  <c r="W34" i="12"/>
  <c r="Q34" i="12"/>
  <c r="T34" i="12" s="1"/>
  <c r="W33" i="12"/>
  <c r="Q33" i="12"/>
  <c r="T33" i="12" s="1"/>
  <c r="Q31" i="12"/>
  <c r="T31" i="12" s="1"/>
  <c r="W30" i="12"/>
  <c r="Q30" i="12"/>
  <c r="T30" i="12" s="1"/>
  <c r="Q29" i="12"/>
  <c r="W29" i="12" s="1"/>
  <c r="Q28" i="12"/>
  <c r="W28" i="12" s="1"/>
  <c r="Q27" i="12"/>
  <c r="W27" i="12" s="1"/>
  <c r="Q26" i="12"/>
  <c r="W26" i="12" s="1"/>
  <c r="W25" i="12"/>
  <c r="T25" i="12"/>
  <c r="Q25" i="12"/>
  <c r="Q24" i="12"/>
  <c r="W24" i="12" s="1"/>
  <c r="W23" i="12"/>
  <c r="Q23" i="12"/>
  <c r="T23" i="12" s="1"/>
  <c r="W22" i="12"/>
  <c r="Q22" i="12"/>
  <c r="T22" i="12" s="1"/>
  <c r="Q21" i="12"/>
  <c r="W21" i="12" s="1"/>
  <c r="Q20" i="12"/>
  <c r="W20" i="12" s="1"/>
  <c r="Q19" i="12"/>
  <c r="W19" i="12" s="1"/>
  <c r="Q18" i="12"/>
  <c r="T18" i="12" s="1"/>
  <c r="W17" i="12"/>
  <c r="T17" i="12"/>
  <c r="Q17" i="12"/>
  <c r="Q16" i="12"/>
  <c r="W16" i="12" s="1"/>
  <c r="W15" i="12"/>
  <c r="Q15" i="12"/>
  <c r="T15" i="12" s="1"/>
  <c r="W14" i="12"/>
  <c r="Q14" i="12"/>
  <c r="T14" i="12" s="1"/>
  <c r="Q13" i="12"/>
  <c r="W13" i="12" s="1"/>
  <c r="Q12" i="12"/>
  <c r="W12" i="12" s="1"/>
  <c r="Q11" i="12"/>
  <c r="W11" i="12" s="1"/>
  <c r="W10" i="12"/>
  <c r="T10" i="12"/>
  <c r="Q10" i="12"/>
  <c r="Q9" i="12"/>
  <c r="W9" i="12" s="1"/>
  <c r="I8" i="12"/>
  <c r="T26" i="12" l="1"/>
  <c r="W18" i="12"/>
  <c r="T9" i="12"/>
  <c r="W38" i="12"/>
  <c r="W40" i="12" s="1"/>
  <c r="Q40" i="12"/>
  <c r="W31" i="12"/>
  <c r="W32" i="12" s="1"/>
  <c r="T37" i="12"/>
  <c r="W37" i="12"/>
  <c r="K8" i="12"/>
  <c r="T12" i="12"/>
  <c r="T20" i="12"/>
  <c r="T28" i="12"/>
  <c r="L8" i="12"/>
  <c r="T13" i="12"/>
  <c r="T21" i="12"/>
  <c r="T29" i="12"/>
  <c r="J8" i="12"/>
  <c r="N8" i="12"/>
  <c r="G8" i="12"/>
  <c r="O8" i="12"/>
  <c r="T16" i="12"/>
  <c r="T24" i="12"/>
  <c r="T35" i="12"/>
  <c r="T39" i="12"/>
  <c r="T40" i="12" s="1"/>
  <c r="M8" i="12"/>
  <c r="H8" i="12"/>
  <c r="P8" i="12"/>
  <c r="T11" i="12"/>
  <c r="T32" i="12" s="1"/>
  <c r="T19" i="12"/>
  <c r="T27" i="12"/>
  <c r="Q37" i="12"/>
  <c r="F8" i="12"/>
  <c r="T41" i="12" l="1"/>
  <c r="W41" i="12"/>
  <c r="P39" i="4" l="1"/>
  <c r="P40" i="4"/>
  <c r="Z2" i="8"/>
  <c r="N8" i="8" l="1"/>
  <c r="K8" i="8"/>
  <c r="X6" i="8"/>
  <c r="V6" i="8"/>
  <c r="S6" i="8"/>
  <c r="K10" i="8"/>
  <c r="K9" i="8" l="1"/>
  <c r="AC2" i="8"/>
  <c r="AD5" i="4" l="1"/>
  <c r="AD4" i="4"/>
  <c r="AD3" i="4"/>
  <c r="AD2" i="4"/>
  <c r="AD29" i="4" l="1"/>
  <c r="V40" i="4" l="1"/>
  <c r="V39" i="4"/>
  <c r="AD18" i="4" l="1"/>
  <c r="AD22" i="4" l="1"/>
  <c r="AD20" i="4"/>
  <c r="AD12" i="4" l="1"/>
  <c r="AD28" i="4" l="1"/>
  <c r="AD30" i="4"/>
</calcChain>
</file>

<file path=xl/sharedStrings.xml><?xml version="1.0" encoding="utf-8"?>
<sst xmlns="http://schemas.openxmlformats.org/spreadsheetml/2006/main" count="552" uniqueCount="245">
  <si>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</si>
  <si>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</si>
  <si>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</si>
  <si>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名称</t>
    <rPh sb="0" eb="2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</si>
  <si>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</si>
  <si>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【作業メモ】</t>
    <rPh sb="1" eb="3">
      <t>サギョウ</t>
    </rPh>
    <phoneticPr fontId="2"/>
  </si>
  <si>
    <t>○ベースは茨城県の補助金制度の事業計画書</t>
    <rPh sb="5" eb="8">
      <t>イバラキケン</t>
    </rPh>
    <rPh sb="9" eb="12">
      <t>ホジョキン</t>
    </rPh>
    <rPh sb="12" eb="14">
      <t>セイド</t>
    </rPh>
    <rPh sb="15" eb="17">
      <t>ジギョウ</t>
    </rPh>
    <rPh sb="17" eb="20">
      <t>ケイカクショ</t>
    </rPh>
    <phoneticPr fontId="2"/>
  </si>
  <si>
    <t>所在地</t>
    <rPh sb="0" eb="3">
      <t>ショザイチ</t>
    </rPh>
    <phoneticPr fontId="2"/>
  </si>
  <si>
    <t>神奈川県</t>
    <rPh sb="0" eb="4">
      <t>カナガワケン</t>
    </rPh>
    <phoneticPr fontId="2"/>
  </si>
  <si>
    <t>部署名</t>
    <rPh sb="0" eb="2">
      <t>ブショ</t>
    </rPh>
    <rPh sb="2" eb="3">
      <t>メイ</t>
    </rPh>
    <phoneticPr fontId="2"/>
  </si>
  <si>
    <t>氏名</t>
    <rPh sb="0" eb="2">
      <t>シメイ</t>
    </rPh>
    <phoneticPr fontId="2"/>
  </si>
  <si>
    <r>
      <t>tCO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／年</t>
    </r>
    <rPh sb="5" eb="6">
      <t>ネン</t>
    </rPh>
    <phoneticPr fontId="2"/>
  </si>
  <si>
    <t>（内線</t>
    <rPh sb="1" eb="3">
      <t>ナイセン</t>
    </rPh>
    <phoneticPr fontId="2"/>
  </si>
  <si>
    <t>記入不足</t>
    <rPh sb="0" eb="2">
      <t>キニュウ</t>
    </rPh>
    <rPh sb="2" eb="4">
      <t>フソク</t>
    </rPh>
    <phoneticPr fontId="2"/>
  </si>
  <si>
    <t>誤記入</t>
    <rPh sb="0" eb="1">
      <t>ゴ</t>
    </rPh>
    <rPh sb="1" eb="3">
      <t>キニュウ</t>
    </rPh>
    <phoneticPr fontId="2"/>
  </si>
  <si>
    <t>No.</t>
    <phoneticPr fontId="2"/>
  </si>
  <si>
    <t>ここより
右側は
記入しないでください</t>
    <rPh sb="5" eb="7">
      <t>ミギガワ</t>
    </rPh>
    <rPh sb="9" eb="11">
      <t>キニュウ</t>
    </rPh>
    <phoneticPr fontId="2"/>
  </si>
  <si>
    <t>＜申請者＞</t>
    <rPh sb="1" eb="3">
      <t>シンセイ</t>
    </rPh>
    <rPh sb="3" eb="4">
      <t>シャ</t>
    </rPh>
    <phoneticPr fontId="2"/>
  </si>
  <si>
    <t>エネルギーの種類</t>
    <rPh sb="6" eb="8">
      <t>シュルイ</t>
    </rPh>
    <phoneticPr fontId="7"/>
  </si>
  <si>
    <t>燃料</t>
    <rPh sb="0" eb="2">
      <t>ネンリョウ</t>
    </rPh>
    <phoneticPr fontId="7"/>
  </si>
  <si>
    <t>原油（コンデンセートを除く。）</t>
    <rPh sb="0" eb="2">
      <t>ゲンユ</t>
    </rPh>
    <rPh sb="11" eb="12">
      <t>ノゾ</t>
    </rPh>
    <phoneticPr fontId="7"/>
  </si>
  <si>
    <t>原油のうちコンデンセート（NGL）</t>
    <rPh sb="0" eb="2">
      <t>ゲンユ</t>
    </rPh>
    <phoneticPr fontId="7"/>
  </si>
  <si>
    <t>揮発油（ガソリン）</t>
    <rPh sb="0" eb="3">
      <t>キハツユ</t>
    </rPh>
    <phoneticPr fontId="7"/>
  </si>
  <si>
    <t>灯油</t>
    <rPh sb="0" eb="2">
      <t>トウユ</t>
    </rPh>
    <phoneticPr fontId="7"/>
  </si>
  <si>
    <t>軽油</t>
    <rPh sb="0" eb="2">
      <t>ケイユ</t>
    </rPh>
    <phoneticPr fontId="7"/>
  </si>
  <si>
    <t>A重油</t>
    <rPh sb="1" eb="3">
      <t>ジュウユ</t>
    </rPh>
    <phoneticPr fontId="7"/>
  </si>
  <si>
    <t>B・C重油</t>
    <rPh sb="3" eb="5">
      <t>ジュウユ</t>
    </rPh>
    <phoneticPr fontId="7"/>
  </si>
  <si>
    <t>石油アスファルト</t>
    <rPh sb="0" eb="2">
      <t>セキユ</t>
    </rPh>
    <phoneticPr fontId="7"/>
  </si>
  <si>
    <t>石油コークス</t>
    <rPh sb="0" eb="2">
      <t>セキユ</t>
    </rPh>
    <phoneticPr fontId="7"/>
  </si>
  <si>
    <t>石油ガス</t>
    <rPh sb="0" eb="2">
      <t>セキユ</t>
    </rPh>
    <phoneticPr fontId="7"/>
  </si>
  <si>
    <t>液化石油ガス（LPG）</t>
    <rPh sb="0" eb="2">
      <t>エキカ</t>
    </rPh>
    <rPh sb="2" eb="4">
      <t>セキユ</t>
    </rPh>
    <phoneticPr fontId="7"/>
  </si>
  <si>
    <t>石油系炭化水素ガス</t>
    <rPh sb="0" eb="3">
      <t>セキユケイ</t>
    </rPh>
    <rPh sb="3" eb="5">
      <t>タンカ</t>
    </rPh>
    <rPh sb="5" eb="7">
      <t>スイソ</t>
    </rPh>
    <phoneticPr fontId="7"/>
  </si>
  <si>
    <t>千㎥</t>
    <rPh sb="0" eb="1">
      <t>セン</t>
    </rPh>
    <phoneticPr fontId="7"/>
  </si>
  <si>
    <t>可燃性
天然ガス</t>
    <rPh sb="0" eb="3">
      <t>カネンセイ</t>
    </rPh>
    <rPh sb="4" eb="6">
      <t>テンネン</t>
    </rPh>
    <phoneticPr fontId="7"/>
  </si>
  <si>
    <t>液化天然ガス（LＮG）</t>
    <rPh sb="0" eb="2">
      <t>エキカ</t>
    </rPh>
    <rPh sb="2" eb="4">
      <t>テンネン</t>
    </rPh>
    <phoneticPr fontId="7"/>
  </si>
  <si>
    <t>石炭</t>
    <rPh sb="0" eb="2">
      <t>セキタン</t>
    </rPh>
    <phoneticPr fontId="7"/>
  </si>
  <si>
    <t>無煙炭</t>
    <rPh sb="0" eb="2">
      <t>ムエン</t>
    </rPh>
    <rPh sb="2" eb="3">
      <t>タン</t>
    </rPh>
    <phoneticPr fontId="7"/>
  </si>
  <si>
    <t>石炭コークス</t>
    <rPh sb="0" eb="2">
      <t>セキタン</t>
    </rPh>
    <phoneticPr fontId="7"/>
  </si>
  <si>
    <t>コークス炉ガス</t>
    <rPh sb="4" eb="5">
      <t>ロ</t>
    </rPh>
    <phoneticPr fontId="7"/>
  </si>
  <si>
    <t>高炉ガス</t>
    <rPh sb="0" eb="2">
      <t>コウロ</t>
    </rPh>
    <phoneticPr fontId="7"/>
  </si>
  <si>
    <t>転炉ガス</t>
    <rPh sb="0" eb="2">
      <t>テンロ</t>
    </rPh>
    <phoneticPr fontId="7"/>
  </si>
  <si>
    <t>都市ガス</t>
    <rPh sb="0" eb="2">
      <t>トシ</t>
    </rPh>
    <phoneticPr fontId="7"/>
  </si>
  <si>
    <t>小計(a)</t>
    <rPh sb="0" eb="2">
      <t>ショウケイ</t>
    </rPh>
    <phoneticPr fontId="7"/>
  </si>
  <si>
    <t>熱</t>
    <rPh sb="0" eb="1">
      <t>ネツ</t>
    </rPh>
    <phoneticPr fontId="7"/>
  </si>
  <si>
    <t>産業用蒸気</t>
    <rPh sb="0" eb="3">
      <t>サンギョウヨウ</t>
    </rPh>
    <rPh sb="3" eb="5">
      <t>ジョウキ</t>
    </rPh>
    <phoneticPr fontId="7"/>
  </si>
  <si>
    <t>産業用以外の蒸気</t>
    <rPh sb="0" eb="3">
      <t>サンギョウヨウ</t>
    </rPh>
    <rPh sb="3" eb="5">
      <t>イガイ</t>
    </rPh>
    <rPh sb="6" eb="8">
      <t>ジョウキ</t>
    </rPh>
    <phoneticPr fontId="7"/>
  </si>
  <si>
    <t>温水</t>
    <rPh sb="0" eb="2">
      <t>オンスイ</t>
    </rPh>
    <phoneticPr fontId="7"/>
  </si>
  <si>
    <t>冷水</t>
    <rPh sb="0" eb="2">
      <t>レイスイ</t>
    </rPh>
    <phoneticPr fontId="7"/>
  </si>
  <si>
    <t>小計(b)</t>
    <rPh sb="0" eb="2">
      <t>ショウケイ</t>
    </rPh>
    <phoneticPr fontId="7"/>
  </si>
  <si>
    <t>電気</t>
    <rPh sb="0" eb="2">
      <t>デンキ</t>
    </rPh>
    <phoneticPr fontId="7"/>
  </si>
  <si>
    <t>千kWh</t>
    <rPh sb="0" eb="1">
      <t>セン</t>
    </rPh>
    <phoneticPr fontId="7"/>
  </si>
  <si>
    <t>小計(c)</t>
    <rPh sb="0" eb="2">
      <t>ショウケイ</t>
    </rPh>
    <phoneticPr fontId="7"/>
  </si>
  <si>
    <t>合計 (A=a+b+c)</t>
    <rPh sb="0" eb="1">
      <t>ゴウ</t>
    </rPh>
    <rPh sb="1" eb="2">
      <t>ケイ</t>
    </rPh>
    <phoneticPr fontId="7"/>
  </si>
  <si>
    <t>【注意事項】</t>
    <rPh sb="1" eb="3">
      <t>チュウイ</t>
    </rPh>
    <rPh sb="3" eb="5">
      <t>ジコウ</t>
    </rPh>
    <phoneticPr fontId="7"/>
  </si>
  <si>
    <t>○審査での突合のしやすさを考慮して、事業報告書と同じ項目はセルの位置を極力合わせている</t>
    <rPh sb="1" eb="3">
      <t>シンサ</t>
    </rPh>
    <rPh sb="5" eb="7">
      <t>トツゴウ</t>
    </rPh>
    <rPh sb="13" eb="15">
      <t>コウリョ</t>
    </rPh>
    <rPh sb="18" eb="20">
      <t>ジギョウ</t>
    </rPh>
    <rPh sb="20" eb="23">
      <t>ホウコクショ</t>
    </rPh>
    <rPh sb="24" eb="25">
      <t>オナ</t>
    </rPh>
    <rPh sb="26" eb="28">
      <t>コウモク</t>
    </rPh>
    <rPh sb="32" eb="34">
      <t>イチ</t>
    </rPh>
    <rPh sb="35" eb="37">
      <t>キョクリョク</t>
    </rPh>
    <rPh sb="37" eb="38">
      <t>ア</t>
    </rPh>
    <phoneticPr fontId="2"/>
  </si>
  <si>
    <t>【作業メモ】</t>
    <rPh sb="1" eb="3">
      <t>サギョウ</t>
    </rPh>
    <phoneticPr fontId="2"/>
  </si>
  <si>
    <t>１　事業概要</t>
    <rPh sb="2" eb="4">
      <t>ジギョウ</t>
    </rPh>
    <rPh sb="4" eb="6">
      <t>ガイヨウ</t>
    </rPh>
    <phoneticPr fontId="2"/>
  </si>
  <si>
    <t>２　導入効果</t>
    <rPh sb="2" eb="4">
      <t>ドウニュウ</t>
    </rPh>
    <rPh sb="4" eb="6">
      <t>コウカ</t>
    </rPh>
    <phoneticPr fontId="2"/>
  </si>
  <si>
    <t>←年の部分に入力規則（2022以上の整数）あり</t>
    <rPh sb="1" eb="2">
      <t>ネン</t>
    </rPh>
    <rPh sb="3" eb="5">
      <t>ブブン</t>
    </rPh>
    <rPh sb="6" eb="8">
      <t>ニュウリョク</t>
    </rPh>
    <rPh sb="8" eb="10">
      <t>キソク</t>
    </rPh>
    <rPh sb="15" eb="17">
      <t>イジョウ</t>
    </rPh>
    <rPh sb="18" eb="20">
      <t>セイスウ</t>
    </rPh>
    <phoneticPr fontId="2"/>
  </si>
  <si>
    <t>事業完了年月日</t>
    <phoneticPr fontId="2"/>
  </si>
  <si>
    <t>報告者</t>
    <rPh sb="0" eb="2">
      <t>ホウコク</t>
    </rPh>
    <rPh sb="2" eb="3">
      <t>シャ</t>
    </rPh>
    <phoneticPr fontId="2"/>
  </si>
  <si>
    <t>☑</t>
    <phoneticPr fontId="2"/>
  </si>
  <si>
    <t>内容</t>
    <rPh sb="0" eb="2">
      <t>ナイヨウ</t>
    </rPh>
    <phoneticPr fontId="2"/>
  </si>
  <si>
    <t>その他（内容を記載）</t>
    <rPh sb="2" eb="3">
      <t>タ</t>
    </rPh>
    <rPh sb="4" eb="6">
      <t>ナイヨウ</t>
    </rPh>
    <rPh sb="7" eb="9">
      <t>キサイ</t>
    </rPh>
    <phoneticPr fontId="2"/>
  </si>
  <si>
    <t>生産品目、作業工程等の変更があったため</t>
    <rPh sb="0" eb="2">
      <t>セイサン</t>
    </rPh>
    <rPh sb="2" eb="4">
      <t>ヒンモク</t>
    </rPh>
    <rPh sb="5" eb="7">
      <t>サギョウ</t>
    </rPh>
    <rPh sb="7" eb="9">
      <t>コウテイ</t>
    </rPh>
    <rPh sb="9" eb="10">
      <t>トウ</t>
    </rPh>
    <rPh sb="11" eb="13">
      <t>ヘンコウ</t>
    </rPh>
    <phoneticPr fontId="2"/>
  </si>
  <si>
    <t>設備の不具合等による稼働効率の低下があったため</t>
    <rPh sb="0" eb="2">
      <t>セツビ</t>
    </rPh>
    <rPh sb="3" eb="6">
      <t>フグアイ</t>
    </rPh>
    <rPh sb="6" eb="7">
      <t>トウ</t>
    </rPh>
    <rPh sb="10" eb="12">
      <t>カドウ</t>
    </rPh>
    <rPh sb="12" eb="14">
      <t>コウリツ</t>
    </rPh>
    <rPh sb="15" eb="17">
      <t>テイカ</t>
    </rPh>
    <phoneticPr fontId="2"/>
  </si>
  <si>
    <t>組織再編等による管理対象設備の増加があったため</t>
    <rPh sb="0" eb="2">
      <t>ソシキ</t>
    </rPh>
    <rPh sb="2" eb="4">
      <t>サイヘン</t>
    </rPh>
    <rPh sb="4" eb="5">
      <t>トウ</t>
    </rPh>
    <rPh sb="8" eb="10">
      <t>カンリ</t>
    </rPh>
    <rPh sb="10" eb="12">
      <t>タイショウ</t>
    </rPh>
    <rPh sb="12" eb="14">
      <t>セツビ</t>
    </rPh>
    <rPh sb="15" eb="17">
      <t>ゾウカ</t>
    </rPh>
    <phoneticPr fontId="2"/>
  </si>
  <si>
    <t>稼働設備、生産ライン等の増設があったため</t>
    <rPh sb="0" eb="2">
      <t>カドウ</t>
    </rPh>
    <rPh sb="2" eb="4">
      <t>セツビ</t>
    </rPh>
    <rPh sb="5" eb="7">
      <t>セイサン</t>
    </rPh>
    <rPh sb="10" eb="11">
      <t>トウ</t>
    </rPh>
    <rPh sb="12" eb="14">
      <t>ゾウセツ</t>
    </rPh>
    <phoneticPr fontId="2"/>
  </si>
  <si>
    <t>活動量（生産数量、稼動時間等）が設備導入前に比べて増加したため</t>
    <rPh sb="0" eb="2">
      <t>カツドウ</t>
    </rPh>
    <rPh sb="2" eb="3">
      <t>リョウ</t>
    </rPh>
    <rPh sb="4" eb="6">
      <t>セイサン</t>
    </rPh>
    <rPh sb="6" eb="7">
      <t>カズ</t>
    </rPh>
    <rPh sb="7" eb="8">
      <t>リョウ</t>
    </rPh>
    <rPh sb="9" eb="11">
      <t>カドウ</t>
    </rPh>
    <rPh sb="11" eb="13">
      <t>ジカン</t>
    </rPh>
    <rPh sb="13" eb="14">
      <t>トウ</t>
    </rPh>
    <rPh sb="16" eb="18">
      <t>セツビ</t>
    </rPh>
    <rPh sb="18" eb="20">
      <t>ドウニュウ</t>
    </rPh>
    <rPh sb="20" eb="21">
      <t>マエ</t>
    </rPh>
    <rPh sb="22" eb="23">
      <t>クラ</t>
    </rPh>
    <rPh sb="25" eb="27">
      <t>ゾウカ</t>
    </rPh>
    <phoneticPr fontId="2"/>
  </si>
  <si>
    <t>都道府県</t>
    <rPh sb="0" eb="4">
      <t>トドウフケン</t>
    </rPh>
    <phoneticPr fontId="2"/>
  </si>
  <si>
    <t>北海道</t>
  </si>
  <si>
    <t>青森県</t>
    <phoneticPr fontId="2"/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</si>
  <si>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</si>
  <si>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</si>
  <si>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</si>
  <si>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</si>
  <si>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</si>
  <si>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</si>
  <si>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</si>
  <si>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</si>
  <si>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</si>
  <si>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</si>
  <si>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</si>
  <si>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</si>
  <si>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</si>
  <si>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</si>
  <si>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</si>
  <si>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</si>
  <si>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</si>
  <si>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</si>
  <si>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</si>
  <si>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</si>
  <si>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</si>
  <si>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</si>
  <si>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</si>
  <si>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</si>
  <si>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</si>
  <si>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</si>
  <si>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</si>
  <si>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</si>
  <si>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</si>
  <si>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</si>
  <si>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</si>
  <si>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</si>
  <si>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</si>
  <si>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</si>
  <si>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</si>
  <si>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</si>
  <si>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</si>
  <si>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</si>
  <si>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</si>
  <si>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</si>
  <si>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</si>
  <si>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</si>
  <si>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</si>
  <si>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</si>
  <si>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</si>
  <si>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←都道府県はプルダウン選択（選択肢は下部参照）</t>
    <rPh sb="1" eb="5">
      <t>トドウフケン</t>
    </rPh>
    <rPh sb="11" eb="13">
      <t>センタク</t>
    </rPh>
    <rPh sb="14" eb="17">
      <t>センタクシ</t>
    </rPh>
    <rPh sb="18" eb="20">
      <t>カブ</t>
    </rPh>
    <rPh sb="20" eb="22">
      <t>サンショウ</t>
    </rPh>
    <phoneticPr fontId="2"/>
  </si>
  <si>
    <t>導入設備稼働年月</t>
    <rPh sb="0" eb="2">
      <t>ドウニュウ</t>
    </rPh>
    <rPh sb="2" eb="4">
      <t>セツビ</t>
    </rPh>
    <rPh sb="4" eb="6">
      <t>カドウ</t>
    </rPh>
    <rPh sb="6" eb="8">
      <t>ネンゲツ</t>
    </rPh>
    <phoneticPr fontId="2"/>
  </si>
  <si>
    <t>【対象設備】</t>
    <rPh sb="1" eb="3">
      <t>タイショウ</t>
    </rPh>
    <rPh sb="3" eb="5">
      <t>セツビ</t>
    </rPh>
    <phoneticPr fontId="2"/>
  </si>
  <si>
    <t>空気調和設備</t>
    <rPh sb="0" eb="2">
      <t>クウキ</t>
    </rPh>
    <rPh sb="2" eb="4">
      <t>チョウワ</t>
    </rPh>
    <rPh sb="4" eb="6">
      <t>セツビ</t>
    </rPh>
    <phoneticPr fontId="2"/>
  </si>
  <si>
    <t>ボイラー</t>
    <phoneticPr fontId="2"/>
  </si>
  <si>
    <t>コンプレッサー</t>
    <phoneticPr fontId="2"/>
  </si>
  <si>
    <t>対象設備（選択してください）</t>
    <rPh sb="5" eb="7">
      <t>センタク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</si>
  <si>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</si>
  <si>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</si>
  <si>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←入力規則あり（年:2022以上の整数、月：1～12、日：1～31）</t>
    <rPh sb="14" eb="16">
      <t>イジョウ</t>
    </rPh>
    <rPh sb="17" eb="19">
      <t>セイスウ</t>
    </rPh>
    <rPh sb="20" eb="21">
      <t>ツキ</t>
    </rPh>
    <rPh sb="27" eb="28">
      <t>ヒ</t>
    </rPh>
    <phoneticPr fontId="2"/>
  </si>
  <si>
    <t>その他の場合は設備名を記載⇒</t>
    <rPh sb="2" eb="3">
      <t>タ</t>
    </rPh>
    <rPh sb="4" eb="6">
      <t>バアイ</t>
    </rPh>
    <rPh sb="7" eb="9">
      <t>セツビ</t>
    </rPh>
    <rPh sb="9" eb="10">
      <t>メイ</t>
    </rPh>
    <rPh sb="11" eb="13">
      <t>キサイ</t>
    </rPh>
    <phoneticPr fontId="2"/>
  </si>
  <si>
    <t>←入力規則あり（年:2022以上の整数、月：1～12、日：1～31）、その他欄条件付き書式設定あり（E列がその他ならグレーアウト解除）</t>
    <rPh sb="14" eb="16">
      <t>イジョウ</t>
    </rPh>
    <rPh sb="17" eb="19">
      <t>セイスウ</t>
    </rPh>
    <rPh sb="20" eb="21">
      <t>ツキ</t>
    </rPh>
    <rPh sb="27" eb="28">
      <t>ヒ</t>
    </rPh>
    <rPh sb="37" eb="38">
      <t>タ</t>
    </rPh>
    <rPh sb="38" eb="39">
      <t>ラン</t>
    </rPh>
    <rPh sb="39" eb="41">
      <t>ジョウケン</t>
    </rPh>
    <rPh sb="41" eb="42">
      <t>ツ</t>
    </rPh>
    <rPh sb="43" eb="45">
      <t>ショシキ</t>
    </rPh>
    <rPh sb="45" eb="47">
      <t>セッテイ</t>
    </rPh>
    <rPh sb="51" eb="52">
      <t>レツ</t>
    </rPh>
    <rPh sb="55" eb="56">
      <t>タ</t>
    </rPh>
    <rPh sb="64" eb="66">
      <t>カイジョ</t>
    </rPh>
    <phoneticPr fontId="2"/>
  </si>
  <si>
    <r>
      <t>エネルギー起源CO</t>
    </r>
    <r>
      <rPr>
        <vertAlign val="subscript"/>
        <sz val="11"/>
        <color theme="1"/>
        <rFont val="ＭＳ 明朝"/>
        <family val="1"/>
        <charset val="128"/>
      </rPr>
      <t>2</t>
    </r>
    <r>
      <rPr>
        <sz val="11"/>
        <color theme="1"/>
        <rFont val="ＭＳ 明朝"/>
        <family val="1"/>
        <charset val="128"/>
      </rPr>
      <t>排出量</t>
    </r>
    <rPh sb="5" eb="7">
      <t>キゲン</t>
    </rPh>
    <rPh sb="10" eb="12">
      <t>ハイシュツ</t>
    </rPh>
    <rPh sb="12" eb="13">
      <t>リョウ</t>
    </rPh>
    <phoneticPr fontId="2"/>
  </si>
  <si>
    <t>導入前(A)</t>
    <rPh sb="0" eb="2">
      <t>ドウニュウ</t>
    </rPh>
    <rPh sb="2" eb="3">
      <t>マエ</t>
    </rPh>
    <phoneticPr fontId="2"/>
  </si>
  <si>
    <t>導入後(B)</t>
    <rPh sb="0" eb="2">
      <t>ドウニュウ</t>
    </rPh>
    <rPh sb="2" eb="3">
      <t>ゴ</t>
    </rPh>
    <phoneticPr fontId="2"/>
  </si>
  <si>
    <t>削減量(C=A-B)</t>
    <rPh sb="0" eb="2">
      <t>サクゲン</t>
    </rPh>
    <rPh sb="2" eb="3">
      <t>リョウ</t>
    </rPh>
    <phoneticPr fontId="2"/>
  </si>
  <si>
    <t>単位
（ /年）</t>
    <rPh sb="0" eb="2">
      <t>タンイ</t>
    </rPh>
    <rPh sb="6" eb="7">
      <t>ネン</t>
    </rPh>
    <phoneticPr fontId="7"/>
  </si>
  <si>
    <r>
      <t xml:space="preserve">換算
係数
</t>
    </r>
    <r>
      <rPr>
        <sz val="11"/>
        <rFont val="ＭＳ Ｐゴシック"/>
        <family val="3"/>
        <charset val="128"/>
      </rPr>
      <t>②</t>
    </r>
    <rPh sb="0" eb="2">
      <t>カンサン</t>
    </rPh>
    <rPh sb="3" eb="5">
      <t>ケイスウ</t>
    </rPh>
    <phoneticPr fontId="7"/>
  </si>
  <si>
    <r>
      <t xml:space="preserve">排出
係数
</t>
    </r>
    <r>
      <rPr>
        <sz val="11"/>
        <rFont val="ＭＳ Ｐゴシック"/>
        <family val="3"/>
        <charset val="128"/>
      </rPr>
      <t>③</t>
    </r>
    <rPh sb="0" eb="2">
      <t>ハイシュツ</t>
    </rPh>
    <rPh sb="3" eb="5">
      <t>ケイスウ</t>
    </rPh>
    <phoneticPr fontId="7"/>
  </si>
  <si>
    <r>
      <t xml:space="preserve">換算
係数
</t>
    </r>
    <r>
      <rPr>
        <sz val="11"/>
        <rFont val="ＭＳ Ｐゴシック"/>
        <family val="3"/>
        <charset val="128"/>
      </rPr>
      <t>④</t>
    </r>
    <rPh sb="0" eb="2">
      <t>カンサン</t>
    </rPh>
    <rPh sb="3" eb="5">
      <t>ケイスウ</t>
    </rPh>
    <phoneticPr fontId="7"/>
  </si>
  <si>
    <t>kL</t>
    <phoneticPr fontId="7"/>
  </si>
  <si>
    <t>44/12</t>
    <phoneticPr fontId="2"/>
  </si>
  <si>
    <t>ナフサ</t>
    <phoneticPr fontId="7"/>
  </si>
  <si>
    <t>t</t>
    <phoneticPr fontId="7"/>
  </si>
  <si>
    <t>その他</t>
    <rPh sb="2" eb="3">
      <t>タ</t>
    </rPh>
    <phoneticPr fontId="7"/>
  </si>
  <si>
    <t>コールタール</t>
    <phoneticPr fontId="7"/>
  </si>
  <si>
    <t>GJ</t>
    <phoneticPr fontId="7"/>
  </si>
  <si>
    <t>※「熱」に該当するエネルギー種（産業用蒸気等）については、①（又は①'）×③</t>
    <rPh sb="2" eb="3">
      <t>ネツ</t>
    </rPh>
    <rPh sb="5" eb="7">
      <t>ガイトウ</t>
    </rPh>
    <rPh sb="14" eb="15">
      <t>シュ</t>
    </rPh>
    <rPh sb="16" eb="19">
      <t>サンギョウヨウ</t>
    </rPh>
    <rPh sb="19" eb="21">
      <t>ジョウキ</t>
    </rPh>
    <rPh sb="21" eb="22">
      <t>トウ</t>
    </rPh>
    <rPh sb="31" eb="32">
      <t>マタ</t>
    </rPh>
    <phoneticPr fontId="2"/>
  </si>
  <si>
    <t>電気の排出係数について</t>
    <rPh sb="0" eb="2">
      <t>デンキ</t>
    </rPh>
    <rPh sb="3" eb="5">
      <t>ハイシュツ</t>
    </rPh>
    <rPh sb="5" eb="7">
      <t>ケイスウ</t>
    </rPh>
    <phoneticPr fontId="2"/>
  </si>
  <si>
    <t>－</t>
    <phoneticPr fontId="2"/>
  </si>
  <si>
    <t>）</t>
    <phoneticPr fontId="2"/>
  </si>
  <si>
    <t>メールアドレス</t>
    <phoneticPr fontId="2"/>
  </si>
  <si>
    <t>@</t>
    <phoneticPr fontId="2"/>
  </si>
  <si>
    <t>Ⅱ　事業計画書（補助金交付申請時）及び実績報告書（補助事業完了時）の内容を参考に記載してください。</t>
    <rPh sb="2" eb="4">
      <t>ジギョウ</t>
    </rPh>
    <rPh sb="4" eb="7">
      <t>ケイカクショ</t>
    </rPh>
    <rPh sb="17" eb="18">
      <t>オヨ</t>
    </rPh>
    <rPh sb="19" eb="21">
      <t>ジッセキ</t>
    </rPh>
    <rPh sb="21" eb="24">
      <t>ホウコクショ</t>
    </rPh>
    <rPh sb="25" eb="27">
      <t>ホジョ</t>
    </rPh>
    <rPh sb="27" eb="29">
      <t>ジギョウ</t>
    </rPh>
    <rPh sb="29" eb="31">
      <t>カンリョウ</t>
    </rPh>
    <rPh sb="31" eb="32">
      <t>ジ</t>
    </rPh>
    <rPh sb="34" eb="36">
      <t>ナイヨウ</t>
    </rPh>
    <rPh sb="37" eb="39">
      <t>サンコウ</t>
    </rPh>
    <rPh sb="40" eb="42">
      <t>キサイ</t>
    </rPh>
    <phoneticPr fontId="2"/>
  </si>
  <si>
    <t>報告に
係る
担当者</t>
    <rPh sb="0" eb="2">
      <t>ホウコク</t>
    </rPh>
    <rPh sb="4" eb="5">
      <t>カカ</t>
    </rPh>
    <rPh sb="7" eb="10">
      <t>タントウシャ</t>
    </rPh>
    <phoneticPr fontId="2"/>
  </si>
  <si>
    <t>住  所</t>
    <rPh sb="0" eb="1">
      <t>スミ</t>
    </rPh>
    <rPh sb="3" eb="4">
      <t>トコロ</t>
    </rPh>
    <phoneticPr fontId="2"/>
  </si>
  <si>
    <t>氏  名（法人にあっては、名称及び代表者氏名）</t>
    <rPh sb="0" eb="1">
      <t>シ</t>
    </rPh>
    <rPh sb="3" eb="4">
      <t>メイ</t>
    </rPh>
    <rPh sb="5" eb="7">
      <t>ホウジン</t>
    </rPh>
    <rPh sb="13" eb="15">
      <t>メイショウ</t>
    </rPh>
    <rPh sb="15" eb="16">
      <t>オヨ</t>
    </rPh>
    <rPh sb="17" eb="20">
      <t>ダイヒョウシャ</t>
    </rPh>
    <rPh sb="20" eb="22">
      <t>シメイ</t>
    </rPh>
    <phoneticPr fontId="2"/>
  </si>
  <si>
    <t>チェック漏れ</t>
    <rPh sb="4" eb="5">
      <t>モ</t>
    </rPh>
    <phoneticPr fontId="2"/>
  </si>
  <si>
    <t>報告チェックリスト</t>
    <rPh sb="0" eb="2">
      <t>ホウコク</t>
    </rPh>
    <phoneticPr fontId="2"/>
  </si>
  <si>
    <t>所在地・住所</t>
    <rPh sb="0" eb="3">
      <t>ショザイチ</t>
    </rPh>
    <rPh sb="4" eb="6">
      <t>ジュウショ</t>
    </rPh>
    <phoneticPr fontId="2"/>
  </si>
  <si>
    <t>代表者の役職・氏名</t>
    <rPh sb="0" eb="3">
      <t>ダイヒョウシャ</t>
    </rPh>
    <rPh sb="4" eb="6">
      <t>ヤクショク</t>
    </rPh>
    <rPh sb="7" eb="9">
      <t>シメイ</t>
    </rPh>
    <phoneticPr fontId="2"/>
  </si>
  <si>
    <t>確認内容</t>
    <rPh sb="0" eb="2">
      <t>カクニン</t>
    </rPh>
    <rPh sb="2" eb="4">
      <t>ナイヨウ</t>
    </rPh>
    <phoneticPr fontId="2"/>
  </si>
  <si>
    <t>申請者☑</t>
    <rPh sb="0" eb="2">
      <t>シンセイ</t>
    </rPh>
    <rPh sb="2" eb="3">
      <t>シャ</t>
    </rPh>
    <phoneticPr fontId="2"/>
  </si>
  <si>
    <t>県
☑</t>
    <rPh sb="0" eb="1">
      <t>ケン</t>
    </rPh>
    <phoneticPr fontId="2"/>
  </si>
  <si>
    <t>報告日が正しい日付になっている(原則、提出する日の日付を記載）。</t>
    <rPh sb="0" eb="2">
      <t>ホウコク</t>
    </rPh>
    <phoneticPr fontId="2"/>
  </si>
  <si>
    <t>報告者の住所及び氏名（法人にあっては、名称及び代表者氏名）が、交付申請書(第１号様式）の内容（変更届出書(第10号様式）を提出している場合は、変更後の内容）と一致している。</t>
    <rPh sb="0" eb="3">
      <t>ホウコクシャ</t>
    </rPh>
    <rPh sb="31" eb="33">
      <t>コウフ</t>
    </rPh>
    <rPh sb="33" eb="36">
      <t>シンセイショ</t>
    </rPh>
    <rPh sb="37" eb="38">
      <t>ダイ</t>
    </rPh>
    <rPh sb="39" eb="40">
      <t>ゴウ</t>
    </rPh>
    <rPh sb="40" eb="42">
      <t>ヨウシキ</t>
    </rPh>
    <rPh sb="44" eb="46">
      <t>ナイヨウ</t>
    </rPh>
    <rPh sb="79" eb="81">
      <t>イッチ</t>
    </rPh>
    <phoneticPr fontId="2"/>
  </si>
  <si>
    <t>【導入効果報告書】シート</t>
    <rPh sb="1" eb="3">
      <t>ドウニュウ</t>
    </rPh>
    <rPh sb="3" eb="5">
      <t>コウカ</t>
    </rPh>
    <rPh sb="5" eb="8">
      <t>ホウコクショ</t>
    </rPh>
    <phoneticPr fontId="2"/>
  </si>
  <si>
    <t>「事業完了年月日」が、事業報告書(第11号様式別紙様式１）に記載された日付と一致している。</t>
    <rPh sb="1" eb="3">
      <t>ジギョウ</t>
    </rPh>
    <rPh sb="3" eb="5">
      <t>カンリョウ</t>
    </rPh>
    <rPh sb="5" eb="8">
      <t>ネンガッピ</t>
    </rPh>
    <rPh sb="11" eb="13">
      <t>ジギョウ</t>
    </rPh>
    <rPh sb="13" eb="16">
      <t>ホウコクショ</t>
    </rPh>
    <rPh sb="20" eb="21">
      <t>ゴウ</t>
    </rPh>
    <rPh sb="21" eb="23">
      <t>ヨウシキ</t>
    </rPh>
    <rPh sb="23" eb="25">
      <t>ベッシ</t>
    </rPh>
    <rPh sb="25" eb="27">
      <t>ヨウシキ</t>
    </rPh>
    <rPh sb="38" eb="40">
      <t>イッチ</t>
    </rPh>
    <phoneticPr fontId="2"/>
  </si>
  <si>
    <t>「対象設備」は、事業計画書（第１号様式別紙様式１）の内容と一致している。</t>
    <rPh sb="1" eb="3">
      <t>タイショウ</t>
    </rPh>
    <rPh sb="3" eb="5">
      <t>セツビ</t>
    </rPh>
    <rPh sb="8" eb="10">
      <t>ジギョウ</t>
    </rPh>
    <rPh sb="10" eb="13">
      <t>ケイカクショ</t>
    </rPh>
    <rPh sb="14" eb="15">
      <t>ダイ</t>
    </rPh>
    <rPh sb="16" eb="17">
      <t>ゴウ</t>
    </rPh>
    <rPh sb="17" eb="19">
      <t>ヨウシキ</t>
    </rPh>
    <rPh sb="19" eb="21">
      <t>ベッシ</t>
    </rPh>
    <rPh sb="21" eb="23">
      <t>ヨウシキ</t>
    </rPh>
    <rPh sb="26" eb="28">
      <t>ナイヨウ</t>
    </rPh>
    <rPh sb="29" eb="31">
      <t>イッチ</t>
    </rPh>
    <phoneticPr fontId="2"/>
  </si>
  <si>
    <t>削減量がマイナス（増加）となった場合、該当する理由を選択している。</t>
    <rPh sb="16" eb="18">
      <t>バアイ</t>
    </rPh>
    <rPh sb="23" eb="25">
      <t>リユウ</t>
    </rPh>
    <phoneticPr fontId="2"/>
  </si>
  <si>
    <t>【原油換算エネルギー使用量等簡易計算表】シート</t>
    <rPh sb="1" eb="3">
      <t>ゲンユ</t>
    </rPh>
    <rPh sb="3" eb="5">
      <t>カンサン</t>
    </rPh>
    <rPh sb="10" eb="13">
      <t>シヨウリョウ</t>
    </rPh>
    <rPh sb="13" eb="14">
      <t>ナド</t>
    </rPh>
    <rPh sb="14" eb="16">
      <t>カンイ</t>
    </rPh>
    <rPh sb="16" eb="18">
      <t>ケイサン</t>
    </rPh>
    <rPh sb="18" eb="19">
      <t>ヒョウ</t>
    </rPh>
    <phoneticPr fontId="2"/>
  </si>
  <si>
    <t>補助事業完了月の翌月から12か月分の補助対象事業所におけるエネルギー使用量が、エネルギー種ごとに入力されている（単位に注意！）。</t>
    <rPh sb="0" eb="2">
      <t>ホジョ</t>
    </rPh>
    <rPh sb="2" eb="4">
      <t>ジギョウ</t>
    </rPh>
    <rPh sb="4" eb="6">
      <t>カンリョウ</t>
    </rPh>
    <rPh sb="6" eb="7">
      <t>ツキ</t>
    </rPh>
    <rPh sb="8" eb="10">
      <t>ヨクゲツ</t>
    </rPh>
    <rPh sb="15" eb="17">
      <t>ゲツブン</t>
    </rPh>
    <rPh sb="18" eb="20">
      <t>ホジョ</t>
    </rPh>
    <rPh sb="20" eb="22">
      <t>タイショウ</t>
    </rPh>
    <rPh sb="22" eb="25">
      <t>ジギョウショ</t>
    </rPh>
    <rPh sb="34" eb="37">
      <t>シヨウリョウ</t>
    </rPh>
    <rPh sb="44" eb="45">
      <t>タネ</t>
    </rPh>
    <rPh sb="48" eb="50">
      <t>ニュウリョク</t>
    </rPh>
    <rPh sb="56" eb="58">
      <t>タンイ</t>
    </rPh>
    <rPh sb="59" eb="61">
      <t>チュウイ</t>
    </rPh>
    <phoneticPr fontId="2"/>
  </si>
  <si>
    <t>「１　事業概要」欄</t>
    <rPh sb="3" eb="5">
      <t>ジギョウ</t>
    </rPh>
    <rPh sb="5" eb="7">
      <t>ガイヨウ</t>
    </rPh>
    <rPh sb="8" eb="9">
      <t>ラン</t>
    </rPh>
    <phoneticPr fontId="2"/>
  </si>
  <si>
    <t>「２　導入効果」欄</t>
    <rPh sb="3" eb="5">
      <t>ドウニュウ</t>
    </rPh>
    <rPh sb="5" eb="7">
      <t>コウカ</t>
    </rPh>
    <rPh sb="8" eb="9">
      <t>ラン</t>
    </rPh>
    <phoneticPr fontId="2"/>
  </si>
  <si>
    <t>「３　運用対策の実施状況」欄</t>
    <rPh sb="3" eb="5">
      <t>ウンヨウ</t>
    </rPh>
    <rPh sb="5" eb="7">
      <t>タイサク</t>
    </rPh>
    <rPh sb="8" eb="10">
      <t>ジッシ</t>
    </rPh>
    <rPh sb="10" eb="12">
      <t>ジョウキョウ</t>
    </rPh>
    <rPh sb="13" eb="14">
      <t>ラン</t>
    </rPh>
    <phoneticPr fontId="2"/>
  </si>
  <si>
    <t>交付申請時に事業計画書（７　運用対策による改善）に記載した場合は、その内容を転記し、実施したものに☑欄にチェックを入れている。</t>
    <phoneticPr fontId="2"/>
  </si>
  <si>
    <t>「導入前」の「原油換算エネルギー使用量」及び「エネルギー起源CO2排出量」は、事業計画書（第１号様式別紙様式１）に記載された補助対象事業所の「前年度の原油換算エネルギー使用量/エネルギー起源CO2排出量」（県内全体の数値ではありません）が転記されている。</t>
    <rPh sb="20" eb="21">
      <t>オヨ</t>
    </rPh>
    <phoneticPr fontId="2"/>
  </si>
  <si>
    <t>LED照明設備</t>
    <rPh sb="3" eb="5">
      <t>ショウメイ</t>
    </rPh>
    <rPh sb="5" eb="7">
      <t>セツビ</t>
    </rPh>
    <phoneticPr fontId="2"/>
  </si>
  <si>
    <t>給湯設備</t>
    <rPh sb="0" eb="2">
      <t>キュウトウ</t>
    </rPh>
    <rPh sb="2" eb="4">
      <t>セツビ</t>
    </rPh>
    <phoneticPr fontId="2"/>
  </si>
  <si>
    <t>変圧器</t>
    <rPh sb="0" eb="3">
      <t>ヘンアツキ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</si>
  <si>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「導入後」</t>
    </r>
    <r>
      <rPr>
        <sz val="10"/>
        <color theme="1"/>
        <rFont val="ＭＳ 明朝"/>
        <family val="1"/>
        <charset val="128"/>
      </rPr>
      <t>の数値は、補助事業完了月の翌月から12か月分の補助対象工場等におけるエネルギー使用量を</t>
    </r>
    <r>
      <rPr>
        <u/>
        <sz val="10"/>
        <color theme="1"/>
        <rFont val="ＭＳ 明朝"/>
        <family val="1"/>
        <charset val="128"/>
      </rPr>
      <t>原油換算エネルギー使用量等簡易計算表（別紙）に入力した結果が自動反映</t>
    </r>
    <r>
      <rPr>
        <sz val="10"/>
        <color theme="1"/>
        <rFont val="ＭＳ 明朝"/>
        <family val="1"/>
        <charset val="128"/>
      </rPr>
      <t>されます。</t>
    </r>
    <rPh sb="2" eb="4">
      <t>ドウニュウ</t>
    </rPh>
    <rPh sb="4" eb="5">
      <t>ゴ</t>
    </rPh>
    <rPh sb="7" eb="9">
      <t>スウチ</t>
    </rPh>
    <rPh sb="33" eb="36">
      <t>コウジョウナド</t>
    </rPh>
    <rPh sb="68" eb="70">
      <t>ベッシ</t>
    </rPh>
    <rPh sb="76" eb="78">
      <t>ケッカ</t>
    </rPh>
    <rPh sb="79" eb="81">
      <t>ジドウ</t>
    </rPh>
    <rPh sb="81" eb="83">
      <t>ハンエイ</t>
    </rPh>
    <phoneticPr fontId="2"/>
  </si>
  <si>
    <t>原料炭</t>
    <rPh sb="0" eb="2">
      <t>ゲンリョウ</t>
    </rPh>
    <rPh sb="2" eb="3">
      <t>タン</t>
    </rPh>
    <phoneticPr fontId="7"/>
  </si>
  <si>
    <t>一般炭</t>
    <rPh sb="0" eb="2">
      <t>イッパン</t>
    </rPh>
    <rPh sb="2" eb="3">
      <t>タン</t>
    </rPh>
    <phoneticPr fontId="7"/>
  </si>
  <si>
    <t>昼間（8:00～22:00）</t>
    <rPh sb="0" eb="1">
      <t>ヒル</t>
    </rPh>
    <rPh sb="1" eb="2">
      <t>マ</t>
    </rPh>
    <phoneticPr fontId="2"/>
  </si>
  <si>
    <t>夜間（22:00～8:00）</t>
    <rPh sb="0" eb="2">
      <t>ヤカン</t>
    </rPh>
    <phoneticPr fontId="2"/>
  </si>
  <si>
    <t>電気使用量の計上方法について</t>
    <rPh sb="0" eb="2">
      <t>デンキ</t>
    </rPh>
    <rPh sb="2" eb="5">
      <t>シヨウリョウ</t>
    </rPh>
    <rPh sb="6" eb="8">
      <t>ケイジョウ</t>
    </rPh>
    <rPh sb="8" eb="10">
      <t>ホウホウ</t>
    </rPh>
    <phoneticPr fontId="2"/>
  </si>
  <si>
    <t>◆昼間：８時～２２時に使用した電力を入力（検針票等の「力率測定用有効電力量」が該当）
◆夜間：２２時～８時に使用した電力を入力（全使用電力量から昼間買電の値を引いて算出）
⇒昼夜の区別ができない場合、すべての使用量を昼間の使用量として計上してください。</t>
    <phoneticPr fontId="2"/>
  </si>
  <si>
    <t>別紙様式１</t>
    <rPh sb="0" eb="2">
      <t>ベッシ</t>
    </rPh>
    <rPh sb="2" eb="4">
      <t>ヨウシキ</t>
    </rPh>
    <phoneticPr fontId="2"/>
  </si>
  <si>
    <t>原油換算エネルギー使用量等簡易計算表</t>
    <rPh sb="0" eb="2">
      <t>ゲンユ</t>
    </rPh>
    <rPh sb="2" eb="4">
      <t>カンサン</t>
    </rPh>
    <rPh sb="9" eb="12">
      <t>シヨウリョウ</t>
    </rPh>
    <rPh sb="12" eb="13">
      <t>トウ</t>
    </rPh>
    <rPh sb="13" eb="15">
      <t>カンイ</t>
    </rPh>
    <rPh sb="15" eb="17">
      <t>ケイサン</t>
    </rPh>
    <rPh sb="17" eb="18">
      <t>ヒョウ</t>
    </rPh>
    <phoneticPr fontId="7"/>
  </si>
  <si>
    <r>
      <t>　この様式は、事業活動におけるエネルギー使用量をもとに「原油換算エネルギー使用量」等を算出するためのものです。</t>
    </r>
    <r>
      <rPr>
        <b/>
        <sz val="12"/>
        <rFont val="ＭＳ Ｐゴシック"/>
        <family val="3"/>
        <charset val="128"/>
      </rPr>
      <t xml:space="preserve">
　補助事業完了月の翌月から12か月分の補助対象事業所におけるエネルギー使用量をエネルギー種ごとに入力</t>
    </r>
    <r>
      <rPr>
        <sz val="12"/>
        <color theme="1"/>
        <rFont val="ＭＳ Ｐゴシック"/>
        <family val="3"/>
        <charset val="128"/>
        <scheme val="minor"/>
      </rPr>
      <t>してください（</t>
    </r>
    <r>
      <rPr>
        <b/>
        <u/>
        <sz val="12"/>
        <color theme="1"/>
        <rFont val="ＭＳ Ｐゴシック"/>
        <family val="3"/>
        <charset val="128"/>
        <scheme val="minor"/>
      </rPr>
      <t>単位に注意！</t>
    </r>
    <r>
      <rPr>
        <sz val="12"/>
        <color theme="1"/>
        <rFont val="ＭＳ Ｐゴシック"/>
        <family val="3"/>
        <charset val="128"/>
        <scheme val="minor"/>
      </rPr>
      <t>）。</t>
    </r>
    <rPh sb="3" eb="5">
      <t>ヨウシキ</t>
    </rPh>
    <rPh sb="7" eb="9">
      <t>ジギョウ</t>
    </rPh>
    <rPh sb="9" eb="11">
      <t>カツドウ</t>
    </rPh>
    <rPh sb="20" eb="23">
      <t>シヨウリョウ</t>
    </rPh>
    <rPh sb="28" eb="30">
      <t>ゲンユ</t>
    </rPh>
    <rPh sb="30" eb="32">
      <t>カンサン</t>
    </rPh>
    <rPh sb="37" eb="40">
      <t>シヨウリョウ</t>
    </rPh>
    <rPh sb="41" eb="42">
      <t>トウ</t>
    </rPh>
    <rPh sb="43" eb="45">
      <t>サンシュツ</t>
    </rPh>
    <rPh sb="57" eb="59">
      <t>ホジョ</t>
    </rPh>
    <rPh sb="59" eb="61">
      <t>ジギョウ</t>
    </rPh>
    <rPh sb="61" eb="63">
      <t>カンリョウ</t>
    </rPh>
    <rPh sb="63" eb="64">
      <t>ツキ</t>
    </rPh>
    <rPh sb="65" eb="67">
      <t>ヨクゲツ</t>
    </rPh>
    <rPh sb="72" eb="73">
      <t>ゲツ</t>
    </rPh>
    <rPh sb="73" eb="74">
      <t>ブン</t>
    </rPh>
    <rPh sb="75" eb="77">
      <t>ホジョ</t>
    </rPh>
    <rPh sb="77" eb="79">
      <t>タイショウ</t>
    </rPh>
    <rPh sb="79" eb="82">
      <t>ジギョウショ</t>
    </rPh>
    <rPh sb="100" eb="101">
      <t>シュ</t>
    </rPh>
    <rPh sb="104" eb="106">
      <t>ニュウリョク</t>
    </rPh>
    <rPh sb="113" eb="115">
      <t>タンイ</t>
    </rPh>
    <rPh sb="116" eb="118">
      <t>チュウイ</t>
    </rPh>
    <phoneticPr fontId="7"/>
  </si>
  <si>
    <t>補助対象事業所のエネルギー使用量（事業完了月の翌月から12か月分）</t>
    <rPh sb="0" eb="2">
      <t>ホジョ</t>
    </rPh>
    <rPh sb="2" eb="4">
      <t>タイショウ</t>
    </rPh>
    <rPh sb="4" eb="7">
      <t>ジギョウショ</t>
    </rPh>
    <rPh sb="13" eb="15">
      <t>シヨウ</t>
    </rPh>
    <rPh sb="15" eb="16">
      <t>リョウ</t>
    </rPh>
    <rPh sb="17" eb="19">
      <t>ジギョウ</t>
    </rPh>
    <rPh sb="19" eb="21">
      <t>カンリョウ</t>
    </rPh>
    <rPh sb="21" eb="22">
      <t>ツキ</t>
    </rPh>
    <rPh sb="23" eb="25">
      <t>ヨクゲツ</t>
    </rPh>
    <rPh sb="30" eb="31">
      <t>ゲツ</t>
    </rPh>
    <rPh sb="31" eb="32">
      <t>ブン</t>
    </rPh>
    <phoneticPr fontId="7"/>
  </si>
  <si>
    <t>原油換算
エネルギー
使用量
（kL/年）</t>
    <rPh sb="0" eb="2">
      <t>ゲンユ</t>
    </rPh>
    <rPh sb="2" eb="4">
      <t>カンサン</t>
    </rPh>
    <rPh sb="11" eb="14">
      <t>シヨウリョウ</t>
    </rPh>
    <phoneticPr fontId="2"/>
  </si>
  <si>
    <r>
      <t>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排出量
（基礎、tCO</t>
    </r>
    <r>
      <rPr>
        <b/>
        <vertAlign val="subscript"/>
        <sz val="11"/>
        <rFont val="ＭＳ Ｐゴシック"/>
        <family val="3"/>
        <charset val="128"/>
      </rPr>
      <t>2</t>
    </r>
    <r>
      <rPr>
        <b/>
        <sz val="11"/>
        <rFont val="ＭＳ Ｐゴシック"/>
        <family val="3"/>
        <charset val="128"/>
      </rPr>
      <t>/年）</t>
    </r>
    <rPh sb="8" eb="10">
      <t>キソ</t>
    </rPh>
    <rPh sb="16" eb="17">
      <t>ネン</t>
    </rPh>
    <phoneticPr fontId="7"/>
  </si>
  <si>
    <t>１か月後</t>
    <rPh sb="2" eb="3">
      <t>ゲツ</t>
    </rPh>
    <rPh sb="3" eb="4">
      <t>ゴ</t>
    </rPh>
    <phoneticPr fontId="2"/>
  </si>
  <si>
    <t>２か月後</t>
    <rPh sb="2" eb="3">
      <t>ゲツ</t>
    </rPh>
    <rPh sb="3" eb="4">
      <t>ゴ</t>
    </rPh>
    <phoneticPr fontId="2"/>
  </si>
  <si>
    <t>３か月後</t>
    <rPh sb="2" eb="3">
      <t>ゲツ</t>
    </rPh>
    <rPh sb="3" eb="4">
      <t>ゴ</t>
    </rPh>
    <phoneticPr fontId="2"/>
  </si>
  <si>
    <t>４か月後</t>
    <rPh sb="2" eb="3">
      <t>ゲツ</t>
    </rPh>
    <rPh sb="3" eb="4">
      <t>ゴ</t>
    </rPh>
    <phoneticPr fontId="2"/>
  </si>
  <si>
    <t>５か月後</t>
    <rPh sb="2" eb="3">
      <t>ゲツ</t>
    </rPh>
    <rPh sb="3" eb="4">
      <t>ゴ</t>
    </rPh>
    <phoneticPr fontId="2"/>
  </si>
  <si>
    <t>６か月後</t>
    <rPh sb="2" eb="3">
      <t>ゲツ</t>
    </rPh>
    <rPh sb="3" eb="4">
      <t>ゴ</t>
    </rPh>
    <phoneticPr fontId="2"/>
  </si>
  <si>
    <t>７か月後</t>
    <rPh sb="2" eb="3">
      <t>ゲツ</t>
    </rPh>
    <rPh sb="3" eb="4">
      <t>ゴ</t>
    </rPh>
    <phoneticPr fontId="2"/>
  </si>
  <si>
    <t>８か月後</t>
    <rPh sb="2" eb="3">
      <t>ゲツ</t>
    </rPh>
    <rPh sb="3" eb="4">
      <t>ゴ</t>
    </rPh>
    <phoneticPr fontId="2"/>
  </si>
  <si>
    <t>９か月後</t>
    <rPh sb="2" eb="3">
      <t>ゲツ</t>
    </rPh>
    <rPh sb="3" eb="4">
      <t>ゴ</t>
    </rPh>
    <phoneticPr fontId="2"/>
  </si>
  <si>
    <t>10か月後</t>
    <rPh sb="3" eb="4">
      <t>ゲツ</t>
    </rPh>
    <rPh sb="4" eb="5">
      <t>ゴ</t>
    </rPh>
    <phoneticPr fontId="2"/>
  </si>
  <si>
    <t>11か月後</t>
    <rPh sb="3" eb="4">
      <t>ゲツ</t>
    </rPh>
    <rPh sb="4" eb="5">
      <t>ゴ</t>
    </rPh>
    <phoneticPr fontId="2"/>
  </si>
  <si>
    <t>12か月後</t>
    <rPh sb="3" eb="4">
      <t>ゲツ</t>
    </rPh>
    <rPh sb="4" eb="5">
      <t>ゴ</t>
    </rPh>
    <phoneticPr fontId="2"/>
  </si>
  <si>
    <r>
      <t xml:space="preserve">合計
</t>
    </r>
    <r>
      <rPr>
        <sz val="11"/>
        <rFont val="ＭＳ Ｐゴシック"/>
        <family val="3"/>
        <charset val="128"/>
      </rPr>
      <t>①</t>
    </r>
    <rPh sb="0" eb="2">
      <t>ゴウケイ</t>
    </rPh>
    <phoneticPr fontId="2"/>
  </si>
  <si>
    <r>
      <t xml:space="preserve">合計量
</t>
    </r>
    <r>
      <rPr>
        <sz val="11"/>
        <rFont val="ＭＳ Ｐゴシック"/>
        <family val="3"/>
        <charset val="128"/>
      </rPr>
      <t>(①×②×0.0258)</t>
    </r>
    <rPh sb="0" eb="2">
      <t>ゴウケイ</t>
    </rPh>
    <rPh sb="2" eb="3">
      <t>リョウ</t>
    </rPh>
    <phoneticPr fontId="7"/>
  </si>
  <si>
    <r>
      <t xml:space="preserve">合計量
</t>
    </r>
    <r>
      <rPr>
        <sz val="11"/>
        <rFont val="ＭＳ Ｐゴシック"/>
        <family val="3"/>
        <charset val="128"/>
      </rPr>
      <t>(①×②×③(×④))※</t>
    </r>
    <rPh sb="0" eb="2">
      <t>ゴウケイ</t>
    </rPh>
    <rPh sb="2" eb="3">
      <t>リョウ</t>
    </rPh>
    <phoneticPr fontId="7"/>
  </si>
  <si>
    <t>電気事業者別排出係数（特定排出者の温室効果ガス排出量算定用－Ｒ３年度実績－Ｒ５．１．24環境省・経済産業省公表値）のうち、Ａ0269 東京電力エナジーパートナー㈱の基礎排出係数を使用</t>
    <rPh sb="0" eb="2">
      <t>デンキ</t>
    </rPh>
    <rPh sb="2" eb="5">
      <t>ジギョウシャ</t>
    </rPh>
    <rPh sb="5" eb="6">
      <t>ベツ</t>
    </rPh>
    <rPh sb="6" eb="8">
      <t>ハイシュツ</t>
    </rPh>
    <rPh sb="8" eb="10">
      <t>ケイスウ</t>
    </rPh>
    <rPh sb="11" eb="13">
      <t>トクテイ</t>
    </rPh>
    <rPh sb="13" eb="16">
      <t>ハイシュツシャ</t>
    </rPh>
    <rPh sb="17" eb="19">
      <t>オンシツ</t>
    </rPh>
    <rPh sb="19" eb="21">
      <t>コウカ</t>
    </rPh>
    <rPh sb="23" eb="25">
      <t>ハイシュツ</t>
    </rPh>
    <rPh sb="25" eb="26">
      <t>リョウ</t>
    </rPh>
    <rPh sb="26" eb="28">
      <t>サンテイ</t>
    </rPh>
    <rPh sb="28" eb="29">
      <t>ヨウ</t>
    </rPh>
    <rPh sb="32" eb="34">
      <t>ネンド</t>
    </rPh>
    <rPh sb="34" eb="36">
      <t>ジッセキ</t>
    </rPh>
    <rPh sb="44" eb="47">
      <t>カンキョウショウ</t>
    </rPh>
    <rPh sb="48" eb="50">
      <t>ケイザイ</t>
    </rPh>
    <rPh sb="50" eb="53">
      <t>サンギョウショウ</t>
    </rPh>
    <rPh sb="53" eb="55">
      <t>コウヒョウ</t>
    </rPh>
    <rPh sb="55" eb="56">
      <t>チ</t>
    </rPh>
    <rPh sb="67" eb="69">
      <t>トウキョウ</t>
    </rPh>
    <rPh sb="69" eb="71">
      <t>デンリョク</t>
    </rPh>
    <rPh sb="82" eb="84">
      <t>キソ</t>
    </rPh>
    <rPh sb="84" eb="86">
      <t>ハイシュツ</t>
    </rPh>
    <rPh sb="86" eb="88">
      <t>ケイスウ</t>
    </rPh>
    <rPh sb="89" eb="91">
      <t>シヨウ</t>
    </rPh>
    <phoneticPr fontId="2"/>
  </si>
  <si>
    <t>2023ver1.1</t>
    <phoneticPr fontId="7"/>
  </si>
  <si>
    <t>報告日は、導入効果実績確認期間（事業完了年月日の翌月から１年間）が終了する月の翌月の末日までの日付となっている（例：「事業完了年月日：2023年12月10日」の場合、導入効果実績確認期間は「2024年１月～12月」、導入効果報告書の提出期限は「2025年1月31日」）。</t>
    <rPh sb="0" eb="2">
      <t>ホウコク</t>
    </rPh>
    <rPh sb="5" eb="7">
      <t>ドウニュウ</t>
    </rPh>
    <rPh sb="7" eb="9">
      <t>コウカ</t>
    </rPh>
    <rPh sb="9" eb="11">
      <t>ジッセキ</t>
    </rPh>
    <rPh sb="11" eb="13">
      <t>カクニン</t>
    </rPh>
    <rPh sb="13" eb="15">
      <t>キカン</t>
    </rPh>
    <rPh sb="16" eb="18">
      <t>ジギョウ</t>
    </rPh>
    <rPh sb="18" eb="20">
      <t>カンリョウ</t>
    </rPh>
    <rPh sb="20" eb="23">
      <t>ネンガッピ</t>
    </rPh>
    <rPh sb="24" eb="26">
      <t>ヨクゲツ</t>
    </rPh>
    <rPh sb="29" eb="30">
      <t>ネン</t>
    </rPh>
    <rPh sb="30" eb="31">
      <t>カン</t>
    </rPh>
    <rPh sb="33" eb="35">
      <t>シュウリョウ</t>
    </rPh>
    <rPh sb="37" eb="38">
      <t>ツキ</t>
    </rPh>
    <rPh sb="42" eb="44">
      <t>マツジツ</t>
    </rPh>
    <rPh sb="47" eb="49">
      <t>ヒヅケ</t>
    </rPh>
    <rPh sb="56" eb="57">
      <t>レイ</t>
    </rPh>
    <rPh sb="59" eb="61">
      <t>ジギョウ</t>
    </rPh>
    <rPh sb="61" eb="63">
      <t>カンリョウ</t>
    </rPh>
    <rPh sb="63" eb="66">
      <t>ネンガッピ</t>
    </rPh>
    <rPh sb="71" eb="72">
      <t>ネン</t>
    </rPh>
    <rPh sb="74" eb="75">
      <t>ガツ</t>
    </rPh>
    <rPh sb="77" eb="78">
      <t>ニチ</t>
    </rPh>
    <rPh sb="80" eb="82">
      <t>バアイ</t>
    </rPh>
    <rPh sb="83" eb="85">
      <t>ドウニュウ</t>
    </rPh>
    <rPh sb="85" eb="87">
      <t>コウカ</t>
    </rPh>
    <rPh sb="87" eb="89">
      <t>ジッセキ</t>
    </rPh>
    <rPh sb="89" eb="91">
      <t>カクニン</t>
    </rPh>
    <rPh sb="91" eb="93">
      <t>キカン</t>
    </rPh>
    <rPh sb="99" eb="100">
      <t>ネン</t>
    </rPh>
    <rPh sb="101" eb="102">
      <t>ガツ</t>
    </rPh>
    <rPh sb="105" eb="106">
      <t>ガツ</t>
    </rPh>
    <rPh sb="108" eb="110">
      <t>ドウニュウ</t>
    </rPh>
    <rPh sb="110" eb="112">
      <t>コウカ</t>
    </rPh>
    <rPh sb="112" eb="115">
      <t>ホウコクショ</t>
    </rPh>
    <rPh sb="116" eb="118">
      <t>テイシュツ</t>
    </rPh>
    <rPh sb="118" eb="120">
      <t>キゲン</t>
    </rPh>
    <rPh sb="126" eb="127">
      <t>ネン</t>
    </rPh>
    <rPh sb="128" eb="129">
      <t>ガツ</t>
    </rPh>
    <rPh sb="131" eb="132">
      <t>ニチ</t>
    </rPh>
    <phoneticPr fontId="2"/>
  </si>
  <si>
    <t>「補助対象工場等」の名称及び所在地は、事業計画書（第１号様式別紙様式１）と一致している。</t>
    <rPh sb="1" eb="3">
      <t>ホジョ</t>
    </rPh>
    <rPh sb="3" eb="5">
      <t>タイショウ</t>
    </rPh>
    <rPh sb="5" eb="8">
      <t>コウジョウナド</t>
    </rPh>
    <rPh sb="10" eb="12">
      <t>メイショウ</t>
    </rPh>
    <rPh sb="12" eb="13">
      <t>オヨ</t>
    </rPh>
    <rPh sb="14" eb="17">
      <t>ショザイチ</t>
    </rPh>
    <rPh sb="19" eb="21">
      <t>ジギョウ</t>
    </rPh>
    <rPh sb="21" eb="24">
      <t>ケイカクショ</t>
    </rPh>
    <rPh sb="25" eb="26">
      <t>ダイ</t>
    </rPh>
    <rPh sb="27" eb="28">
      <t>ゴウ</t>
    </rPh>
    <rPh sb="28" eb="30">
      <t>ヨウシキ</t>
    </rPh>
    <rPh sb="30" eb="32">
      <t>ベッシ</t>
    </rPh>
    <rPh sb="32" eb="34">
      <t>ヨウシキ</t>
    </rPh>
    <rPh sb="37" eb="39">
      <t>イッチ</t>
    </rPh>
    <phoneticPr fontId="2"/>
  </si>
  <si>
    <t>　私は、神奈川県中小規模事業者省エネルギー設備導入支援補助金導入効果報告に当たり、次の各事項を確認しました。</t>
    <rPh sb="4" eb="8">
      <t>カナガワケン</t>
    </rPh>
    <rPh sb="8" eb="9">
      <t>チュウ</t>
    </rPh>
    <rPh sb="9" eb="12">
      <t>ショウキボ</t>
    </rPh>
    <rPh sb="12" eb="15">
      <t>ジギョウシャ</t>
    </rPh>
    <rPh sb="15" eb="30">
      <t>ショウエネルギーセツビドウニュウシエンホジョキン</t>
    </rPh>
    <rPh sb="30" eb="32">
      <t>ドウニュウ</t>
    </rPh>
    <rPh sb="32" eb="34">
      <t>コウカ</t>
    </rPh>
    <rPh sb="34" eb="36">
      <t>ホウコク</t>
    </rPh>
    <phoneticPr fontId="2"/>
  </si>
  <si>
    <t>月</t>
  </si>
  <si>
    <t>横浜市中区日本大通１</t>
    <rPh sb="0" eb="3">
      <t>ヨコハマシ</t>
    </rPh>
    <rPh sb="3" eb="5">
      <t>ナカク</t>
    </rPh>
    <rPh sb="5" eb="7">
      <t>ニホン</t>
    </rPh>
    <rPh sb="7" eb="9">
      <t>オオドオ</t>
    </rPh>
    <phoneticPr fontId="2"/>
  </si>
  <si>
    <t>株式会社○○○○</t>
    <rPh sb="0" eb="4">
      <t>カブシキガイシャ</t>
    </rPh>
    <phoneticPr fontId="2"/>
  </si>
  <si>
    <t>代表取締役</t>
    <rPh sb="0" eb="2">
      <t>ダイヒョウ</t>
    </rPh>
    <rPh sb="2" eb="5">
      <t>トリシマリヤク</t>
    </rPh>
    <phoneticPr fontId="2"/>
  </si>
  <si>
    <t>神奈川</t>
    <rPh sb="0" eb="3">
      <t>カナガワ</t>
    </rPh>
    <phoneticPr fontId="2"/>
  </si>
  <si>
    <t>太郎</t>
    <rPh sb="0" eb="2">
      <t>タロウ</t>
    </rPh>
    <phoneticPr fontId="2"/>
  </si>
  <si>
    <t>厚木工場</t>
    <rPh sb="0" eb="4">
      <t>アツギコウジョウ</t>
    </rPh>
    <phoneticPr fontId="2"/>
  </si>
  <si>
    <t>厚木市○○○１０－１</t>
    <rPh sb="0" eb="3">
      <t>アツギシ</t>
    </rPh>
    <phoneticPr fontId="2"/>
  </si>
  <si>
    <t>製造部</t>
    <rPh sb="0" eb="2">
      <t>セイゾウ</t>
    </rPh>
    <rPh sb="2" eb="3">
      <t>ブ</t>
    </rPh>
    <phoneticPr fontId="2"/>
  </si>
  <si>
    <t>○○　○○</t>
    <phoneticPr fontId="2"/>
  </si>
  <si>
    <t>○○○</t>
    <phoneticPr fontId="2"/>
  </si>
  <si>
    <t>○○</t>
    <phoneticPr fontId="2"/>
  </si>
  <si>
    <t>jigyou-datsutan</t>
    <phoneticPr fontId="2"/>
  </si>
  <si>
    <t>kanagawa.jp</t>
    <phoneticPr fontId="2"/>
  </si>
  <si>
    <t>Ⅰ　この書類に関するご担当者様の情報を入力してください。</t>
    <rPh sb="4" eb="6">
      <t>ショルイ</t>
    </rPh>
    <rPh sb="7" eb="8">
      <t>カン</t>
    </rPh>
    <rPh sb="11" eb="13">
      <t>タントウ</t>
    </rPh>
    <rPh sb="13" eb="14">
      <t>シャ</t>
    </rPh>
    <rPh sb="14" eb="15">
      <t>サマ</t>
    </rPh>
    <rPh sb="16" eb="18">
      <t>ジョウホウ</t>
    </rPh>
    <rPh sb="19" eb="21">
      <t>ニュウリョク</t>
    </rPh>
    <phoneticPr fontId="2"/>
  </si>
  <si>
    <t>選択してください</t>
  </si>
  <si>
    <t>設備</t>
  </si>
  <si>
    <t>導入効果の測定範囲</t>
    <rPh sb="0" eb="2">
      <t>ドウニュウ</t>
    </rPh>
    <rPh sb="2" eb="4">
      <t>コウカ</t>
    </rPh>
    <rPh sb="5" eb="7">
      <t>ソクテイ</t>
    </rPh>
    <rPh sb="7" eb="9">
      <t>ハンイ</t>
    </rPh>
    <phoneticPr fontId="2"/>
  </si>
  <si>
    <t>＜事業計画における削減効果を達成できなかった場合はその理由＞</t>
    <phoneticPr fontId="2"/>
  </si>
  <si>
    <t>（該当するものを選択。複数選択可。）</t>
    <rPh sb="1" eb="3">
      <t>ガイトウ</t>
    </rPh>
    <rPh sb="8" eb="10">
      <t>センタク</t>
    </rPh>
    <rPh sb="11" eb="13">
      <t>フクスウ</t>
    </rPh>
    <rPh sb="13" eb="15">
      <t>センタク</t>
    </rPh>
    <rPh sb="15" eb="16">
      <t>カ</t>
    </rPh>
    <phoneticPr fontId="2"/>
  </si>
  <si>
    <t>【令和6年度補助事業者用】</t>
    <rPh sb="1" eb="3">
      <t>レイワ</t>
    </rPh>
    <rPh sb="4" eb="6">
      <t>ネンド</t>
    </rPh>
    <rPh sb="6" eb="8">
      <t>ホジョ</t>
    </rPh>
    <rPh sb="8" eb="10">
      <t>ジギョウ</t>
    </rPh>
    <rPh sb="10" eb="12">
      <t>シャヨウ</t>
    </rPh>
    <phoneticPr fontId="2"/>
  </si>
  <si>
    <t>その他</t>
    <rPh sb="2" eb="3">
      <t>タ</t>
    </rPh>
    <phoneticPr fontId="2"/>
  </si>
  <si>
    <t>ガスコージェネレーションシステム</t>
    <phoneticPr fontId="2"/>
  </si>
  <si>
    <t>エネルギーマネジメントシステム</t>
    <phoneticPr fontId="2"/>
  </si>
  <si>
    <t>神奈川県中小企業省エネルギー設備導入費等補助金導入効果報告書</t>
    <rPh sb="23" eb="25">
      <t>ドウニュウ</t>
    </rPh>
    <rPh sb="25" eb="27">
      <t>コウカ</t>
    </rPh>
    <rPh sb="27" eb="30">
      <t>ホウコクショ</t>
    </rPh>
    <phoneticPr fontId="2"/>
  </si>
  <si>
    <t>第15号様式（第21条関係）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2"/>
  </si>
  <si>
    <t>補助事業
実施場所</t>
    <rPh sb="0" eb="2">
      <t>ホジョ</t>
    </rPh>
    <rPh sb="2" eb="4">
      <t>ジギョウ</t>
    </rPh>
    <rPh sb="5" eb="7">
      <t>ジッシ</t>
    </rPh>
    <rPh sb="7" eb="9">
      <t>バショ</t>
    </rPh>
    <phoneticPr fontId="2"/>
  </si>
  <si>
    <t>エネルギー使用量</t>
    <rPh sb="5" eb="8">
      <t>シヨウリョウ</t>
    </rPh>
    <phoneticPr fontId="2"/>
  </si>
  <si>
    <t>／年</t>
    <rPh sb="1" eb="2">
      <t>ネン</t>
    </rPh>
    <phoneticPr fontId="2"/>
  </si>
  <si>
    <t>エネルギーの種類</t>
    <rPh sb="6" eb="8">
      <t>シュルイ</t>
    </rPh>
    <phoneticPr fontId="2"/>
  </si>
  <si>
    <t>奈川県産業・業務部門脱炭素推進事業費補助金交付要綱別表２第18項の規定に基づき、次のとおり報告します。</t>
    <rPh sb="28" eb="29">
      <t>ダイ</t>
    </rPh>
    <rPh sb="31" eb="32">
      <t>コウ</t>
    </rPh>
    <phoneticPr fontId="2"/>
  </si>
  <si>
    <t>　令和６年度に神奈川県中小企業省エネルギー設備導入費等補助金の交付を受けて実施した事業について、神</t>
    <rPh sb="1" eb="3">
      <t>レイワ</t>
    </rPh>
    <phoneticPr fontId="2"/>
  </si>
  <si>
    <t>神奈川県知事　殿</t>
    <rPh sb="0" eb="6">
      <t>カナガワケンチジ</t>
    </rPh>
    <rPh sb="7" eb="8">
      <t>トノ</t>
    </rPh>
    <phoneticPr fontId="2"/>
  </si>
  <si>
    <r>
      <t>※</t>
    </r>
    <r>
      <rPr>
        <b/>
        <sz val="10"/>
        <color theme="1"/>
        <rFont val="ＭＳ 明朝"/>
        <family val="1"/>
        <charset val="128"/>
      </rPr>
      <t>「導入前」</t>
    </r>
    <r>
      <rPr>
        <sz val="10"/>
        <color theme="1"/>
        <rFont val="ＭＳ 明朝"/>
        <family val="1"/>
        <charset val="128"/>
      </rPr>
      <t>の数値は、</t>
    </r>
    <r>
      <rPr>
        <u/>
        <sz val="10"/>
        <color theme="1"/>
        <rFont val="ＭＳ 明朝"/>
        <family val="1"/>
        <charset val="128"/>
      </rPr>
      <t>対象設備の使用に伴うエネルギー使用量等を記載</t>
    </r>
    <r>
      <rPr>
        <sz val="10"/>
        <color theme="1"/>
        <rFont val="ＭＳ 明朝"/>
        <family val="1"/>
        <charset val="128"/>
      </rPr>
      <t>してください。</t>
    </r>
    <rPh sb="2" eb="4">
      <t>ドウニュウ</t>
    </rPh>
    <rPh sb="4" eb="5">
      <t>マエ</t>
    </rPh>
    <rPh sb="7" eb="9">
      <t>スウチ</t>
    </rPh>
    <rPh sb="13" eb="15">
      <t>セツビ</t>
    </rPh>
    <rPh sb="16" eb="18">
      <t>シヨウ</t>
    </rPh>
    <rPh sb="19" eb="20">
      <t>トモナ</t>
    </rPh>
    <rPh sb="26" eb="28">
      <t>シヨウ</t>
    </rPh>
    <rPh sb="28" eb="29">
      <t>リョウ</t>
    </rPh>
    <rPh sb="29" eb="30">
      <t>トウ</t>
    </rPh>
    <rPh sb="31" eb="33">
      <t>キサイ</t>
    </rPh>
    <phoneticPr fontId="2"/>
  </si>
  <si>
    <t>燃料・電気</t>
    <rPh sb="0" eb="2">
      <t>ネンリョウ</t>
    </rPh>
    <rPh sb="3" eb="5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</si>
</sst>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.0_ "/>
    <numFmt numFmtId="178" formatCode="#,##0_);[Red]\(#,##0\)"/>
    <numFmt numFmtId="179" formatCode="#,##0.0_);[Red]\(#,##0.0\)"/>
    <numFmt numFmtId="180" formatCode="#,##0.0000_);[Red]\(#,##0.0000\)"/>
    <numFmt numFmtId="181" formatCode="#,##0.00_);[Red]\(#,##0.00\)"/>
    <numFmt numFmtId="182" formatCode="#,##0.000_);[Red]\(#,##0.000\)"/>
    <numFmt numFmtId="183" formatCode="#,##0.000000_);[Red]\(#,##0.000000\)"/>
    <numFmt numFmtId="184" formatCode="#,##0.0_ ;[Red]\-#,##0.0\ "/>
    <numFmt numFmtId="185" formatCode="#&quot;月&quot;"/>
  </numFmts>
  <fonts count="32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vertAlign val="subscript"/>
      <sz val="11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u/>
      <sz val="12"/>
      <color theme="1"/>
      <name val="ＭＳ Ｐゴシック"/>
      <family val="3"/>
      <charset val="128"/>
      <scheme val="minor"/>
    </font>
    <font>
      <b/>
      <vertAlign val="subscript"/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Dashed">
        <color auto="1"/>
      </left>
      <right/>
      <top/>
      <bottom/>
      <diagonal/>
    </border>
    <border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ed">
        <color auto="1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Dashed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28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shrinkToFit="1"/>
    </xf>
    <xf numFmtId="0" fontId="6" fillId="0" borderId="0" xfId="0" quotePrefix="1" applyFont="1"/>
    <xf numFmtId="0" fontId="9" fillId="0" borderId="0" xfId="0" applyFont="1" applyAlignment="1">
      <alignment vertical="center"/>
    </xf>
    <xf numFmtId="0" fontId="12" fillId="0" borderId="0" xfId="1" applyAlignment="1" applyProtection="1">
      <alignment vertical="center"/>
    </xf>
    <xf numFmtId="0" fontId="12" fillId="0" borderId="0" xfId="1" applyAlignment="1" applyProtection="1">
      <alignment vertical="center" shrinkToFit="1"/>
    </xf>
    <xf numFmtId="178" fontId="15" fillId="5" borderId="7" xfId="2" applyNumberFormat="1" applyFont="1" applyFill="1" applyBorder="1" applyAlignment="1" applyProtection="1">
      <alignment horizontal="center" vertical="center" shrinkToFit="1"/>
    </xf>
    <xf numFmtId="179" fontId="0" fillId="5" borderId="1" xfId="2" applyNumberFormat="1" applyFont="1" applyFill="1" applyBorder="1" applyAlignment="1" applyProtection="1">
      <alignment horizontal="right" vertical="center" shrinkToFit="1"/>
    </xf>
    <xf numFmtId="180" fontId="0" fillId="5" borderId="1" xfId="2" applyNumberFormat="1" applyFont="1" applyFill="1" applyBorder="1" applyAlignment="1" applyProtection="1">
      <alignment vertical="center" shrinkToFit="1"/>
    </xf>
    <xf numFmtId="181" fontId="0" fillId="5" borderId="1" xfId="2" applyNumberFormat="1" applyFont="1" applyFill="1" applyBorder="1" applyAlignment="1" applyProtection="1">
      <alignment horizontal="right" vertical="center" shrinkToFit="1"/>
    </xf>
    <xf numFmtId="181" fontId="0" fillId="5" borderId="8" xfId="2" applyNumberFormat="1" applyFont="1" applyFill="1" applyBorder="1" applyAlignment="1" applyProtection="1">
      <alignment horizontal="right" vertical="center" shrinkToFit="1"/>
    </xf>
    <xf numFmtId="178" fontId="15" fillId="5" borderId="6" xfId="2" applyNumberFormat="1" applyFont="1" applyFill="1" applyBorder="1" applyAlignment="1" applyProtection="1">
      <alignment horizontal="center" vertical="center" shrinkToFit="1"/>
    </xf>
    <xf numFmtId="178" fontId="9" fillId="3" borderId="16" xfId="1" applyNumberFormat="1" applyFont="1" applyFill="1" applyBorder="1" applyAlignment="1" applyProtection="1">
      <alignment vertical="center" shrinkToFit="1"/>
    </xf>
    <xf numFmtId="178" fontId="9" fillId="3" borderId="17" xfId="1" applyNumberFormat="1" applyFont="1" applyFill="1" applyBorder="1" applyAlignment="1" applyProtection="1">
      <alignment vertical="center" shrinkToFit="1"/>
    </xf>
    <xf numFmtId="178" fontId="9" fillId="3" borderId="18" xfId="2" applyNumberFormat="1" applyFont="1" applyFill="1" applyBorder="1" applyAlignment="1" applyProtection="1">
      <alignment horizontal="right" vertical="center" shrinkToFit="1"/>
    </xf>
    <xf numFmtId="180" fontId="9" fillId="3" borderId="12" xfId="2" applyNumberFormat="1" applyFont="1" applyFill="1" applyBorder="1" applyAlignment="1" applyProtection="1">
      <alignment horizontal="right" vertical="center" shrinkToFit="1"/>
    </xf>
    <xf numFmtId="182" fontId="0" fillId="5" borderId="1" xfId="2" applyNumberFormat="1" applyFont="1" applyFill="1" applyBorder="1" applyAlignment="1" applyProtection="1">
      <alignment vertical="center" shrinkToFit="1"/>
    </xf>
    <xf numFmtId="178" fontId="0" fillId="3" borderId="7" xfId="2" applyNumberFormat="1" applyFont="1" applyFill="1" applyBorder="1" applyAlignment="1" applyProtection="1">
      <alignment horizontal="center" vertical="center" shrinkToFit="1"/>
    </xf>
    <xf numFmtId="178" fontId="0" fillId="3" borderId="12" xfId="2" applyNumberFormat="1" applyFont="1" applyFill="1" applyBorder="1" applyAlignment="1" applyProtection="1">
      <alignment horizontal="right" vertical="center" shrinkToFit="1"/>
    </xf>
    <xf numFmtId="180" fontId="0" fillId="3" borderId="19" xfId="2" applyNumberFormat="1" applyFont="1" applyFill="1" applyBorder="1" applyAlignment="1" applyProtection="1">
      <alignment horizontal="right" vertical="center" shrinkToFit="1"/>
    </xf>
    <xf numFmtId="178" fontId="0" fillId="3" borderId="1" xfId="2" applyNumberFormat="1" applyFont="1" applyFill="1" applyBorder="1" applyAlignment="1" applyProtection="1">
      <alignment vertical="center" shrinkToFit="1"/>
    </xf>
    <xf numFmtId="0" fontId="13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12" fillId="0" borderId="0" xfId="1" applyFont="1" applyAlignment="1" applyProtection="1">
      <alignment vertical="center" shrinkToFit="1"/>
    </xf>
    <xf numFmtId="0" fontId="1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8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3" fillId="0" borderId="0" xfId="0" applyFont="1" applyFill="1" applyAlignment="1">
      <alignment horizontal="right" vertical="center"/>
    </xf>
    <xf numFmtId="0" fontId="12" fillId="0" borderId="0" xfId="1" applyAlignment="1" applyProtection="1">
      <alignment horizontal="center" vertical="center"/>
    </xf>
    <xf numFmtId="0" fontId="21" fillId="0" borderId="0" xfId="1" applyFont="1" applyAlignment="1" applyProtection="1">
      <alignment horizontal="right" vertical="center"/>
    </xf>
    <xf numFmtId="0" fontId="21" fillId="0" borderId="0" xfId="1" applyFont="1" applyAlignment="1" applyProtection="1">
      <alignment horizontal="left" vertical="center"/>
    </xf>
    <xf numFmtId="178" fontId="15" fillId="2" borderId="1" xfId="2" applyNumberFormat="1" applyFont="1" applyFill="1" applyBorder="1" applyAlignment="1" applyProtection="1">
      <alignment vertical="center" shrinkToFit="1"/>
      <protection locked="0"/>
    </xf>
    <xf numFmtId="179" fontId="0" fillId="5" borderId="1" xfId="2" applyNumberFormat="1" applyFont="1" applyFill="1" applyBorder="1" applyAlignment="1" applyProtection="1">
      <alignment vertical="center" shrinkToFit="1"/>
    </xf>
    <xf numFmtId="49" fontId="0" fillId="5" borderId="1" xfId="2" applyNumberFormat="1" applyFont="1" applyFill="1" applyBorder="1" applyAlignment="1" applyProtection="1">
      <alignment horizontal="center" vertical="center" shrinkToFit="1"/>
    </xf>
    <xf numFmtId="179" fontId="12" fillId="5" borderId="1" xfId="1" applyNumberFormat="1" applyFill="1" applyBorder="1" applyAlignment="1" applyProtection="1">
      <alignment vertical="center" shrinkToFit="1"/>
    </xf>
    <xf numFmtId="178" fontId="9" fillId="3" borderId="32" xfId="1" applyNumberFormat="1" applyFont="1" applyFill="1" applyBorder="1" applyAlignment="1" applyProtection="1">
      <alignment vertical="center" shrinkToFit="1"/>
    </xf>
    <xf numFmtId="179" fontId="9" fillId="3" borderId="5" xfId="2" applyNumberFormat="1" applyFont="1" applyFill="1" applyBorder="1" applyAlignment="1" applyProtection="1">
      <alignment vertical="center" shrinkToFit="1"/>
    </xf>
    <xf numFmtId="180" fontId="9" fillId="3" borderId="12" xfId="2" applyNumberFormat="1" applyFont="1" applyFill="1" applyBorder="1" applyAlignment="1" applyProtection="1">
      <alignment horizontal="center" vertical="center" shrinkToFit="1"/>
    </xf>
    <xf numFmtId="179" fontId="9" fillId="3" borderId="1" xfId="2" applyNumberFormat="1" applyFont="1" applyFill="1" applyBorder="1" applyAlignment="1" applyProtection="1">
      <alignment vertical="center" shrinkToFit="1"/>
    </xf>
    <xf numFmtId="182" fontId="0" fillId="5" borderId="12" xfId="2" applyNumberFormat="1" applyFont="1" applyFill="1" applyBorder="1" applyAlignment="1" applyProtection="1">
      <alignment horizontal="center" vertical="center" shrinkToFit="1"/>
    </xf>
    <xf numFmtId="179" fontId="0" fillId="3" borderId="5" xfId="2" applyNumberFormat="1" applyFont="1" applyFill="1" applyBorder="1" applyAlignment="1" applyProtection="1">
      <alignment vertical="center" shrinkToFit="1"/>
    </xf>
    <xf numFmtId="180" fontId="0" fillId="3" borderId="19" xfId="2" applyNumberFormat="1" applyFont="1" applyFill="1" applyBorder="1" applyAlignment="1" applyProtection="1">
      <alignment horizontal="center" vertical="center" shrinkToFit="1"/>
    </xf>
    <xf numFmtId="179" fontId="0" fillId="3" borderId="1" xfId="2" applyNumberFormat="1" applyFont="1" applyFill="1" applyBorder="1" applyAlignment="1" applyProtection="1">
      <alignment vertical="center" shrinkToFit="1"/>
    </xf>
    <xf numFmtId="0" fontId="14" fillId="4" borderId="33" xfId="1" applyFont="1" applyFill="1" applyBorder="1" applyAlignment="1" applyProtection="1">
      <alignment horizontal="center" vertical="center" textRotation="255" shrinkToFit="1"/>
    </xf>
    <xf numFmtId="179" fontId="0" fillId="3" borderId="8" xfId="2" applyNumberFormat="1" applyFont="1" applyFill="1" applyBorder="1" applyAlignment="1" applyProtection="1">
      <alignment vertical="center" shrinkToFit="1"/>
    </xf>
    <xf numFmtId="180" fontId="0" fillId="3" borderId="34" xfId="2" applyNumberFormat="1" applyFont="1" applyFill="1" applyBorder="1" applyAlignment="1" applyProtection="1">
      <alignment horizontal="center" vertical="center" shrinkToFit="1"/>
    </xf>
    <xf numFmtId="179" fontId="14" fillId="8" borderId="20" xfId="2" applyNumberFormat="1" applyFont="1" applyFill="1" applyBorder="1" applyAlignment="1" applyProtection="1">
      <alignment vertical="center" shrinkToFit="1"/>
    </xf>
    <xf numFmtId="178" fontId="12" fillId="4" borderId="35" xfId="1" applyNumberFormat="1" applyFont="1" applyFill="1" applyBorder="1" applyAlignment="1" applyProtection="1">
      <alignment horizontal="right" vertical="center" shrinkToFit="1"/>
    </xf>
    <xf numFmtId="0" fontId="12" fillId="0" borderId="0" xfId="1" applyFont="1" applyAlignment="1" applyProtection="1">
      <alignment horizontal="center" vertical="center"/>
    </xf>
    <xf numFmtId="179" fontId="14" fillId="6" borderId="20" xfId="2" applyNumberFormat="1" applyFont="1" applyFill="1" applyBorder="1" applyAlignment="1" applyProtection="1">
      <alignment vertical="center" shrinkToFit="1"/>
    </xf>
    <xf numFmtId="0" fontId="18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9" fillId="0" borderId="0" xfId="0" applyFont="1" applyAlignment="1" applyProtection="1">
      <alignment vertical="center"/>
    </xf>
    <xf numFmtId="0" fontId="26" fillId="9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27" fillId="0" borderId="0" xfId="0" applyFont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13" fillId="0" borderId="0" xfId="0" applyFont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10" borderId="1" xfId="0" applyFont="1" applyFill="1" applyBorder="1" applyAlignment="1" applyProtection="1">
      <alignment vertical="center" shrinkToFit="1"/>
    </xf>
    <xf numFmtId="0" fontId="10" fillId="10" borderId="5" xfId="0" applyFont="1" applyFill="1" applyBorder="1" applyAlignment="1" applyProtection="1">
      <alignment horizontal="center" vertical="center" wrapText="1" shrinkToFit="1"/>
    </xf>
    <xf numFmtId="0" fontId="9" fillId="10" borderId="14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vertical="center"/>
    </xf>
    <xf numFmtId="0" fontId="9" fillId="2" borderId="5" xfId="0" applyFont="1" applyFill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</xf>
    <xf numFmtId="0" fontId="12" fillId="10" borderId="1" xfId="0" applyFont="1" applyFill="1" applyBorder="1" applyAlignment="1" applyProtection="1">
      <alignment vertical="center" shrinkToFit="1"/>
    </xf>
    <xf numFmtId="0" fontId="9" fillId="11" borderId="38" xfId="0" applyFont="1" applyFill="1" applyBorder="1" applyAlignment="1" applyProtection="1">
      <alignment vertical="center"/>
    </xf>
    <xf numFmtId="0" fontId="9" fillId="11" borderId="39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7" borderId="0" xfId="0" applyFont="1" applyFill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6" fillId="7" borderId="0" xfId="0" quotePrefix="1" applyFont="1" applyFill="1"/>
    <xf numFmtId="0" fontId="19" fillId="7" borderId="0" xfId="0" applyFont="1" applyFill="1" applyAlignment="1">
      <alignment vertical="center"/>
    </xf>
    <xf numFmtId="0" fontId="13" fillId="4" borderId="8" xfId="1" applyFont="1" applyFill="1" applyBorder="1" applyAlignment="1" applyProtection="1">
      <alignment horizontal="center" vertical="top" wrapText="1"/>
    </xf>
    <xf numFmtId="0" fontId="12" fillId="0" borderId="5" xfId="1" applyFont="1" applyBorder="1" applyAlignment="1" applyProtection="1">
      <alignment horizontal="left" vertical="center" shrinkToFit="1"/>
    </xf>
    <xf numFmtId="181" fontId="0" fillId="5" borderId="15" xfId="2" applyNumberFormat="1" applyFont="1" applyFill="1" applyBorder="1" applyAlignment="1" applyProtection="1">
      <alignment horizontal="right" vertical="center" shrinkToFit="1"/>
    </xf>
    <xf numFmtId="0" fontId="12" fillId="0" borderId="0" xfId="1" applyAlignment="1" applyProtection="1">
      <alignment horizontal="right" vertical="center"/>
    </xf>
    <xf numFmtId="185" fontId="13" fillId="0" borderId="8" xfId="1" applyNumberFormat="1" applyFont="1" applyFill="1" applyBorder="1" applyAlignment="1" applyProtection="1">
      <alignment horizontal="right" vertical="center" shrinkToFit="1"/>
    </xf>
    <xf numFmtId="178" fontId="15" fillId="0" borderId="7" xfId="2" applyNumberFormat="1" applyFont="1" applyFill="1" applyBorder="1" applyAlignment="1" applyProtection="1">
      <alignment vertical="center" shrinkToFit="1"/>
      <protection locked="0"/>
    </xf>
    <xf numFmtId="0" fontId="12" fillId="0" borderId="5" xfId="1" applyFont="1" applyBorder="1" applyAlignment="1" applyProtection="1">
      <alignment horizontal="left" vertical="center" wrapText="1" shrinkToFit="1"/>
    </xf>
    <xf numFmtId="179" fontId="0" fillId="5" borderId="1" xfId="2" applyNumberFormat="1" applyFont="1" applyFill="1" applyBorder="1" applyAlignment="1" applyProtection="1">
      <alignment horizontal="right" vertical="center" shrinkToFit="1"/>
      <protection locked="0"/>
    </xf>
    <xf numFmtId="183" fontId="12" fillId="5" borderId="8" xfId="1" applyNumberFormat="1" applyFill="1" applyBorder="1" applyAlignment="1" applyProtection="1">
      <alignment horizontal="right" vertical="center" shrinkToFit="1"/>
      <protection locked="0"/>
    </xf>
    <xf numFmtId="183" fontId="12" fillId="5" borderId="19" xfId="1" applyNumberFormat="1" applyFill="1" applyBorder="1" applyAlignment="1" applyProtection="1">
      <alignment horizontal="center" vertical="center" shrinkToFit="1"/>
      <protection locked="0"/>
    </xf>
    <xf numFmtId="0" fontId="12" fillId="0" borderId="0" xfId="1" applyAlignment="1" applyProtection="1">
      <alignment horizontal="left" vertical="center"/>
    </xf>
    <xf numFmtId="0" fontId="12" fillId="0" borderId="5" xfId="1" applyFont="1" applyBorder="1" applyAlignment="1" applyProtection="1">
      <alignment horizontal="left" vertical="center" shrinkToFit="1"/>
    </xf>
    <xf numFmtId="0" fontId="13" fillId="4" borderId="8" xfId="1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26" xfId="0" applyFont="1" applyFill="1" applyBorder="1" applyAlignment="1" applyProtection="1">
      <alignment vertical="center" shrinkToFit="1"/>
    </xf>
    <xf numFmtId="0" fontId="1" fillId="0" borderId="30" xfId="0" applyFont="1" applyFill="1" applyBorder="1" applyAlignment="1" applyProtection="1">
      <alignment horizontal="center" vertical="center" shrinkToFit="1"/>
    </xf>
    <xf numFmtId="178" fontId="15" fillId="2" borderId="1" xfId="2" applyNumberFormat="1" applyFont="1" applyFill="1" applyBorder="1" applyAlignment="1" applyProtection="1">
      <alignment vertical="center" shrinkToFit="1"/>
    </xf>
    <xf numFmtId="176" fontId="1" fillId="0" borderId="3" xfId="0" applyNumberFormat="1" applyFont="1" applyFill="1" applyBorder="1" applyAlignment="1">
      <alignment horizontal="center" vertical="center"/>
    </xf>
    <xf numFmtId="184" fontId="1" fillId="0" borderId="3" xfId="0" applyNumberFormat="1" applyFont="1" applyFill="1" applyBorder="1" applyAlignment="1">
      <alignment horizontal="right" vertical="center" shrinkToFit="1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shrinkToFit="1"/>
      <protection locked="0"/>
    </xf>
    <xf numFmtId="0" fontId="21" fillId="0" borderId="0" xfId="0" applyFont="1" applyAlignment="1">
      <alignment vertical="center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21" fillId="2" borderId="5" xfId="0" applyFont="1" applyFill="1" applyBorder="1" applyAlignment="1">
      <alignment horizontal="left" vertical="center"/>
    </xf>
    <xf numFmtId="0" fontId="21" fillId="2" borderId="6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38" xfId="0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left" vertical="center"/>
    </xf>
    <xf numFmtId="0" fontId="1" fillId="0" borderId="17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7" borderId="6" xfId="0" applyNumberFormat="1" applyFont="1" applyFill="1" applyBorder="1" applyAlignment="1">
      <alignment horizontal="left" vertical="center" shrinkToFit="1"/>
    </xf>
    <xf numFmtId="0" fontId="1" fillId="7" borderId="7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top" wrapText="1"/>
    </xf>
    <xf numFmtId="0" fontId="1" fillId="2" borderId="0" xfId="0" applyFont="1" applyFill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 applyProtection="1">
      <alignment horizontal="right" vertical="center"/>
      <protection locked="0"/>
    </xf>
    <xf numFmtId="0" fontId="1" fillId="2" borderId="5" xfId="0" applyFont="1" applyFill="1" applyBorder="1" applyAlignment="1" applyProtection="1">
      <alignment horizontal="right" vertical="center"/>
      <protection locked="0"/>
    </xf>
    <xf numFmtId="0" fontId="21" fillId="3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0" fontId="1" fillId="2" borderId="7" xfId="0" applyFont="1" applyFill="1" applyBorder="1" applyAlignment="1" applyProtection="1">
      <alignment horizontal="left" vertical="center" shrinkToFit="1"/>
      <protection locked="0"/>
    </xf>
    <xf numFmtId="0" fontId="1" fillId="0" borderId="6" xfId="0" applyFont="1" applyFill="1" applyBorder="1" applyAlignment="1">
      <alignment horizontal="right" vertical="center"/>
    </xf>
    <xf numFmtId="0" fontId="19" fillId="2" borderId="11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76" fontId="21" fillId="0" borderId="7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21" fillId="2" borderId="5" xfId="0" applyNumberFormat="1" applyFont="1" applyFill="1" applyBorder="1" applyAlignment="1" applyProtection="1">
      <alignment horizontal="right" vertical="center" shrinkToFit="1"/>
      <protection locked="0"/>
    </xf>
    <xf numFmtId="177" fontId="21" fillId="0" borderId="1" xfId="0" applyNumberFormat="1" applyFont="1" applyFill="1" applyBorder="1" applyAlignment="1">
      <alignment horizontal="right" vertical="center" shrinkToFit="1"/>
    </xf>
    <xf numFmtId="177" fontId="21" fillId="0" borderId="5" xfId="0" applyNumberFormat="1" applyFont="1" applyFill="1" applyBorder="1" applyAlignment="1">
      <alignment horizontal="right" vertical="center" shrinkToFit="1"/>
    </xf>
    <xf numFmtId="177" fontId="1" fillId="0" borderId="1" xfId="0" applyNumberFormat="1" applyFont="1" applyFill="1" applyBorder="1" applyAlignment="1">
      <alignment horizontal="right" vertical="center" shrinkToFit="1"/>
    </xf>
    <xf numFmtId="177" fontId="1" fillId="0" borderId="5" xfId="0" applyNumberFormat="1" applyFont="1" applyFill="1" applyBorder="1" applyAlignment="1">
      <alignment horizontal="right" vertical="center" shrinkToFit="1"/>
    </xf>
    <xf numFmtId="184" fontId="21" fillId="0" borderId="1" xfId="0" applyNumberFormat="1" applyFont="1" applyFill="1" applyBorder="1" applyAlignment="1">
      <alignment horizontal="right" vertical="center" shrinkToFit="1"/>
    </xf>
    <xf numFmtId="184" fontId="21" fillId="0" borderId="5" xfId="0" applyNumberFormat="1" applyFont="1" applyFill="1" applyBorder="1" applyAlignment="1">
      <alignment horizontal="right" vertical="center" shrinkToFit="1"/>
    </xf>
    <xf numFmtId="184" fontId="1" fillId="0" borderId="1" xfId="0" applyNumberFormat="1" applyFont="1" applyFill="1" applyBorder="1" applyAlignment="1">
      <alignment horizontal="right" vertical="center" shrinkToFit="1"/>
    </xf>
    <xf numFmtId="184" fontId="1" fillId="0" borderId="5" xfId="0" applyNumberFormat="1" applyFont="1" applyFill="1" applyBorder="1" applyAlignment="1">
      <alignment horizontal="right" vertical="center" shrinkToFi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/>
    </xf>
    <xf numFmtId="0" fontId="1" fillId="3" borderId="24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28" xfId="0" applyFont="1" applyFill="1" applyBorder="1" applyAlignment="1">
      <alignment horizontal="left" vertical="center"/>
    </xf>
    <xf numFmtId="0" fontId="1" fillId="2" borderId="22" xfId="0" applyFont="1" applyFill="1" applyBorder="1" applyAlignment="1" applyProtection="1">
      <alignment horizontal="left" vertical="center" shrinkToFit="1"/>
      <protection locked="0"/>
    </xf>
    <xf numFmtId="0" fontId="1" fillId="2" borderId="23" xfId="0" applyFont="1" applyFill="1" applyBorder="1" applyAlignment="1" applyProtection="1">
      <alignment horizontal="left" vertical="center" shrinkToFit="1"/>
      <protection locked="0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25" xfId="0" applyFont="1" applyFill="1" applyBorder="1" applyAlignment="1" applyProtection="1">
      <alignment horizontal="left" vertical="center" shrinkToFit="1"/>
      <protection locked="0"/>
    </xf>
    <xf numFmtId="49" fontId="1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>
      <alignment horizontal="right" vertical="center" shrinkToFit="1"/>
    </xf>
    <xf numFmtId="0" fontId="1" fillId="2" borderId="29" xfId="0" applyFont="1" applyFill="1" applyBorder="1" applyAlignment="1" applyProtection="1">
      <alignment horizontal="right" vertical="center" shrinkToFit="1"/>
      <protection locked="0"/>
    </xf>
    <xf numFmtId="0" fontId="1" fillId="2" borderId="30" xfId="0" applyFont="1" applyFill="1" applyBorder="1" applyAlignment="1" applyProtection="1">
      <alignment horizontal="right" vertical="center" shrinkToFit="1"/>
      <protection locked="0"/>
    </xf>
    <xf numFmtId="0" fontId="1" fillId="2" borderId="30" xfId="0" applyFont="1" applyFill="1" applyBorder="1" applyAlignment="1" applyProtection="1">
      <alignment horizontal="left" vertical="center" shrinkToFit="1"/>
      <protection locked="0"/>
    </xf>
    <xf numFmtId="0" fontId="1" fillId="2" borderId="31" xfId="0" applyFont="1" applyFill="1" applyBorder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shrinkToFit="1"/>
      <protection locked="0"/>
    </xf>
    <xf numFmtId="0" fontId="12" fillId="0" borderId="0" xfId="1" applyFont="1" applyAlignment="1" applyProtection="1">
      <alignment horizontal="left" vertical="top" wrapText="1"/>
    </xf>
    <xf numFmtId="0" fontId="14" fillId="4" borderId="2" xfId="1" applyFont="1" applyFill="1" applyBorder="1" applyAlignment="1" applyProtection="1">
      <alignment horizontal="center" vertical="center" textRotation="255" shrinkToFit="1"/>
    </xf>
    <xf numFmtId="0" fontId="14" fillId="4" borderId="40" xfId="1" applyFont="1" applyFill="1" applyBorder="1" applyAlignment="1" applyProtection="1">
      <alignment horizontal="center" vertical="center" textRotation="255" shrinkToFit="1"/>
    </xf>
    <xf numFmtId="0" fontId="12" fillId="0" borderId="1" xfId="1" applyFont="1" applyBorder="1" applyAlignment="1" applyProtection="1">
      <alignment horizontal="left" vertical="center" shrinkToFit="1"/>
    </xf>
    <xf numFmtId="0" fontId="12" fillId="0" borderId="5" xfId="1" applyFont="1" applyBorder="1" applyAlignment="1" applyProtection="1">
      <alignment horizontal="left" vertical="center" shrinkToFit="1"/>
    </xf>
    <xf numFmtId="0" fontId="12" fillId="3" borderId="5" xfId="1" applyFont="1" applyFill="1" applyBorder="1" applyAlignment="1" applyProtection="1">
      <alignment horizontal="right" vertical="center" shrinkToFit="1"/>
    </xf>
    <xf numFmtId="0" fontId="12" fillId="3" borderId="6" xfId="1" applyFont="1" applyFill="1" applyBorder="1" applyAlignment="1" applyProtection="1">
      <alignment horizontal="right" vertical="center" shrinkToFit="1"/>
    </xf>
    <xf numFmtId="0" fontId="14" fillId="4" borderId="9" xfId="1" applyFont="1" applyFill="1" applyBorder="1" applyAlignment="1" applyProtection="1">
      <alignment horizontal="center" vertical="center" shrinkToFit="1"/>
    </xf>
    <xf numFmtId="0" fontId="14" fillId="4" borderId="10" xfId="1" applyFont="1" applyFill="1" applyBorder="1" applyAlignment="1" applyProtection="1">
      <alignment horizontal="center" vertical="center" shrinkToFit="1"/>
    </xf>
    <xf numFmtId="0" fontId="14" fillId="4" borderId="36" xfId="1" applyFont="1" applyFill="1" applyBorder="1" applyAlignment="1" applyProtection="1">
      <alignment horizontal="center" vertical="center" shrinkToFit="1"/>
    </xf>
    <xf numFmtId="0" fontId="14" fillId="4" borderId="8" xfId="1" applyFont="1" applyFill="1" applyBorder="1" applyAlignment="1" applyProtection="1">
      <alignment horizontal="center" vertical="center" textRotation="255" shrinkToFit="1"/>
    </xf>
    <xf numFmtId="0" fontId="14" fillId="4" borderId="15" xfId="1" applyFont="1" applyFill="1" applyBorder="1" applyAlignment="1" applyProtection="1">
      <alignment horizontal="center" vertical="center" textRotation="255" shrinkToFit="1"/>
    </xf>
    <xf numFmtId="0" fontId="12" fillId="0" borderId="5" xfId="1" applyFont="1" applyBorder="1" applyAlignment="1" applyProtection="1">
      <alignment vertical="center" shrinkToFit="1"/>
    </xf>
    <xf numFmtId="0" fontId="12" fillId="0" borderId="6" xfId="1" applyFont="1" applyBorder="1" applyAlignment="1" applyProtection="1">
      <alignment vertical="center" shrinkToFit="1"/>
    </xf>
    <xf numFmtId="0" fontId="12" fillId="0" borderId="6" xfId="1" applyFont="1" applyBorder="1" applyAlignment="1" applyProtection="1">
      <alignment horizontal="left" vertical="center" shrinkToFit="1"/>
    </xf>
    <xf numFmtId="0" fontId="9" fillId="3" borderId="5" xfId="1" applyFont="1" applyFill="1" applyBorder="1" applyAlignment="1" applyProtection="1">
      <alignment horizontal="right" vertical="center" shrinkToFit="1"/>
    </xf>
    <xf numFmtId="0" fontId="9" fillId="3" borderId="6" xfId="1" applyFont="1" applyFill="1" applyBorder="1" applyAlignment="1" applyProtection="1">
      <alignment horizontal="right" vertical="center" shrinkToFit="1"/>
    </xf>
    <xf numFmtId="0" fontId="12" fillId="0" borderId="5" xfId="1" applyFont="1" applyBorder="1" applyAlignment="1" applyProtection="1">
      <alignment vertical="center" wrapText="1" shrinkToFit="1"/>
    </xf>
    <xf numFmtId="0" fontId="12" fillId="0" borderId="6" xfId="1" applyFont="1" applyBorder="1" applyAlignment="1" applyProtection="1">
      <alignment vertical="center" wrapText="1" shrinkToFit="1"/>
    </xf>
    <xf numFmtId="0" fontId="12" fillId="0" borderId="8" xfId="1" applyFont="1" applyBorder="1" applyAlignment="1" applyProtection="1">
      <alignment vertical="center" wrapText="1" shrinkToFit="1"/>
    </xf>
    <xf numFmtId="0" fontId="12" fillId="0" borderId="11" xfId="1" applyFont="1" applyBorder="1" applyAlignment="1" applyProtection="1">
      <alignment vertical="center" wrapText="1" shrinkToFit="1"/>
    </xf>
    <xf numFmtId="0" fontId="16" fillId="0" borderId="8" xfId="1" applyFont="1" applyBorder="1" applyAlignment="1" applyProtection="1">
      <alignment vertical="center" wrapText="1" shrinkToFit="1"/>
    </xf>
    <xf numFmtId="0" fontId="16" fillId="0" borderId="11" xfId="1" applyFont="1" applyBorder="1" applyAlignment="1" applyProtection="1">
      <alignment vertical="center" wrapText="1" shrinkToFit="1"/>
    </xf>
    <xf numFmtId="0" fontId="12" fillId="0" borderId="15" xfId="1" applyFont="1" applyBorder="1" applyAlignment="1" applyProtection="1">
      <alignment vertical="center" wrapText="1" shrinkToFit="1"/>
    </xf>
    <xf numFmtId="0" fontId="29" fillId="0" borderId="0" xfId="1" applyFont="1" applyAlignment="1" applyProtection="1">
      <alignment horizontal="center" vertical="center"/>
    </xf>
    <xf numFmtId="0" fontId="15" fillId="0" borderId="0" xfId="1" applyFont="1" applyFill="1" applyBorder="1" applyAlignment="1" applyProtection="1">
      <alignment horizontal="left" vertical="top" wrapText="1"/>
    </xf>
    <xf numFmtId="0" fontId="13" fillId="4" borderId="2" xfId="1" applyFont="1" applyFill="1" applyBorder="1" applyAlignment="1" applyProtection="1">
      <alignment horizontal="center" vertical="center"/>
    </xf>
    <xf numFmtId="0" fontId="13" fillId="4" borderId="3" xfId="1" applyFont="1" applyFill="1" applyBorder="1" applyAlignment="1" applyProtection="1">
      <alignment horizontal="center" vertical="center"/>
    </xf>
    <xf numFmtId="0" fontId="13" fillId="4" borderId="4" xfId="1" applyFont="1" applyFill="1" applyBorder="1" applyAlignment="1" applyProtection="1">
      <alignment horizontal="center" vertical="center"/>
    </xf>
    <xf numFmtId="0" fontId="13" fillId="4" borderId="40" xfId="1" applyFont="1" applyFill="1" applyBorder="1" applyAlignment="1" applyProtection="1">
      <alignment horizontal="center" vertical="center"/>
    </xf>
    <xf numFmtId="0" fontId="13" fillId="4" borderId="0" xfId="1" applyFont="1" applyFill="1" applyBorder="1" applyAlignment="1" applyProtection="1">
      <alignment horizontal="center" vertical="center"/>
    </xf>
    <xf numFmtId="0" fontId="13" fillId="4" borderId="41" xfId="1" applyFont="1" applyFill="1" applyBorder="1" applyAlignment="1" applyProtection="1">
      <alignment horizontal="center" vertical="center"/>
    </xf>
    <xf numFmtId="0" fontId="13" fillId="4" borderId="42" xfId="1" applyFont="1" applyFill="1" applyBorder="1" applyAlignment="1" applyProtection="1">
      <alignment horizontal="center" vertical="center"/>
    </xf>
    <xf numFmtId="0" fontId="13" fillId="4" borderId="43" xfId="1" applyFont="1" applyFill="1" applyBorder="1" applyAlignment="1" applyProtection="1">
      <alignment horizontal="center" vertical="center"/>
    </xf>
    <xf numFmtId="0" fontId="13" fillId="4" borderId="44" xfId="1" applyFont="1" applyFill="1" applyBorder="1" applyAlignment="1" applyProtection="1">
      <alignment horizontal="center" vertical="center"/>
    </xf>
    <xf numFmtId="0" fontId="13" fillId="4" borderId="5" xfId="1" applyFont="1" applyFill="1" applyBorder="1" applyAlignment="1" applyProtection="1">
      <alignment horizontal="center" vertical="top" wrapText="1"/>
    </xf>
    <xf numFmtId="0" fontId="13" fillId="4" borderId="6" xfId="1" applyFont="1" applyFill="1" applyBorder="1" applyAlignment="1" applyProtection="1">
      <alignment horizontal="center" vertical="top"/>
    </xf>
    <xf numFmtId="0" fontId="13" fillId="4" borderId="1" xfId="1" applyFont="1" applyFill="1" applyBorder="1" applyAlignment="1" applyProtection="1">
      <alignment horizontal="center" vertical="top" wrapText="1"/>
    </xf>
    <xf numFmtId="0" fontId="13" fillId="4" borderId="8" xfId="1" applyFont="1" applyFill="1" applyBorder="1" applyAlignment="1" applyProtection="1">
      <alignment horizontal="center" vertical="top" wrapText="1"/>
    </xf>
    <xf numFmtId="0" fontId="13" fillId="4" borderId="11" xfId="1" applyFont="1" applyFill="1" applyBorder="1" applyAlignment="1" applyProtection="1">
      <alignment horizontal="center" vertical="top" wrapText="1"/>
    </xf>
    <xf numFmtId="0" fontId="13" fillId="4" borderId="8" xfId="1" applyFont="1" applyFill="1" applyBorder="1" applyAlignment="1" applyProtection="1">
      <alignment horizontal="center" vertical="top" wrapText="1" shrinkToFit="1"/>
    </xf>
    <xf numFmtId="0" fontId="13" fillId="4" borderId="11" xfId="1" applyFont="1" applyFill="1" applyBorder="1" applyAlignment="1" applyProtection="1">
      <alignment horizontal="center" vertical="top" wrapText="1" shrinkToFit="1"/>
    </xf>
    <xf numFmtId="0" fontId="12" fillId="0" borderId="1" xfId="0" applyFont="1" applyBorder="1" applyAlignment="1" applyProtection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1" fillId="0" borderId="13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/>
    </xf>
    <xf numFmtId="0" fontId="9" fillId="0" borderId="0" xfId="0" applyFont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10" borderId="5" xfId="0" applyFont="1" applyFill="1" applyBorder="1" applyAlignment="1" applyProtection="1">
      <alignment horizontal="center" vertical="center"/>
    </xf>
    <xf numFmtId="0" fontId="9" fillId="10" borderId="6" xfId="0" applyFont="1" applyFill="1" applyBorder="1" applyAlignment="1" applyProtection="1">
      <alignment horizontal="center" vertical="center"/>
    </xf>
    <xf numFmtId="0" fontId="9" fillId="10" borderId="7" xfId="0" applyFont="1" applyFill="1" applyBorder="1" applyAlignment="1" applyProtection="1">
      <alignment horizontal="center" vertical="center"/>
    </xf>
    <xf numFmtId="0" fontId="12" fillId="10" borderId="5" xfId="0" applyFont="1" applyFill="1" applyBorder="1" applyAlignment="1" applyProtection="1">
      <alignment horizontal="center" vertical="center"/>
    </xf>
    <xf numFmtId="0" fontId="12" fillId="10" borderId="6" xfId="0" applyFont="1" applyFill="1" applyBorder="1" applyAlignment="1" applyProtection="1">
      <alignment horizontal="center" vertical="center"/>
    </xf>
    <xf numFmtId="0" fontId="12" fillId="10" borderId="7" xfId="0" applyFont="1" applyFill="1" applyBorder="1" applyAlignment="1" applyProtection="1">
      <alignment horizontal="center" vertical="center"/>
    </xf>
    <xf numFmtId="0" fontId="12" fillId="11" borderId="5" xfId="0" applyFont="1" applyFill="1" applyBorder="1" applyAlignment="1" applyProtection="1">
      <alignment horizontal="left" vertical="center" wrapText="1"/>
    </xf>
    <xf numFmtId="0" fontId="12" fillId="11" borderId="6" xfId="0" applyFont="1" applyFill="1" applyBorder="1" applyAlignment="1" applyProtection="1">
      <alignment horizontal="left" vertical="center" wrapText="1"/>
    </xf>
    <xf numFmtId="0" fontId="12" fillId="11" borderId="7" xfId="0" applyFont="1" applyFill="1" applyBorder="1" applyAlignment="1" applyProtection="1">
      <alignment horizontal="left" vertical="center" wrapText="1"/>
    </xf>
    <xf numFmtId="0" fontId="12" fillId="0" borderId="5" xfId="0" applyFont="1" applyBorder="1" applyAlignment="1" applyProtection="1">
      <alignment horizontal="left" vertical="center" wrapText="1"/>
    </xf>
    <xf numFmtId="0" fontId="12" fillId="0" borderId="6" xfId="0" applyFont="1" applyBorder="1" applyAlignment="1" applyProtection="1">
      <alignment horizontal="left" vertical="center" wrapText="1"/>
    </xf>
    <xf numFmtId="0" fontId="12" fillId="0" borderId="7" xfId="0" applyFont="1" applyBorder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left" vertical="center" shrinkToFit="1"/>
    </xf>
    <xf numFmtId="49" fontId="1" fillId="2" borderId="6" xfId="0" applyNumberFormat="1" applyFont="1" applyFill="1" applyBorder="1" applyAlignment="1" applyProtection="1">
      <alignment horizontal="center" vertical="center" shrinkToFit="1"/>
    </xf>
    <xf numFmtId="0" fontId="1" fillId="2" borderId="29" xfId="0" applyFont="1" applyFill="1" applyBorder="1" applyAlignment="1" applyProtection="1">
      <alignment horizontal="right" vertical="center" shrinkToFit="1"/>
    </xf>
    <xf numFmtId="0" fontId="1" fillId="2" borderId="30" xfId="0" applyFont="1" applyFill="1" applyBorder="1" applyAlignment="1" applyProtection="1">
      <alignment horizontal="right" vertical="center" shrinkToFit="1"/>
    </xf>
    <xf numFmtId="0" fontId="1" fillId="2" borderId="30" xfId="0" applyFont="1" applyFill="1" applyBorder="1" applyAlignment="1" applyProtection="1">
      <alignment horizontal="left" vertical="center" shrinkToFit="1"/>
    </xf>
    <xf numFmtId="0" fontId="1" fillId="2" borderId="31" xfId="0" applyFont="1" applyFill="1" applyBorder="1" applyAlignment="1" applyProtection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</xf>
    <xf numFmtId="0" fontId="1" fillId="2" borderId="25" xfId="0" applyFont="1" applyFill="1" applyBorder="1" applyAlignment="1" applyProtection="1">
      <alignment horizontal="left" vertical="center" shrinkToFit="1"/>
    </xf>
    <xf numFmtId="49" fontId="1" fillId="2" borderId="5" xfId="0" applyNumberFormat="1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right" vertical="center" shrinkToFit="1"/>
    </xf>
    <xf numFmtId="177" fontId="1" fillId="2" borderId="1" xfId="0" applyNumberFormat="1" applyFont="1" applyFill="1" applyBorder="1" applyAlignment="1" applyProtection="1">
      <alignment horizontal="right" vertical="center" shrinkToFit="1"/>
      <protection locked="0"/>
    </xf>
    <xf numFmtId="177" fontId="1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21" fillId="2" borderId="5" xfId="0" applyFont="1" applyFill="1" applyBorder="1" applyAlignment="1" applyProtection="1">
      <alignment horizontal="left" vertical="center"/>
      <protection locked="0"/>
    </xf>
    <xf numFmtId="0" fontId="21" fillId="2" borderId="6" xfId="0" applyFont="1" applyFill="1" applyBorder="1" applyAlignment="1" applyProtection="1">
      <alignment horizontal="left" vertical="center"/>
      <protection locked="0"/>
    </xf>
    <xf numFmtId="0" fontId="21" fillId="2" borderId="7" xfId="0" applyFont="1" applyFill="1" applyBorder="1" applyAlignment="1" applyProtection="1">
      <alignment horizontal="left" vertical="center"/>
      <protection locked="0"/>
    </xf>
  </cellXfs>
  <cellStyles count="3">
    <cellStyle name="桁区切り 2" xfId="2"/>
    <cellStyle name="標準" xfId="0" builtinId="0"/>
    <cellStyle name="標準 2" xfId="1"/>
  </cellStyles>
  <dxfs count="6">
    <dxf>
      <fill>
        <patternFill>
          <bgColor rgb="FFFF0000"/>
        </patternFill>
      </fill>
    </dxf>
    <dxf>
      <fill>
        <patternFill>
          <bgColor rgb="FFFFFFCC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AD$50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fmlaLink="$AD$33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AD$20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AD$23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fmlaLink="$AD$19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AD$22" lockText="1" noThreeD="1"/>
</file>

<file path=xl/ctrlProps/ctrlProp2.xml><?xml version="1.0" encoding="utf-8"?>
<formControlPr xmlns="http://schemas.microsoft.com/office/spreadsheetml/2009/9/main" objectType="CheckBox" fmlaLink="$AD$51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AD$24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AD$27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AD$29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D$19" lockText="1" noThreeD="1"/>
</file>

<file path=xl/ctrlProps/ctrlProp28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$AD$52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#REF!" lockText="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$AD$53" lockText="1" noThreeD="1"/>
</file>

<file path=xl/ctrlProps/ctrlProp5.xml><?xml version="1.0" encoding="utf-8"?>
<formControlPr xmlns="http://schemas.microsoft.com/office/spreadsheetml/2009/9/main" objectType="CheckBox" fmlaLink="$AD$54" lockText="1" noThreeD="1"/>
</file>

<file path=xl/ctrlProps/ctrlProp6.xml><?xml version="1.0" encoding="utf-8"?>
<formControlPr xmlns="http://schemas.microsoft.com/office/spreadsheetml/2009/9/main" objectType="CheckBox" fmlaLink="$AD$55" lockText="1" noThreeD="1"/>
</file>

<file path=xl/ctrlProps/ctrlProp7.xml><?xml version="1.0" encoding="utf-8"?>
<formControlPr xmlns="http://schemas.microsoft.com/office/spreadsheetml/2009/9/main" objectType="CheckBox" fmlaLink="$AD$18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AD$2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0</xdr:rowOff>
        </xdr:from>
        <xdr:to>
          <xdr:col>2</xdr:col>
          <xdr:colOff>276225</xdr:colOff>
          <xdr:row>50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228600</xdr:rowOff>
        </xdr:from>
        <xdr:to>
          <xdr:col>2</xdr:col>
          <xdr:colOff>276225</xdr:colOff>
          <xdr:row>51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0</xdr:rowOff>
        </xdr:from>
        <xdr:to>
          <xdr:col>2</xdr:col>
          <xdr:colOff>276225</xdr:colOff>
          <xdr:row>52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228600</xdr:rowOff>
        </xdr:from>
        <xdr:to>
          <xdr:col>2</xdr:col>
          <xdr:colOff>276225</xdr:colOff>
          <xdr:row>53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52</xdr:row>
          <xdr:rowOff>228600</xdr:rowOff>
        </xdr:from>
        <xdr:to>
          <xdr:col>2</xdr:col>
          <xdr:colOff>276225</xdr:colOff>
          <xdr:row>54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228600</xdr:rowOff>
        </xdr:from>
        <xdr:to>
          <xdr:col>2</xdr:col>
          <xdr:colOff>276225</xdr:colOff>
          <xdr:row>55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27</xdr:col>
      <xdr:colOff>243840</xdr:colOff>
      <xdr:row>0</xdr:row>
      <xdr:rowOff>541020</xdr:rowOff>
    </xdr:to>
    <xdr:sp macro="" textlink="">
      <xdr:nvSpPr>
        <xdr:cNvPr id="2" name="正方形/長方形 1"/>
        <xdr:cNvSpPr/>
      </xdr:nvSpPr>
      <xdr:spPr>
        <a:xfrm>
          <a:off x="0" y="19049"/>
          <a:ext cx="6352540" cy="52197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chemeClr val="tx1"/>
              </a:solidFill>
            </a:rPr>
            <a:t>★書類の提出前に、「確認内容」欄を確認の上、「申請者☑」欄をすべてチェックしてください。</a:t>
          </a:r>
          <a:endParaRPr kumimoji="0" lang="en-US" altLang="ja-JP" sz="1100" b="0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0" lang="ja-JP" altLang="en-US" sz="12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（「県☑」欄にはチェックしないでください。）</a:t>
          </a:r>
          <a:endParaRPr kumimoji="1" lang="ja-JP" altLang="en-US" sz="1200" b="1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17</xdr:row>
          <xdr:rowOff>95250</xdr:rowOff>
        </xdr:from>
        <xdr:to>
          <xdr:col>24</xdr:col>
          <xdr:colOff>447675</xdr:colOff>
          <xdr:row>17</xdr:row>
          <xdr:rowOff>333375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17</xdr:row>
          <xdr:rowOff>66675</xdr:rowOff>
        </xdr:from>
        <xdr:to>
          <xdr:col>25</xdr:col>
          <xdr:colOff>447675</xdr:colOff>
          <xdr:row>17</xdr:row>
          <xdr:rowOff>361950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25</xdr:row>
          <xdr:rowOff>95250</xdr:rowOff>
        </xdr:from>
        <xdr:to>
          <xdr:col>24</xdr:col>
          <xdr:colOff>447675</xdr:colOff>
          <xdr:row>25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25</xdr:row>
          <xdr:rowOff>66675</xdr:rowOff>
        </xdr:from>
        <xdr:to>
          <xdr:col>25</xdr:col>
          <xdr:colOff>447675</xdr:colOff>
          <xdr:row>25</xdr:row>
          <xdr:rowOff>361950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32</xdr:row>
          <xdr:rowOff>66675</xdr:rowOff>
        </xdr:from>
        <xdr:to>
          <xdr:col>24</xdr:col>
          <xdr:colOff>447675</xdr:colOff>
          <xdr:row>32</xdr:row>
          <xdr:rowOff>323850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32</xdr:row>
          <xdr:rowOff>57150</xdr:rowOff>
        </xdr:from>
        <xdr:to>
          <xdr:col>25</xdr:col>
          <xdr:colOff>447675</xdr:colOff>
          <xdr:row>32</xdr:row>
          <xdr:rowOff>333375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19</xdr:row>
          <xdr:rowOff>95250</xdr:rowOff>
        </xdr:from>
        <xdr:to>
          <xdr:col>24</xdr:col>
          <xdr:colOff>447675</xdr:colOff>
          <xdr:row>19</xdr:row>
          <xdr:rowOff>333375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19</xdr:row>
          <xdr:rowOff>66675</xdr:rowOff>
        </xdr:from>
        <xdr:to>
          <xdr:col>25</xdr:col>
          <xdr:colOff>447675</xdr:colOff>
          <xdr:row>19</xdr:row>
          <xdr:rowOff>361950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22</xdr:row>
          <xdr:rowOff>95250</xdr:rowOff>
        </xdr:from>
        <xdr:to>
          <xdr:col>24</xdr:col>
          <xdr:colOff>447675</xdr:colOff>
          <xdr:row>22</xdr:row>
          <xdr:rowOff>333375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22</xdr:row>
          <xdr:rowOff>66675</xdr:rowOff>
        </xdr:from>
        <xdr:to>
          <xdr:col>25</xdr:col>
          <xdr:colOff>447675</xdr:colOff>
          <xdr:row>22</xdr:row>
          <xdr:rowOff>361950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18</xdr:row>
          <xdr:rowOff>95250</xdr:rowOff>
        </xdr:from>
        <xdr:to>
          <xdr:col>24</xdr:col>
          <xdr:colOff>447675</xdr:colOff>
          <xdr:row>18</xdr:row>
          <xdr:rowOff>333375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18</xdr:row>
          <xdr:rowOff>66675</xdr:rowOff>
        </xdr:from>
        <xdr:to>
          <xdr:col>25</xdr:col>
          <xdr:colOff>447675</xdr:colOff>
          <xdr:row>18</xdr:row>
          <xdr:rowOff>361950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21</xdr:row>
          <xdr:rowOff>95250</xdr:rowOff>
        </xdr:from>
        <xdr:to>
          <xdr:col>24</xdr:col>
          <xdr:colOff>447675</xdr:colOff>
          <xdr:row>21</xdr:row>
          <xdr:rowOff>333375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21</xdr:row>
          <xdr:rowOff>66675</xdr:rowOff>
        </xdr:from>
        <xdr:to>
          <xdr:col>25</xdr:col>
          <xdr:colOff>447675</xdr:colOff>
          <xdr:row>21</xdr:row>
          <xdr:rowOff>361950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23</xdr:row>
          <xdr:rowOff>95250</xdr:rowOff>
        </xdr:from>
        <xdr:to>
          <xdr:col>24</xdr:col>
          <xdr:colOff>447675</xdr:colOff>
          <xdr:row>23</xdr:row>
          <xdr:rowOff>333375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23</xdr:row>
          <xdr:rowOff>66675</xdr:rowOff>
        </xdr:from>
        <xdr:to>
          <xdr:col>25</xdr:col>
          <xdr:colOff>447675</xdr:colOff>
          <xdr:row>23</xdr:row>
          <xdr:rowOff>361950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26</xdr:row>
          <xdr:rowOff>95250</xdr:rowOff>
        </xdr:from>
        <xdr:to>
          <xdr:col>24</xdr:col>
          <xdr:colOff>447675</xdr:colOff>
          <xdr:row>26</xdr:row>
          <xdr:rowOff>333375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26</xdr:row>
          <xdr:rowOff>66675</xdr:rowOff>
        </xdr:from>
        <xdr:to>
          <xdr:col>25</xdr:col>
          <xdr:colOff>447675</xdr:colOff>
          <xdr:row>26</xdr:row>
          <xdr:rowOff>361950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28</xdr:row>
          <xdr:rowOff>95250</xdr:rowOff>
        </xdr:from>
        <xdr:to>
          <xdr:col>24</xdr:col>
          <xdr:colOff>447675</xdr:colOff>
          <xdr:row>28</xdr:row>
          <xdr:rowOff>333375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142875</xdr:colOff>
          <xdr:row>28</xdr:row>
          <xdr:rowOff>66675</xdr:rowOff>
        </xdr:from>
        <xdr:to>
          <xdr:col>25</xdr:col>
          <xdr:colOff>447675</xdr:colOff>
          <xdr:row>28</xdr:row>
          <xdr:rowOff>361950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142875</xdr:colOff>
          <xdr:row>18</xdr:row>
          <xdr:rowOff>95250</xdr:rowOff>
        </xdr:from>
        <xdr:to>
          <xdr:col>24</xdr:col>
          <xdr:colOff>447675</xdr:colOff>
          <xdr:row>18</xdr:row>
          <xdr:rowOff>333375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0</xdr:rowOff>
        </xdr:from>
        <xdr:to>
          <xdr:col>2</xdr:col>
          <xdr:colOff>276225</xdr:colOff>
          <xdr:row>50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49</xdr:row>
          <xdr:rowOff>228600</xdr:rowOff>
        </xdr:from>
        <xdr:to>
          <xdr:col>2</xdr:col>
          <xdr:colOff>276225</xdr:colOff>
          <xdr:row>51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0</xdr:rowOff>
        </xdr:from>
        <xdr:to>
          <xdr:col>2</xdr:col>
          <xdr:colOff>276225</xdr:colOff>
          <xdr:row>52</xdr:row>
          <xdr:rowOff>19050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51</xdr:row>
          <xdr:rowOff>228600</xdr:rowOff>
        </xdr:from>
        <xdr:to>
          <xdr:col>2</xdr:col>
          <xdr:colOff>276225</xdr:colOff>
          <xdr:row>53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52</xdr:row>
          <xdr:rowOff>228600</xdr:rowOff>
        </xdr:from>
        <xdr:to>
          <xdr:col>2</xdr:col>
          <xdr:colOff>276225</xdr:colOff>
          <xdr:row>54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228600</xdr:rowOff>
        </xdr:from>
        <xdr:to>
          <xdr:col>2</xdr:col>
          <xdr:colOff>276225</xdr:colOff>
          <xdr:row>55</xdr:row>
          <xdr:rowOff>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361950</xdr:colOff>
      <xdr:row>3</xdr:row>
      <xdr:rowOff>209550</xdr:rowOff>
    </xdr:from>
    <xdr:to>
      <xdr:col>33</xdr:col>
      <xdr:colOff>365760</xdr:colOff>
      <xdr:row>7</xdr:row>
      <xdr:rowOff>110490</xdr:rowOff>
    </xdr:to>
    <xdr:sp macro="" textlink="">
      <xdr:nvSpPr>
        <xdr:cNvPr id="8" name="テキスト ボックス 7"/>
        <xdr:cNvSpPr txBox="1"/>
      </xdr:nvSpPr>
      <xdr:spPr>
        <a:xfrm>
          <a:off x="8115300" y="866775"/>
          <a:ext cx="2032635" cy="729615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 載 例</a:t>
          </a:r>
        </a:p>
      </xdr:txBody>
    </xdr:sp>
    <xdr:clientData/>
  </xdr:twoCellAnchor>
  <xdr:twoCellAnchor>
    <xdr:from>
      <xdr:col>9</xdr:col>
      <xdr:colOff>200025</xdr:colOff>
      <xdr:row>27</xdr:row>
      <xdr:rowOff>0</xdr:rowOff>
    </xdr:from>
    <xdr:to>
      <xdr:col>27</xdr:col>
      <xdr:colOff>47625</xdr:colOff>
      <xdr:row>30</xdr:row>
      <xdr:rowOff>9525</xdr:rowOff>
    </xdr:to>
    <xdr:sp macro="" textlink="">
      <xdr:nvSpPr>
        <xdr:cNvPr id="9" name="角丸四角形 8"/>
        <xdr:cNvSpPr/>
      </xdr:nvSpPr>
      <xdr:spPr>
        <a:xfrm>
          <a:off x="3495675" y="4924425"/>
          <a:ext cx="4133850" cy="809625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291464</xdr:colOff>
      <xdr:row>20</xdr:row>
      <xdr:rowOff>133350</xdr:rowOff>
    </xdr:from>
    <xdr:to>
      <xdr:col>12</xdr:col>
      <xdr:colOff>104774</xdr:colOff>
      <xdr:row>24</xdr:row>
      <xdr:rowOff>125729</xdr:rowOff>
    </xdr:to>
    <xdr:sp macro="" textlink="">
      <xdr:nvSpPr>
        <xdr:cNvPr id="10" name="角丸四角形 9"/>
        <xdr:cNvSpPr/>
      </xdr:nvSpPr>
      <xdr:spPr>
        <a:xfrm flipH="1">
          <a:off x="2186939" y="3857625"/>
          <a:ext cx="1927860" cy="678179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実績報告書に記載した内容を転記してください。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321945</xdr:colOff>
      <xdr:row>24</xdr:row>
      <xdr:rowOff>125729</xdr:rowOff>
    </xdr:from>
    <xdr:to>
      <xdr:col>18</xdr:col>
      <xdr:colOff>123826</xdr:colOff>
      <xdr:row>27</xdr:row>
      <xdr:rowOff>0</xdr:rowOff>
    </xdr:to>
    <xdr:cxnSp macro="">
      <xdr:nvCxnSpPr>
        <xdr:cNvPr id="11" name="カギ線コネクタ 10"/>
        <xdr:cNvCxnSpPr>
          <a:stCxn id="9" idx="0"/>
          <a:endCxn id="10" idx="2"/>
        </xdr:cNvCxnSpPr>
      </xdr:nvCxnSpPr>
      <xdr:spPr>
        <a:xfrm rot="16200000" flipV="1">
          <a:off x="4162425" y="3524249"/>
          <a:ext cx="388621" cy="2411731"/>
        </a:xfrm>
        <a:prstGeom prst="bentConnector3">
          <a:avLst>
            <a:gd name="adj1" fmla="val 5000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285749</xdr:colOff>
      <xdr:row>29</xdr:row>
      <xdr:rowOff>257175</xdr:rowOff>
    </xdr:from>
    <xdr:to>
      <xdr:col>27</xdr:col>
      <xdr:colOff>47625</xdr:colOff>
      <xdr:row>32</xdr:row>
      <xdr:rowOff>9525</xdr:rowOff>
    </xdr:to>
    <xdr:sp macro="" textlink="">
      <xdr:nvSpPr>
        <xdr:cNvPr id="15" name="角丸四角形 14"/>
        <xdr:cNvSpPr/>
      </xdr:nvSpPr>
      <xdr:spPr>
        <a:xfrm>
          <a:off x="1095374" y="5715000"/>
          <a:ext cx="6534151" cy="552450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</xdr:col>
      <xdr:colOff>11430</xdr:colOff>
      <xdr:row>32</xdr:row>
      <xdr:rowOff>222885</xdr:rowOff>
    </xdr:from>
    <xdr:to>
      <xdr:col>24</xdr:col>
      <xdr:colOff>125730</xdr:colOff>
      <xdr:row>37</xdr:row>
      <xdr:rowOff>70485</xdr:rowOff>
    </xdr:to>
    <xdr:sp macro="" textlink="">
      <xdr:nvSpPr>
        <xdr:cNvPr id="16" name="角丸四角形 15"/>
        <xdr:cNvSpPr/>
      </xdr:nvSpPr>
      <xdr:spPr>
        <a:xfrm flipH="1">
          <a:off x="4497705" y="6480810"/>
          <a:ext cx="2495550" cy="990600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・導入した設備をプルダウン選択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（その他を選択した場合は、その設備名を右欄に記入）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・稼働年月を記入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57150</xdr:colOff>
      <xdr:row>32</xdr:row>
      <xdr:rowOff>9525</xdr:rowOff>
    </xdr:from>
    <xdr:to>
      <xdr:col>14</xdr:col>
      <xdr:colOff>11430</xdr:colOff>
      <xdr:row>34</xdr:row>
      <xdr:rowOff>180975</xdr:rowOff>
    </xdr:to>
    <xdr:cxnSp macro="">
      <xdr:nvCxnSpPr>
        <xdr:cNvPr id="17" name="カギ線コネクタ 16"/>
        <xdr:cNvCxnSpPr>
          <a:stCxn id="16" idx="3"/>
        </xdr:cNvCxnSpPr>
      </xdr:nvCxnSpPr>
      <xdr:spPr>
        <a:xfrm rot="10800000">
          <a:off x="4305300" y="6267450"/>
          <a:ext cx="192405" cy="704850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37</xdr:row>
      <xdr:rowOff>190500</xdr:rowOff>
    </xdr:from>
    <xdr:to>
      <xdr:col>15</xdr:col>
      <xdr:colOff>76200</xdr:colOff>
      <xdr:row>41</xdr:row>
      <xdr:rowOff>0</xdr:rowOff>
    </xdr:to>
    <xdr:sp macro="" textlink="">
      <xdr:nvSpPr>
        <xdr:cNvPr id="18" name="角丸四角形 17"/>
        <xdr:cNvSpPr/>
      </xdr:nvSpPr>
      <xdr:spPr>
        <a:xfrm>
          <a:off x="1838325" y="7591425"/>
          <a:ext cx="2962275" cy="828675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76200</xdr:colOff>
      <xdr:row>39</xdr:row>
      <xdr:rowOff>119063</xdr:rowOff>
    </xdr:from>
    <xdr:to>
      <xdr:col>18</xdr:col>
      <xdr:colOff>190500</xdr:colOff>
      <xdr:row>41</xdr:row>
      <xdr:rowOff>47625</xdr:rowOff>
    </xdr:to>
    <xdr:cxnSp macro="">
      <xdr:nvCxnSpPr>
        <xdr:cNvPr id="20" name="カギ線コネクタ 19"/>
        <xdr:cNvCxnSpPr>
          <a:stCxn id="19" idx="0"/>
          <a:endCxn id="18" idx="3"/>
        </xdr:cNvCxnSpPr>
      </xdr:nvCxnSpPr>
      <xdr:spPr>
        <a:xfrm rot="16200000" flipV="1">
          <a:off x="4983957" y="7822406"/>
          <a:ext cx="461962" cy="828675"/>
        </a:xfrm>
        <a:prstGeom prst="bentConnector2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247650</xdr:colOff>
      <xdr:row>46</xdr:row>
      <xdr:rowOff>19050</xdr:rowOff>
    </xdr:from>
    <xdr:to>
      <xdr:col>27</xdr:col>
      <xdr:colOff>28575</xdr:colOff>
      <xdr:row>56</xdr:row>
      <xdr:rowOff>9525</xdr:rowOff>
    </xdr:to>
    <xdr:sp macro="" textlink="">
      <xdr:nvSpPr>
        <xdr:cNvPr id="26" name="角丸四角形 25"/>
        <xdr:cNvSpPr/>
      </xdr:nvSpPr>
      <xdr:spPr>
        <a:xfrm>
          <a:off x="333375" y="9353550"/>
          <a:ext cx="7277100" cy="2447925"/>
        </a:xfrm>
        <a:prstGeom prst="roundRect">
          <a:avLst/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209550</xdr:colOff>
      <xdr:row>52</xdr:row>
      <xdr:rowOff>0</xdr:rowOff>
    </xdr:from>
    <xdr:to>
      <xdr:col>26</xdr:col>
      <xdr:colOff>24765</xdr:colOff>
      <xdr:row>55</xdr:row>
      <xdr:rowOff>190499</xdr:rowOff>
    </xdr:to>
    <xdr:sp macro="" textlink="">
      <xdr:nvSpPr>
        <xdr:cNvPr id="27" name="角丸四角形 26"/>
        <xdr:cNvSpPr/>
      </xdr:nvSpPr>
      <xdr:spPr>
        <a:xfrm flipH="1">
          <a:off x="4219575" y="10563225"/>
          <a:ext cx="3148965" cy="904874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事業計画で予定していた削減効果を達成できなかった場合は、その理由を選択、記載してください。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209550</xdr:colOff>
      <xdr:row>41</xdr:row>
      <xdr:rowOff>47625</xdr:rowOff>
    </xdr:from>
    <xdr:to>
      <xdr:col>26</xdr:col>
      <xdr:colOff>171450</xdr:colOff>
      <xdr:row>47</xdr:row>
      <xdr:rowOff>161925</xdr:rowOff>
    </xdr:to>
    <xdr:sp macro="" textlink="">
      <xdr:nvSpPr>
        <xdr:cNvPr id="19" name="角丸四角形 18"/>
        <xdr:cNvSpPr/>
      </xdr:nvSpPr>
      <xdr:spPr>
        <a:xfrm flipH="1">
          <a:off x="3743325" y="8467725"/>
          <a:ext cx="3771900" cy="1200150"/>
        </a:xfrm>
        <a:prstGeom prst="roundRect">
          <a:avLst/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000" b="1" u="sng">
              <a:solidFill>
                <a:sysClr val="windowText" lastClr="000000"/>
              </a:solidFill>
            </a:rPr>
            <a:t>対象設備の使用に伴うエネルギー使用量等を記載</a:t>
          </a:r>
          <a:r>
            <a:rPr kumimoji="1" lang="ja-JP" altLang="en-US" sz="1000">
              <a:solidFill>
                <a:sysClr val="windowText" lastClr="000000"/>
              </a:solidFill>
            </a:rPr>
            <a:t>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設備単位でのエネルギー使用量等の測定ができない場合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には、「導入効果の測定範囲」は、「設備の設置されている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　建物」や「工場等全体」を選択してください。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　</a:t>
          </a:r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導入後の数値等は別シートから自動転記されます。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522515</xdr:colOff>
      <xdr:row>4</xdr:row>
      <xdr:rowOff>250372</xdr:rowOff>
    </xdr:from>
    <xdr:to>
      <xdr:col>27</xdr:col>
      <xdr:colOff>507275</xdr:colOff>
      <xdr:row>5</xdr:row>
      <xdr:rowOff>538843</xdr:rowOff>
    </xdr:to>
    <xdr:sp macro="" textlink="">
      <xdr:nvSpPr>
        <xdr:cNvPr id="2" name="テキスト ボックス 1"/>
        <xdr:cNvSpPr txBox="1"/>
      </xdr:nvSpPr>
      <xdr:spPr>
        <a:xfrm>
          <a:off x="10678886" y="1077686"/>
          <a:ext cx="1813560" cy="723900"/>
        </a:xfrm>
        <a:prstGeom prst="rect">
          <a:avLst/>
        </a:prstGeom>
        <a:solidFill>
          <a:srgbClr val="FFFF00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>
              <a:solidFill>
                <a:srgbClr val="FF0000"/>
              </a:solidFill>
            </a:rPr>
            <a:t>記 載 例</a:t>
          </a:r>
        </a:p>
      </xdr:txBody>
    </xdr:sp>
    <xdr:clientData/>
  </xdr:twoCellAnchor>
  <xdr:twoCellAnchor>
    <xdr:from>
      <xdr:col>3</xdr:col>
      <xdr:colOff>707571</xdr:colOff>
      <xdr:row>7</xdr:row>
      <xdr:rowOff>206828</xdr:rowOff>
    </xdr:from>
    <xdr:to>
      <xdr:col>16</xdr:col>
      <xdr:colOff>76200</xdr:colOff>
      <xdr:row>39</xdr:row>
      <xdr:rowOff>87085</xdr:rowOff>
    </xdr:to>
    <xdr:sp macro="" textlink="">
      <xdr:nvSpPr>
        <xdr:cNvPr id="3" name="角丸四角形 2"/>
        <xdr:cNvSpPr/>
      </xdr:nvSpPr>
      <xdr:spPr>
        <a:xfrm>
          <a:off x="1436914" y="2666999"/>
          <a:ext cx="5246915" cy="11299372"/>
        </a:xfrm>
        <a:prstGeom prst="roundRect">
          <a:avLst>
            <a:gd name="adj" fmla="val 7538"/>
          </a:avLst>
        </a:prstGeom>
        <a:noFill/>
        <a:ln w="19050">
          <a:solidFill>
            <a:srgbClr val="FF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65313</xdr:colOff>
      <xdr:row>9</xdr:row>
      <xdr:rowOff>315686</xdr:rowOff>
    </xdr:from>
    <xdr:to>
      <xdr:col>15</xdr:col>
      <xdr:colOff>111033</xdr:colOff>
      <xdr:row>17</xdr:row>
      <xdr:rowOff>0</xdr:rowOff>
    </xdr:to>
    <xdr:sp macro="" textlink="">
      <xdr:nvSpPr>
        <xdr:cNvPr id="4" name="角丸四角形 3"/>
        <xdr:cNvSpPr/>
      </xdr:nvSpPr>
      <xdr:spPr>
        <a:xfrm flipH="1">
          <a:off x="3276599" y="3418115"/>
          <a:ext cx="3017520" cy="2558142"/>
        </a:xfrm>
        <a:prstGeom prst="roundRect">
          <a:avLst>
            <a:gd name="adj" fmla="val 6927"/>
          </a:avLst>
        </a:prstGeom>
        <a:solidFill>
          <a:srgbClr val="FFCCCC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事業計画書に記載された補助対象工場等の「前年度の原油換算エネルギー使用量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エネルギー起源</a:t>
          </a:r>
          <a:r>
            <a:rPr kumimoji="1" lang="en-US" altLang="ja-JP" sz="1100">
              <a:solidFill>
                <a:sysClr val="windowText" lastClr="000000"/>
              </a:solidFill>
            </a:rPr>
            <a:t>CO2</a:t>
          </a:r>
          <a:r>
            <a:rPr kumimoji="1" lang="ja-JP" altLang="en-US" sz="1100">
              <a:solidFill>
                <a:sysClr val="windowText" lastClr="000000"/>
              </a:solidFill>
            </a:rPr>
            <a:t>排出量」等も参照の上、「注意事項」をよくご確認いただき、黄色部分に、</a:t>
          </a:r>
          <a:r>
            <a:rPr kumimoji="1" lang="ja-JP" altLang="en-US" sz="1100" b="1" u="sng">
              <a:solidFill>
                <a:sysClr val="windowText" lastClr="000000"/>
              </a:solidFill>
            </a:rPr>
            <a:t>対象設備の使用に伴う毎月のエネルギー使用量を入力</a:t>
          </a:r>
          <a:r>
            <a:rPr kumimoji="1" lang="ja-JP" altLang="en-US" sz="1100">
              <a:solidFill>
                <a:sysClr val="windowText" lastClr="000000"/>
              </a:solidFill>
            </a:rPr>
            <a:t>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設備単位でのエネルギー使用量等の測定ができない場合には、「設備の設置されている建物」や「工場等全体」のエネルギー使用量を入力してください。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13" Type="http://schemas.openxmlformats.org/officeDocument/2006/relationships/ctrlProp" Target="../ctrlProps/ctrlProp16.xml"/><Relationship Id="rId18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24.xml"/><Relationship Id="rId7" Type="http://schemas.openxmlformats.org/officeDocument/2006/relationships/ctrlProp" Target="../ctrlProps/ctrlProp10.xml"/><Relationship Id="rId12" Type="http://schemas.openxmlformats.org/officeDocument/2006/relationships/ctrlProp" Target="../ctrlProps/ctrlProp15.xml"/><Relationship Id="rId17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9.xml"/><Relationship Id="rId20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11" Type="http://schemas.openxmlformats.org/officeDocument/2006/relationships/ctrlProp" Target="../ctrlProps/ctrlProp14.xml"/><Relationship Id="rId24" Type="http://schemas.openxmlformats.org/officeDocument/2006/relationships/ctrlProp" Target="../ctrlProps/ctrlProp27.xml"/><Relationship Id="rId5" Type="http://schemas.openxmlformats.org/officeDocument/2006/relationships/ctrlProp" Target="../ctrlProps/ctrlProp8.xml"/><Relationship Id="rId15" Type="http://schemas.openxmlformats.org/officeDocument/2006/relationships/ctrlProp" Target="../ctrlProps/ctrlProp18.xml"/><Relationship Id="rId23" Type="http://schemas.openxmlformats.org/officeDocument/2006/relationships/ctrlProp" Target="../ctrlProps/ctrlProp26.xml"/><Relationship Id="rId10" Type="http://schemas.openxmlformats.org/officeDocument/2006/relationships/ctrlProp" Target="../ctrlProps/ctrlProp13.xml"/><Relationship Id="rId19" Type="http://schemas.openxmlformats.org/officeDocument/2006/relationships/ctrlProp" Target="../ctrlProps/ctrlProp22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Relationship Id="rId14" Type="http://schemas.openxmlformats.org/officeDocument/2006/relationships/ctrlProp" Target="../ctrlProps/ctrlProp17.xml"/><Relationship Id="rId22" Type="http://schemas.openxmlformats.org/officeDocument/2006/relationships/ctrlProp" Target="../ctrlProps/ctrlProp25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.xml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AW146"/>
  <sheetViews>
    <sheetView showZeros="0" tabSelected="1" zoomScaleNormal="100" zoomScaleSheetLayoutView="100" workbookViewId="0">
      <selection activeCell="I61" sqref="I61"/>
    </sheetView>
  </sheetViews>
  <sheetFormatPr defaultColWidth="8.875" defaultRowHeight="24" customHeight="1" outlineLevelCol="1"/>
  <cols>
    <col min="1" max="1" width="1.125" style="1" customWidth="1"/>
    <col min="2" max="6" width="4.75" style="1" customWidth="1"/>
    <col min="7" max="9" width="6.125" style="1" customWidth="1"/>
    <col min="10" max="27" width="3.125" style="1" customWidth="1"/>
    <col min="28" max="28" width="1.125" style="1" customWidth="1"/>
    <col min="29" max="29" width="1.125" style="98" customWidth="1"/>
    <col min="30" max="30" width="10" style="103" bestFit="1" customWidth="1"/>
    <col min="31" max="31" width="10" style="103" customWidth="1"/>
    <col min="32" max="32" width="8.875" style="98" hidden="1" customWidth="1" outlineLevel="1"/>
    <col min="33" max="33" width="8.875" style="98" collapsed="1"/>
    <col min="34" max="49" width="8.875" style="98"/>
    <col min="50" max="16384" width="8.875" style="1"/>
  </cols>
  <sheetData>
    <row r="1" spans="2:49" ht="14.25" thickBot="1">
      <c r="B1" s="32" t="s">
        <v>224</v>
      </c>
      <c r="AD1" s="99" t="s">
        <v>13</v>
      </c>
      <c r="AE1" s="99" t="s">
        <v>14</v>
      </c>
    </row>
    <row r="2" spans="2:49" ht="18.75" customHeight="1" thickTop="1">
      <c r="B2" s="187" t="s">
        <v>151</v>
      </c>
      <c r="C2" s="188"/>
      <c r="D2" s="188"/>
      <c r="E2" s="188" t="s">
        <v>9</v>
      </c>
      <c r="F2" s="188"/>
      <c r="G2" s="188"/>
      <c r="H2" s="188"/>
      <c r="I2" s="188"/>
      <c r="J2" s="188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4"/>
      <c r="AD2" s="100" t="str">
        <f>IF(K2="","NG","OK")</f>
        <v>NG</v>
      </c>
      <c r="AE2" s="101"/>
    </row>
    <row r="3" spans="2:49" ht="18.75" customHeight="1">
      <c r="B3" s="189"/>
      <c r="C3" s="190"/>
      <c r="D3" s="190"/>
      <c r="E3" s="190" t="s">
        <v>10</v>
      </c>
      <c r="F3" s="190"/>
      <c r="G3" s="190"/>
      <c r="H3" s="190"/>
      <c r="I3" s="190"/>
      <c r="J3" s="190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6"/>
      <c r="AD3" s="100" t="str">
        <f>IF(K3="","NG","OK")</f>
        <v>NG</v>
      </c>
      <c r="AE3" s="101"/>
    </row>
    <row r="4" spans="2:49" ht="18.75" customHeight="1">
      <c r="B4" s="189"/>
      <c r="C4" s="190"/>
      <c r="D4" s="190"/>
      <c r="E4" s="190" t="s">
        <v>4</v>
      </c>
      <c r="F4" s="190"/>
      <c r="G4" s="190"/>
      <c r="H4" s="190"/>
      <c r="I4" s="190"/>
      <c r="J4" s="190"/>
      <c r="K4" s="197"/>
      <c r="L4" s="198"/>
      <c r="M4" s="198"/>
      <c r="N4" s="7" t="s">
        <v>146</v>
      </c>
      <c r="O4" s="198"/>
      <c r="P4" s="198"/>
      <c r="Q4" s="198"/>
      <c r="R4" s="7" t="s">
        <v>146</v>
      </c>
      <c r="S4" s="198"/>
      <c r="T4" s="198"/>
      <c r="U4" s="198"/>
      <c r="V4" s="199" t="s">
        <v>12</v>
      </c>
      <c r="W4" s="199"/>
      <c r="X4" s="199"/>
      <c r="Y4" s="198"/>
      <c r="Z4" s="198"/>
      <c r="AA4" s="35" t="s">
        <v>147</v>
      </c>
      <c r="AD4" s="100" t="str">
        <f>IF(OR(K4="",O4="",S4=""),"NG","OK")</f>
        <v>NG</v>
      </c>
      <c r="AE4" s="100"/>
    </row>
    <row r="5" spans="2:49" ht="18.75" customHeight="1" thickBot="1">
      <c r="B5" s="191"/>
      <c r="C5" s="192"/>
      <c r="D5" s="192"/>
      <c r="E5" s="192" t="s">
        <v>148</v>
      </c>
      <c r="F5" s="192"/>
      <c r="G5" s="192"/>
      <c r="H5" s="192"/>
      <c r="I5" s="192"/>
      <c r="J5" s="192"/>
      <c r="K5" s="200"/>
      <c r="L5" s="201"/>
      <c r="M5" s="201"/>
      <c r="N5" s="201"/>
      <c r="O5" s="201"/>
      <c r="P5" s="201"/>
      <c r="Q5" s="201"/>
      <c r="R5" s="36" t="s">
        <v>149</v>
      </c>
      <c r="S5" s="202"/>
      <c r="T5" s="202"/>
      <c r="U5" s="202"/>
      <c r="V5" s="202"/>
      <c r="W5" s="202"/>
      <c r="X5" s="202"/>
      <c r="Y5" s="202"/>
      <c r="Z5" s="202"/>
      <c r="AA5" s="203"/>
      <c r="AD5" s="100" t="str">
        <f>IF(OR(K5="",S5=""),"NG","OK")</f>
        <v>NG</v>
      </c>
      <c r="AE5" s="100"/>
    </row>
    <row r="6" spans="2:49" ht="14.25" thickTop="1">
      <c r="AD6" s="98"/>
      <c r="AE6" s="98"/>
    </row>
    <row r="7" spans="2:49" s="2" customFormat="1" ht="13.5">
      <c r="B7" s="62" t="s">
        <v>150</v>
      </c>
      <c r="C7" s="63"/>
      <c r="D7" s="63"/>
      <c r="E7" s="63"/>
      <c r="F7" s="63"/>
      <c r="G7" s="63"/>
      <c r="H7" s="63"/>
      <c r="I7" s="63"/>
      <c r="J7" s="63"/>
      <c r="K7" s="64"/>
      <c r="L7" s="64"/>
      <c r="M7" s="64"/>
      <c r="N7" s="64"/>
      <c r="O7" s="64"/>
      <c r="P7" s="64"/>
      <c r="Q7" s="64"/>
      <c r="R7" s="31"/>
      <c r="S7" s="65"/>
      <c r="T7" s="65"/>
      <c r="U7" s="65"/>
      <c r="V7" s="65"/>
      <c r="W7" s="65"/>
      <c r="X7" s="65"/>
      <c r="Y7" s="65"/>
      <c r="Z7" s="65"/>
      <c r="AA7" s="65"/>
      <c r="AC7" s="98"/>
      <c r="AD7" s="102"/>
      <c r="AE7" s="102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</row>
    <row r="8" spans="2:49" ht="13.5">
      <c r="B8" s="128" t="s">
        <v>235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 t="s">
        <v>230</v>
      </c>
      <c r="U8" s="128"/>
      <c r="V8" s="128"/>
      <c r="W8" s="128"/>
      <c r="X8" s="128"/>
      <c r="Y8" s="128"/>
      <c r="Z8" s="128"/>
      <c r="AA8" s="128"/>
      <c r="AD8" s="98"/>
      <c r="AE8" s="98"/>
      <c r="AF8" s="98" t="s">
        <v>55</v>
      </c>
    </row>
    <row r="9" spans="2:49" ht="13.5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D9" s="98"/>
      <c r="AE9" s="98"/>
      <c r="AF9" s="98" t="s">
        <v>6</v>
      </c>
    </row>
    <row r="10" spans="2:49" ht="14.25">
      <c r="B10" s="204" t="s">
        <v>234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D10" s="98"/>
      <c r="AE10" s="98"/>
      <c r="AF10" s="98" t="s">
        <v>54</v>
      </c>
    </row>
    <row r="11" spans="2:49" ht="13.5">
      <c r="AD11" s="98"/>
      <c r="AE11" s="98"/>
    </row>
    <row r="12" spans="2:49" ht="13.5">
      <c r="U12" s="205"/>
      <c r="V12" s="205"/>
      <c r="W12" s="3" t="s">
        <v>2</v>
      </c>
      <c r="X12" s="96"/>
      <c r="Y12" s="3" t="s">
        <v>1</v>
      </c>
      <c r="Z12" s="96"/>
      <c r="AA12" s="3" t="s">
        <v>0</v>
      </c>
      <c r="AD12" s="100" t="str">
        <f>IF(OR(U12="",X12="",Z12=""),"NG","OK")</f>
        <v>NG</v>
      </c>
      <c r="AE12" s="98"/>
      <c r="AF12" s="98" t="s">
        <v>58</v>
      </c>
    </row>
    <row r="13" spans="2:49" ht="13.5">
      <c r="AE13" s="98"/>
    </row>
    <row r="14" spans="2:49" ht="13.5">
      <c r="C14" s="1" t="s">
        <v>242</v>
      </c>
      <c r="AE14" s="98"/>
    </row>
    <row r="15" spans="2:49" ht="13.5">
      <c r="AE15" s="98"/>
    </row>
    <row r="16" spans="2:49" ht="13.5">
      <c r="L16" s="1" t="s">
        <v>60</v>
      </c>
      <c r="AE16" s="98"/>
    </row>
    <row r="17" spans="2:32" ht="13.5">
      <c r="M17" s="1" t="s">
        <v>152</v>
      </c>
      <c r="AE17" s="98"/>
    </row>
    <row r="18" spans="2:32" ht="13.5">
      <c r="N18" s="164" t="s">
        <v>69</v>
      </c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D18" s="100" t="str">
        <f>IF(OR(N18="都道府県",Q18=""),"NG","OK")</f>
        <v>NG</v>
      </c>
      <c r="AE18" s="98" t="s">
        <v>117</v>
      </c>
    </row>
    <row r="19" spans="2:32" ht="13.5">
      <c r="M19" s="1" t="s">
        <v>153</v>
      </c>
      <c r="AE19" s="98"/>
    </row>
    <row r="20" spans="2:32" ht="13.5"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D20" s="100" t="str">
        <f>IF(N20="","NG","OK")</f>
        <v>NG</v>
      </c>
      <c r="AE20" s="98"/>
    </row>
    <row r="21" spans="2:32" ht="13.5">
      <c r="AE21" s="98"/>
    </row>
    <row r="22" spans="2:32" ht="13.5">
      <c r="N22" s="164"/>
      <c r="O22" s="164"/>
      <c r="P22" s="164"/>
      <c r="Q22" s="164"/>
      <c r="R22" s="164"/>
      <c r="S22" s="164"/>
      <c r="U22" s="164"/>
      <c r="V22" s="164"/>
      <c r="W22" s="164"/>
      <c r="Y22" s="164"/>
      <c r="Z22" s="164"/>
      <c r="AA22" s="164"/>
      <c r="AD22" s="100" t="str">
        <f>IF(OR(N22="",U22="",Y22=""),"NG","OK")</f>
        <v>NG</v>
      </c>
      <c r="AE22" s="98"/>
    </row>
    <row r="23" spans="2:32" ht="13.5">
      <c r="AD23" s="98"/>
      <c r="AE23" s="98"/>
    </row>
    <row r="24" spans="2:32" ht="13.5">
      <c r="B24" s="128" t="s">
        <v>241</v>
      </c>
      <c r="C24" s="126"/>
      <c r="D24" s="126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D24" s="98"/>
      <c r="AE24" s="98"/>
      <c r="AF24" s="98" t="s">
        <v>58</v>
      </c>
    </row>
    <row r="25" spans="2:32" ht="13.5">
      <c r="B25" s="128" t="s">
        <v>240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D25" s="98"/>
      <c r="AE25" s="98"/>
    </row>
    <row r="26" spans="2:32" ht="13.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D26" s="99" t="s">
        <v>13</v>
      </c>
      <c r="AE26" s="99" t="s">
        <v>14</v>
      </c>
    </row>
    <row r="27" spans="2:32" ht="13.5">
      <c r="B27" s="4" t="s">
        <v>56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D27" s="101"/>
      <c r="AE27" s="101"/>
    </row>
    <row r="28" spans="2:32" ht="21" customHeight="1">
      <c r="B28" s="167" t="s">
        <v>236</v>
      </c>
      <c r="C28" s="167"/>
      <c r="D28" s="167"/>
      <c r="E28" s="134" t="s">
        <v>3</v>
      </c>
      <c r="F28" s="134"/>
      <c r="G28" s="134"/>
      <c r="H28" s="134"/>
      <c r="I28" s="134"/>
      <c r="J28" s="135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9"/>
      <c r="AD28" s="100" t="str">
        <f t="shared" ref="AD28" si="0">IF(K28="","NG","OK")</f>
        <v>NG</v>
      </c>
      <c r="AE28" s="101"/>
    </row>
    <row r="29" spans="2:32" ht="21" customHeight="1">
      <c r="B29" s="167"/>
      <c r="C29" s="167"/>
      <c r="D29" s="167"/>
      <c r="E29" s="134" t="s">
        <v>7</v>
      </c>
      <c r="F29" s="134"/>
      <c r="G29" s="134"/>
      <c r="H29" s="134"/>
      <c r="I29" s="134"/>
      <c r="J29" s="135"/>
      <c r="K29" s="170" t="s">
        <v>8</v>
      </c>
      <c r="L29" s="170"/>
      <c r="M29" s="170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9"/>
      <c r="AD29" s="100" t="str">
        <f>IF(N29="","NG","OK")</f>
        <v>NG</v>
      </c>
      <c r="AE29" s="101"/>
    </row>
    <row r="30" spans="2:32" ht="21" customHeight="1">
      <c r="B30" s="133" t="s">
        <v>59</v>
      </c>
      <c r="C30" s="134"/>
      <c r="D30" s="134"/>
      <c r="E30" s="134"/>
      <c r="F30" s="134"/>
      <c r="G30" s="134"/>
      <c r="H30" s="134"/>
      <c r="I30" s="134"/>
      <c r="J30" s="135"/>
      <c r="K30" s="166"/>
      <c r="L30" s="165"/>
      <c r="M30" s="165"/>
      <c r="N30" s="165"/>
      <c r="O30" s="165"/>
      <c r="P30" s="5" t="s">
        <v>2</v>
      </c>
      <c r="Q30" s="165"/>
      <c r="R30" s="165"/>
      <c r="S30" s="5" t="s">
        <v>1</v>
      </c>
      <c r="T30" s="165"/>
      <c r="U30" s="165"/>
      <c r="V30" s="5"/>
      <c r="W30" s="5"/>
      <c r="X30" s="5"/>
      <c r="Y30" s="5"/>
      <c r="Z30" s="5"/>
      <c r="AA30" s="6"/>
      <c r="AD30" s="100" t="str">
        <f>IF(OR(K30="",Q30="",T30=""),"NG","OK")</f>
        <v>NG</v>
      </c>
      <c r="AE30" s="101"/>
      <c r="AF30" s="98" t="s">
        <v>126</v>
      </c>
    </row>
    <row r="31" spans="2:32" ht="21" customHeight="1">
      <c r="B31" s="206" t="s">
        <v>118</v>
      </c>
      <c r="C31" s="206"/>
      <c r="D31" s="206"/>
      <c r="E31" s="207" t="s">
        <v>123</v>
      </c>
      <c r="F31" s="168"/>
      <c r="G31" s="168"/>
      <c r="H31" s="168"/>
      <c r="I31" s="168"/>
      <c r="J31" s="169"/>
      <c r="K31" s="147" t="s">
        <v>127</v>
      </c>
      <c r="L31" s="148"/>
      <c r="M31" s="148"/>
      <c r="N31" s="148"/>
      <c r="O31" s="148"/>
      <c r="P31" s="148"/>
      <c r="Q31" s="148"/>
      <c r="R31" s="155"/>
      <c r="S31" s="155"/>
      <c r="T31" s="155"/>
      <c r="U31" s="155"/>
      <c r="V31" s="156"/>
      <c r="W31" s="157"/>
      <c r="X31" s="158"/>
      <c r="Y31" s="5" t="s">
        <v>125</v>
      </c>
      <c r="Z31" s="97"/>
      <c r="AA31" s="6" t="s">
        <v>124</v>
      </c>
      <c r="AD31" s="101"/>
      <c r="AE31" s="101"/>
      <c r="AF31" s="98" t="s">
        <v>128</v>
      </c>
    </row>
    <row r="32" spans="2:32" ht="21" customHeight="1">
      <c r="B32" s="206"/>
      <c r="C32" s="206"/>
      <c r="D32" s="206"/>
      <c r="E32" s="207" t="s">
        <v>123</v>
      </c>
      <c r="F32" s="168"/>
      <c r="G32" s="168"/>
      <c r="H32" s="168"/>
      <c r="I32" s="168"/>
      <c r="J32" s="169"/>
      <c r="K32" s="147" t="s">
        <v>127</v>
      </c>
      <c r="L32" s="148"/>
      <c r="M32" s="148"/>
      <c r="N32" s="148"/>
      <c r="O32" s="148"/>
      <c r="P32" s="148"/>
      <c r="Q32" s="148"/>
      <c r="R32" s="155"/>
      <c r="S32" s="155"/>
      <c r="T32" s="155"/>
      <c r="U32" s="155"/>
      <c r="V32" s="156"/>
      <c r="W32" s="157"/>
      <c r="X32" s="158"/>
      <c r="Y32" s="5" t="s">
        <v>125</v>
      </c>
      <c r="Z32" s="97"/>
      <c r="AA32" s="6" t="s">
        <v>124</v>
      </c>
      <c r="AD32" s="101"/>
      <c r="AE32" s="101"/>
      <c r="AF32" s="98" t="s">
        <v>128</v>
      </c>
    </row>
    <row r="33" spans="2:32" ht="21" customHeight="1">
      <c r="B33" s="206"/>
      <c r="C33" s="206"/>
      <c r="D33" s="206"/>
      <c r="E33" s="207" t="s">
        <v>123</v>
      </c>
      <c r="F33" s="168"/>
      <c r="G33" s="168"/>
      <c r="H33" s="168"/>
      <c r="I33" s="168"/>
      <c r="J33" s="169"/>
      <c r="K33" s="147" t="s">
        <v>127</v>
      </c>
      <c r="L33" s="148"/>
      <c r="M33" s="148"/>
      <c r="N33" s="148"/>
      <c r="O33" s="148"/>
      <c r="P33" s="148"/>
      <c r="Q33" s="148"/>
      <c r="R33" s="155"/>
      <c r="S33" s="155"/>
      <c r="T33" s="155"/>
      <c r="U33" s="155"/>
      <c r="V33" s="156"/>
      <c r="W33" s="157"/>
      <c r="X33" s="158"/>
      <c r="Y33" s="5" t="s">
        <v>125</v>
      </c>
      <c r="Z33" s="97"/>
      <c r="AA33" s="6" t="s">
        <v>124</v>
      </c>
      <c r="AD33" s="101"/>
      <c r="AE33" s="101"/>
      <c r="AF33" s="98" t="s">
        <v>128</v>
      </c>
    </row>
    <row r="34" spans="2:32" ht="21" customHeight="1">
      <c r="B34" s="206"/>
      <c r="C34" s="206"/>
      <c r="D34" s="206"/>
      <c r="E34" s="207" t="s">
        <v>123</v>
      </c>
      <c r="F34" s="168"/>
      <c r="G34" s="168"/>
      <c r="H34" s="168"/>
      <c r="I34" s="168"/>
      <c r="J34" s="169"/>
      <c r="K34" s="147" t="s">
        <v>127</v>
      </c>
      <c r="L34" s="148"/>
      <c r="M34" s="148"/>
      <c r="N34" s="148"/>
      <c r="O34" s="148"/>
      <c r="P34" s="148"/>
      <c r="Q34" s="148"/>
      <c r="R34" s="155"/>
      <c r="S34" s="155"/>
      <c r="T34" s="155"/>
      <c r="U34" s="155"/>
      <c r="V34" s="156"/>
      <c r="W34" s="157"/>
      <c r="X34" s="158"/>
      <c r="Y34" s="5" t="s">
        <v>125</v>
      </c>
      <c r="Z34" s="97"/>
      <c r="AA34" s="6" t="s">
        <v>124</v>
      </c>
      <c r="AD34" s="101"/>
      <c r="AE34" s="101"/>
      <c r="AF34" s="98" t="s">
        <v>128</v>
      </c>
    </row>
    <row r="35" spans="2:32" ht="21" customHeight="1">
      <c r="B35" s="206"/>
      <c r="C35" s="206"/>
      <c r="D35" s="206"/>
      <c r="E35" s="207" t="s">
        <v>123</v>
      </c>
      <c r="F35" s="168"/>
      <c r="G35" s="168"/>
      <c r="H35" s="168"/>
      <c r="I35" s="168"/>
      <c r="J35" s="169"/>
      <c r="K35" s="150" t="s">
        <v>127</v>
      </c>
      <c r="L35" s="151"/>
      <c r="M35" s="151"/>
      <c r="N35" s="151"/>
      <c r="O35" s="151"/>
      <c r="P35" s="151"/>
      <c r="Q35" s="151"/>
      <c r="R35" s="155"/>
      <c r="S35" s="155"/>
      <c r="T35" s="155"/>
      <c r="U35" s="155"/>
      <c r="V35" s="156"/>
      <c r="W35" s="157"/>
      <c r="X35" s="158"/>
      <c r="Y35" s="5" t="s">
        <v>125</v>
      </c>
      <c r="Z35" s="97"/>
      <c r="AA35" s="6" t="s">
        <v>124</v>
      </c>
      <c r="AD35" s="101"/>
      <c r="AE35" s="101"/>
      <c r="AF35" s="98" t="s">
        <v>128</v>
      </c>
    </row>
    <row r="36" spans="2:32" ht="13.5">
      <c r="B36" s="2"/>
      <c r="C36" s="2"/>
      <c r="D36" s="2"/>
      <c r="E36" s="2"/>
      <c r="F36" s="2"/>
      <c r="G36" s="2"/>
      <c r="H36" s="2"/>
      <c r="I36" s="2"/>
      <c r="V36" s="2"/>
      <c r="W36" s="2"/>
      <c r="X36" s="2"/>
      <c r="Y36" s="2"/>
      <c r="Z36" s="2"/>
      <c r="AA36" s="2"/>
      <c r="AD36" s="101"/>
      <c r="AE36" s="101"/>
    </row>
    <row r="37" spans="2:32" ht="13.5">
      <c r="B37" s="4" t="s">
        <v>57</v>
      </c>
      <c r="C37" s="2"/>
      <c r="D37" s="2"/>
      <c r="E37" s="2"/>
      <c r="F37" s="2"/>
      <c r="G37" s="2"/>
      <c r="H37" s="2"/>
      <c r="I37" s="2"/>
      <c r="V37" s="2"/>
      <c r="W37" s="2"/>
      <c r="X37" s="2"/>
      <c r="Y37" s="2"/>
      <c r="Z37" s="2"/>
      <c r="AA37" s="2"/>
      <c r="AD37" s="101"/>
      <c r="AE37" s="101"/>
    </row>
    <row r="38" spans="2:32" ht="17.45" customHeight="1">
      <c r="B38" s="133"/>
      <c r="C38" s="134"/>
      <c r="D38" s="134"/>
      <c r="E38" s="134"/>
      <c r="F38" s="135"/>
      <c r="G38" s="136" t="s">
        <v>239</v>
      </c>
      <c r="H38" s="136"/>
      <c r="I38" s="137"/>
      <c r="J38" s="172" t="s">
        <v>130</v>
      </c>
      <c r="K38" s="136"/>
      <c r="L38" s="136"/>
      <c r="M38" s="136"/>
      <c r="N38" s="136"/>
      <c r="O38" s="137"/>
      <c r="P38" s="172" t="s">
        <v>131</v>
      </c>
      <c r="Q38" s="136"/>
      <c r="R38" s="136"/>
      <c r="S38" s="136"/>
      <c r="T38" s="136"/>
      <c r="U38" s="137"/>
      <c r="V38" s="172" t="s">
        <v>132</v>
      </c>
      <c r="W38" s="136"/>
      <c r="X38" s="136"/>
      <c r="Y38" s="136"/>
      <c r="Z38" s="136"/>
      <c r="AA38" s="137"/>
      <c r="AD38" s="101"/>
      <c r="AE38" s="101"/>
    </row>
    <row r="39" spans="2:32" ht="21" customHeight="1">
      <c r="B39" s="159" t="s">
        <v>237</v>
      </c>
      <c r="C39" s="160"/>
      <c r="D39" s="160"/>
      <c r="E39" s="160"/>
      <c r="F39" s="161"/>
      <c r="G39" s="281"/>
      <c r="H39" s="282"/>
      <c r="I39" s="283"/>
      <c r="J39" s="177"/>
      <c r="K39" s="177"/>
      <c r="L39" s="178"/>
      <c r="M39" s="175" t="s">
        <v>238</v>
      </c>
      <c r="N39" s="176"/>
      <c r="O39" s="176"/>
      <c r="P39" s="179">
        <f>原油換算エネルギー使用量の算定資料!T41</f>
        <v>0</v>
      </c>
      <c r="Q39" s="179"/>
      <c r="R39" s="180"/>
      <c r="S39" s="175" t="s">
        <v>238</v>
      </c>
      <c r="T39" s="176"/>
      <c r="U39" s="176"/>
      <c r="V39" s="183">
        <f>J39-P39</f>
        <v>0</v>
      </c>
      <c r="W39" s="183"/>
      <c r="X39" s="184"/>
      <c r="Y39" s="175" t="s">
        <v>238</v>
      </c>
      <c r="Z39" s="176"/>
      <c r="AA39" s="176"/>
      <c r="AD39" s="101"/>
      <c r="AE39" s="101"/>
    </row>
    <row r="40" spans="2:32" ht="21" customHeight="1">
      <c r="B40" s="138" t="s">
        <v>129</v>
      </c>
      <c r="C40" s="139"/>
      <c r="D40" s="139"/>
      <c r="E40" s="139"/>
      <c r="F40" s="140"/>
      <c r="G40" s="141"/>
      <c r="H40" s="142"/>
      <c r="I40" s="143"/>
      <c r="J40" s="279"/>
      <c r="K40" s="279"/>
      <c r="L40" s="280"/>
      <c r="M40" s="152" t="s">
        <v>11</v>
      </c>
      <c r="N40" s="153"/>
      <c r="O40" s="153"/>
      <c r="P40" s="181">
        <f>原油換算エネルギー使用量の算定資料!W41</f>
        <v>0</v>
      </c>
      <c r="Q40" s="181"/>
      <c r="R40" s="182"/>
      <c r="S40" s="152" t="s">
        <v>11</v>
      </c>
      <c r="T40" s="153"/>
      <c r="U40" s="153"/>
      <c r="V40" s="185">
        <f>J40-P40</f>
        <v>0</v>
      </c>
      <c r="W40" s="185"/>
      <c r="X40" s="186"/>
      <c r="Y40" s="152" t="s">
        <v>11</v>
      </c>
      <c r="Z40" s="153"/>
      <c r="AA40" s="153"/>
      <c r="AD40" s="101"/>
      <c r="AE40" s="101"/>
    </row>
    <row r="41" spans="2:32" ht="21" customHeight="1">
      <c r="B41" s="138" t="s">
        <v>227</v>
      </c>
      <c r="C41" s="139"/>
      <c r="D41" s="139"/>
      <c r="E41" s="139"/>
      <c r="F41" s="140"/>
      <c r="G41" s="144" t="s">
        <v>225</v>
      </c>
      <c r="H41" s="145"/>
      <c r="I41" s="145"/>
      <c r="J41" s="145"/>
      <c r="K41" s="145"/>
      <c r="L41" s="145"/>
      <c r="M41" s="145"/>
      <c r="N41" s="145"/>
      <c r="O41" s="146"/>
      <c r="P41" s="127"/>
      <c r="Q41" s="127"/>
      <c r="R41" s="127"/>
      <c r="S41" s="127"/>
      <c r="T41" s="127"/>
      <c r="U41" s="127"/>
      <c r="V41" s="124"/>
      <c r="W41" s="124"/>
      <c r="X41" s="124"/>
      <c r="Y41" s="123"/>
      <c r="Z41" s="123"/>
      <c r="AA41" s="123"/>
      <c r="AD41" s="100" t="str">
        <f>IF(J41="選択してください","NG","OK")</f>
        <v>OK</v>
      </c>
      <c r="AE41" s="101"/>
    </row>
    <row r="42" spans="2:32" ht="9.75" customHeight="1">
      <c r="B42" s="173" t="s">
        <v>243</v>
      </c>
      <c r="C42" s="173"/>
      <c r="D42" s="173"/>
      <c r="E42" s="173"/>
      <c r="F42" s="173"/>
      <c r="G42" s="173"/>
      <c r="H42" s="173"/>
      <c r="I42" s="17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D42" s="101"/>
      <c r="AE42" s="101"/>
    </row>
    <row r="43" spans="2:32" ht="9.75" customHeight="1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D43" s="101"/>
      <c r="AE43" s="101"/>
    </row>
    <row r="44" spans="2:32" ht="19.899999999999999" customHeight="1">
      <c r="B44" s="163" t="s">
        <v>177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D44" s="101"/>
      <c r="AE44" s="101"/>
    </row>
    <row r="45" spans="2:32" ht="19.899999999999999" customHeight="1"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  <c r="AD45" s="101"/>
      <c r="AE45" s="101"/>
    </row>
    <row r="46" spans="2:32" ht="13.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D46" s="102"/>
      <c r="AE46" s="102"/>
    </row>
    <row r="47" spans="2:32" ht="13.5">
      <c r="B47" s="2"/>
      <c r="C47" s="2" t="s">
        <v>228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D47" s="102"/>
      <c r="AE47" s="102"/>
    </row>
    <row r="48" spans="2:32" ht="13.5">
      <c r="C48" s="1" t="s">
        <v>229</v>
      </c>
    </row>
    <row r="49" spans="2:31" ht="13.5">
      <c r="C49" s="33" t="s">
        <v>61</v>
      </c>
      <c r="D49" s="154" t="s">
        <v>62</v>
      </c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</row>
    <row r="50" spans="2:31" ht="18.75" customHeight="1">
      <c r="C50" s="37"/>
      <c r="D50" s="149" t="s">
        <v>68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D50" s="125" t="b">
        <v>0</v>
      </c>
      <c r="AE50" s="101"/>
    </row>
    <row r="51" spans="2:31" ht="18.75" customHeight="1">
      <c r="C51" s="37"/>
      <c r="D51" s="149" t="s">
        <v>67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D51" s="125" t="b">
        <v>0</v>
      </c>
      <c r="AE51" s="101"/>
    </row>
    <row r="52" spans="2:31" ht="18.75" customHeight="1">
      <c r="C52" s="37"/>
      <c r="D52" s="149" t="s">
        <v>64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D52" s="125"/>
      <c r="AE52" s="101"/>
    </row>
    <row r="53" spans="2:31" ht="18.75" customHeight="1">
      <c r="B53" s="8"/>
      <c r="C53" s="37"/>
      <c r="D53" s="149" t="s">
        <v>65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D53" s="125"/>
      <c r="AE53" s="101"/>
    </row>
    <row r="54" spans="2:31" ht="18.75" customHeight="1">
      <c r="B54" s="8"/>
      <c r="C54" s="37"/>
      <c r="D54" s="149" t="s">
        <v>66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D54" s="125"/>
      <c r="AE54" s="101"/>
    </row>
    <row r="55" spans="2:31" ht="18.75" customHeight="1">
      <c r="B55" s="8"/>
      <c r="C55" s="38"/>
      <c r="D55" s="162" t="s">
        <v>63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D55" s="125"/>
      <c r="AE55" s="101"/>
    </row>
    <row r="56" spans="2:31" ht="40.9" customHeight="1">
      <c r="B56" s="8"/>
      <c r="C56" s="34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2:31" ht="13.5">
      <c r="B57" s="8"/>
      <c r="AA57" s="39"/>
    </row>
    <row r="58" spans="2:31" s="98" customFormat="1" ht="15" customHeight="1">
      <c r="B58" s="104"/>
      <c r="AD58" s="103"/>
      <c r="AE58" s="103"/>
    </row>
    <row r="59" spans="2:31" s="98" customFormat="1" ht="10.9" customHeight="1">
      <c r="B59" s="104"/>
      <c r="G59" s="105" t="s">
        <v>119</v>
      </c>
      <c r="N59" s="98" t="s">
        <v>69</v>
      </c>
      <c r="AD59" s="103"/>
      <c r="AE59" s="103"/>
    </row>
    <row r="60" spans="2:31" s="98" customFormat="1" ht="10.9" customHeight="1">
      <c r="B60" s="104"/>
      <c r="G60" s="105" t="s">
        <v>123</v>
      </c>
      <c r="N60" s="98" t="s">
        <v>70</v>
      </c>
      <c r="AD60" s="103"/>
      <c r="AE60" s="103"/>
    </row>
    <row r="61" spans="2:31" s="98" customFormat="1" ht="10.9" customHeight="1">
      <c r="B61" s="104"/>
      <c r="G61" s="105" t="s">
        <v>120</v>
      </c>
      <c r="N61" s="98" t="s">
        <v>71</v>
      </c>
      <c r="AD61" s="103"/>
      <c r="AE61" s="103"/>
    </row>
    <row r="62" spans="2:31" s="98" customFormat="1" ht="10.9" customHeight="1">
      <c r="B62" s="104"/>
      <c r="G62" s="105" t="s">
        <v>174</v>
      </c>
      <c r="N62" s="98" t="s">
        <v>72</v>
      </c>
      <c r="AD62" s="103"/>
      <c r="AE62" s="103"/>
    </row>
    <row r="63" spans="2:31" s="98" customFormat="1" ht="10.9" customHeight="1">
      <c r="B63" s="104"/>
      <c r="G63" s="105" t="s">
        <v>121</v>
      </c>
      <c r="N63" s="98" t="s">
        <v>73</v>
      </c>
      <c r="AD63" s="103"/>
      <c r="AE63" s="103"/>
    </row>
    <row r="64" spans="2:31" s="98" customFormat="1" ht="10.9" customHeight="1">
      <c r="B64" s="104"/>
      <c r="G64" s="105" t="s">
        <v>175</v>
      </c>
      <c r="N64" s="98" t="s">
        <v>74</v>
      </c>
      <c r="AD64" s="103"/>
      <c r="AE64" s="103"/>
    </row>
    <row r="65" spans="2:31" s="98" customFormat="1" ht="10.9" customHeight="1">
      <c r="B65" s="104"/>
      <c r="G65" s="105" t="s">
        <v>122</v>
      </c>
      <c r="N65" s="98" t="s">
        <v>75</v>
      </c>
      <c r="AD65" s="103"/>
      <c r="AE65" s="103"/>
    </row>
    <row r="66" spans="2:31" s="98" customFormat="1" ht="10.9" customHeight="1">
      <c r="B66" s="104"/>
      <c r="G66" s="105" t="s">
        <v>176</v>
      </c>
      <c r="N66" s="98" t="s">
        <v>76</v>
      </c>
      <c r="AD66" s="103"/>
      <c r="AE66" s="103"/>
    </row>
    <row r="67" spans="2:31" s="98" customFormat="1" ht="10.9" customHeight="1">
      <c r="B67" s="104"/>
      <c r="G67" s="105" t="s">
        <v>232</v>
      </c>
      <c r="N67" s="98" t="s">
        <v>77</v>
      </c>
      <c r="AD67" s="103"/>
      <c r="AE67" s="103"/>
    </row>
    <row r="68" spans="2:31" s="98" customFormat="1" ht="10.9" customHeight="1">
      <c r="B68" s="104"/>
      <c r="G68" s="105" t="s">
        <v>233</v>
      </c>
      <c r="N68" s="98" t="s">
        <v>78</v>
      </c>
      <c r="AD68" s="103"/>
      <c r="AE68" s="103"/>
    </row>
    <row r="69" spans="2:31" s="98" customFormat="1" ht="10.9" customHeight="1">
      <c r="B69" s="104"/>
      <c r="G69" s="105" t="s">
        <v>231</v>
      </c>
      <c r="N69" s="98" t="s">
        <v>79</v>
      </c>
      <c r="AD69" s="103"/>
      <c r="AE69" s="103"/>
    </row>
    <row r="70" spans="2:31" s="98" customFormat="1" ht="10.9" customHeight="1">
      <c r="B70" s="104"/>
      <c r="N70" s="98" t="s">
        <v>80</v>
      </c>
      <c r="AD70" s="103"/>
      <c r="AE70" s="103"/>
    </row>
    <row r="71" spans="2:31" s="98" customFormat="1" ht="10.9" customHeight="1">
      <c r="B71" s="104"/>
      <c r="N71" s="98" t="s">
        <v>81</v>
      </c>
      <c r="AD71" s="103"/>
      <c r="AE71" s="103"/>
    </row>
    <row r="72" spans="2:31" s="98" customFormat="1" ht="10.9" customHeight="1">
      <c r="B72" s="104"/>
      <c r="N72" s="98" t="s">
        <v>82</v>
      </c>
      <c r="AD72" s="103"/>
      <c r="AE72" s="103"/>
    </row>
    <row r="73" spans="2:31" s="98" customFormat="1" ht="10.9" customHeight="1">
      <c r="B73" s="104"/>
      <c r="N73" s="98" t="s">
        <v>83</v>
      </c>
      <c r="AD73" s="103"/>
      <c r="AE73" s="103"/>
    </row>
    <row r="74" spans="2:31" s="98" customFormat="1" ht="10.9" customHeight="1">
      <c r="B74" s="104"/>
      <c r="N74" s="98" t="s">
        <v>84</v>
      </c>
      <c r="AD74" s="103"/>
      <c r="AE74" s="103"/>
    </row>
    <row r="75" spans="2:31" s="98" customFormat="1" ht="10.9" customHeight="1">
      <c r="B75" s="104"/>
      <c r="N75" s="98" t="s">
        <v>85</v>
      </c>
      <c r="AD75" s="103"/>
      <c r="AE75" s="103"/>
    </row>
    <row r="76" spans="2:31" s="98" customFormat="1" ht="10.9" customHeight="1">
      <c r="B76" s="104"/>
      <c r="N76" s="98" t="s">
        <v>86</v>
      </c>
      <c r="AD76" s="103"/>
      <c r="AE76" s="103"/>
    </row>
    <row r="77" spans="2:31" s="98" customFormat="1" ht="10.9" customHeight="1">
      <c r="B77" s="104"/>
      <c r="N77" s="98" t="s">
        <v>87</v>
      </c>
      <c r="AD77" s="103"/>
      <c r="AE77" s="103"/>
    </row>
    <row r="78" spans="2:31" s="98" customFormat="1" ht="10.9" customHeight="1">
      <c r="B78" s="104"/>
      <c r="N78" s="98" t="s">
        <v>88</v>
      </c>
      <c r="AD78" s="103"/>
      <c r="AE78" s="103"/>
    </row>
    <row r="79" spans="2:31" s="98" customFormat="1" ht="10.9" customHeight="1">
      <c r="B79" s="104"/>
      <c r="N79" s="98" t="s">
        <v>89</v>
      </c>
      <c r="AD79" s="103"/>
      <c r="AE79" s="103"/>
    </row>
    <row r="80" spans="2:31" s="98" customFormat="1" ht="10.9" customHeight="1">
      <c r="B80" s="104"/>
      <c r="N80" s="98" t="s">
        <v>90</v>
      </c>
      <c r="AD80" s="103"/>
      <c r="AE80" s="103"/>
    </row>
    <row r="81" spans="2:31" s="98" customFormat="1" ht="10.9" customHeight="1">
      <c r="B81" s="104"/>
      <c r="N81" s="98" t="s">
        <v>91</v>
      </c>
      <c r="AD81" s="103"/>
      <c r="AE81" s="103"/>
    </row>
    <row r="82" spans="2:31" s="98" customFormat="1" ht="10.9" customHeight="1">
      <c r="B82" s="104"/>
      <c r="N82" s="98" t="s">
        <v>92</v>
      </c>
      <c r="AD82" s="103"/>
      <c r="AE82" s="103"/>
    </row>
    <row r="83" spans="2:31" s="98" customFormat="1" ht="10.9" customHeight="1">
      <c r="B83" s="104"/>
      <c r="N83" s="98" t="s">
        <v>93</v>
      </c>
      <c r="AD83" s="103"/>
      <c r="AE83" s="103"/>
    </row>
    <row r="84" spans="2:31" s="98" customFormat="1" ht="10.9" customHeight="1">
      <c r="B84" s="104"/>
      <c r="N84" s="98" t="s">
        <v>94</v>
      </c>
      <c r="AD84" s="103"/>
      <c r="AE84" s="103"/>
    </row>
    <row r="85" spans="2:31" s="98" customFormat="1" ht="10.9" customHeight="1">
      <c r="B85" s="104"/>
      <c r="N85" s="98" t="s">
        <v>95</v>
      </c>
      <c r="AD85" s="103"/>
      <c r="AE85" s="103"/>
    </row>
    <row r="86" spans="2:31" s="98" customFormat="1" ht="10.9" customHeight="1">
      <c r="B86" s="104"/>
      <c r="N86" s="98" t="s">
        <v>96</v>
      </c>
      <c r="AD86" s="103"/>
      <c r="AE86" s="103"/>
    </row>
    <row r="87" spans="2:31" s="98" customFormat="1" ht="10.9" customHeight="1">
      <c r="B87" s="104"/>
      <c r="N87" s="98" t="s">
        <v>97</v>
      </c>
      <c r="AD87" s="103"/>
      <c r="AE87" s="103"/>
    </row>
    <row r="88" spans="2:31" s="98" customFormat="1" ht="10.9" customHeight="1">
      <c r="B88" s="104"/>
      <c r="N88" s="98" t="s">
        <v>98</v>
      </c>
      <c r="AD88" s="103"/>
      <c r="AE88" s="103"/>
    </row>
    <row r="89" spans="2:31" s="98" customFormat="1" ht="10.9" customHeight="1">
      <c r="B89" s="104"/>
      <c r="N89" s="98" t="s">
        <v>99</v>
      </c>
      <c r="AD89" s="103"/>
      <c r="AE89" s="103"/>
    </row>
    <row r="90" spans="2:31" s="98" customFormat="1" ht="10.9" customHeight="1">
      <c r="B90" s="104"/>
      <c r="N90" s="98" t="s">
        <v>100</v>
      </c>
      <c r="AD90" s="103"/>
      <c r="AE90" s="103"/>
    </row>
    <row r="91" spans="2:31" s="98" customFormat="1" ht="10.9" customHeight="1">
      <c r="B91" s="104"/>
      <c r="N91" s="98" t="s">
        <v>101</v>
      </c>
      <c r="AD91" s="103"/>
      <c r="AE91" s="103"/>
    </row>
    <row r="92" spans="2:31" s="98" customFormat="1" ht="10.9" customHeight="1">
      <c r="B92" s="104"/>
      <c r="N92" s="98" t="s">
        <v>102</v>
      </c>
      <c r="AD92" s="103"/>
      <c r="AE92" s="103"/>
    </row>
    <row r="93" spans="2:31" s="98" customFormat="1" ht="10.9" customHeight="1">
      <c r="B93" s="104"/>
      <c r="N93" s="98" t="s">
        <v>103</v>
      </c>
      <c r="AD93" s="103"/>
      <c r="AE93" s="103"/>
    </row>
    <row r="94" spans="2:31" s="98" customFormat="1" ht="10.9" customHeight="1">
      <c r="B94" s="104"/>
      <c r="N94" s="98" t="s">
        <v>104</v>
      </c>
      <c r="AD94" s="103"/>
      <c r="AE94" s="103"/>
    </row>
    <row r="95" spans="2:31" s="98" customFormat="1" ht="10.9" customHeight="1">
      <c r="B95" s="104"/>
      <c r="N95" s="98" t="s">
        <v>105</v>
      </c>
      <c r="AD95" s="103"/>
      <c r="AE95" s="103"/>
    </row>
    <row r="96" spans="2:31" s="98" customFormat="1" ht="10.9" customHeight="1">
      <c r="B96" s="104"/>
      <c r="N96" s="98" t="s">
        <v>106</v>
      </c>
      <c r="AD96" s="103"/>
      <c r="AE96" s="103"/>
    </row>
    <row r="97" spans="2:31" s="98" customFormat="1" ht="10.9" customHeight="1">
      <c r="B97" s="104"/>
      <c r="N97" s="98" t="s">
        <v>107</v>
      </c>
      <c r="AD97" s="103"/>
      <c r="AE97" s="103"/>
    </row>
    <row r="98" spans="2:31" s="98" customFormat="1" ht="10.9" customHeight="1">
      <c r="B98" s="104"/>
      <c r="N98" s="98" t="s">
        <v>108</v>
      </c>
      <c r="AD98" s="103"/>
      <c r="AE98" s="103"/>
    </row>
    <row r="99" spans="2:31" s="98" customFormat="1" ht="10.9" customHeight="1">
      <c r="B99" s="104"/>
      <c r="N99" s="98" t="s">
        <v>109</v>
      </c>
      <c r="AD99" s="103"/>
      <c r="AE99" s="103"/>
    </row>
    <row r="100" spans="2:31" s="98" customFormat="1" ht="10.9" customHeight="1">
      <c r="B100" s="104"/>
      <c r="N100" s="98" t="s">
        <v>110</v>
      </c>
      <c r="AD100" s="103"/>
      <c r="AE100" s="103"/>
    </row>
    <row r="101" spans="2:31" s="98" customFormat="1" ht="10.9" customHeight="1">
      <c r="B101" s="104"/>
      <c r="N101" s="98" t="s">
        <v>111</v>
      </c>
      <c r="AD101" s="103"/>
      <c r="AE101" s="103"/>
    </row>
    <row r="102" spans="2:31" s="98" customFormat="1" ht="10.9" customHeight="1">
      <c r="B102" s="104"/>
      <c r="N102" s="98" t="s">
        <v>112</v>
      </c>
      <c r="AD102" s="103"/>
      <c r="AE102" s="103"/>
    </row>
    <row r="103" spans="2:31" s="98" customFormat="1" ht="10.9" customHeight="1">
      <c r="B103" s="104"/>
      <c r="N103" s="98" t="s">
        <v>113</v>
      </c>
      <c r="AD103" s="103"/>
      <c r="AE103" s="103"/>
    </row>
    <row r="104" spans="2:31" s="98" customFormat="1" ht="10.9" customHeight="1">
      <c r="B104" s="104"/>
      <c r="N104" s="98" t="s">
        <v>114</v>
      </c>
      <c r="AD104" s="103"/>
      <c r="AE104" s="103"/>
    </row>
    <row r="105" spans="2:31" s="98" customFormat="1" ht="10.9" customHeight="1">
      <c r="B105" s="104"/>
      <c r="N105" s="98" t="s">
        <v>115</v>
      </c>
      <c r="AD105" s="103"/>
      <c r="AE105" s="103"/>
    </row>
    <row r="106" spans="2:31" s="98" customFormat="1" ht="10.9" customHeight="1">
      <c r="B106" s="104"/>
      <c r="N106" s="98" t="s">
        <v>116</v>
      </c>
      <c r="AD106" s="103"/>
      <c r="AE106" s="103"/>
    </row>
    <row r="107" spans="2:31" s="98" customFormat="1" ht="10.9" customHeight="1">
      <c r="B107" s="104"/>
      <c r="AD107" s="103"/>
      <c r="AE107" s="103"/>
    </row>
    <row r="108" spans="2:31" s="98" customFormat="1" ht="10.9" customHeight="1">
      <c r="B108" s="104"/>
      <c r="AD108" s="103"/>
      <c r="AE108" s="103"/>
    </row>
    <row r="109" spans="2:31" s="98" customFormat="1" ht="10.9" customHeight="1">
      <c r="B109" s="104"/>
      <c r="AD109" s="103"/>
      <c r="AE109" s="103"/>
    </row>
    <row r="110" spans="2:31" s="98" customFormat="1" ht="10.9" customHeight="1">
      <c r="B110" s="104"/>
      <c r="AD110" s="103"/>
      <c r="AE110" s="103"/>
    </row>
    <row r="111" spans="2:31" s="98" customFormat="1" ht="10.9" customHeight="1">
      <c r="B111" s="104"/>
      <c r="AD111" s="103"/>
      <c r="AE111" s="103"/>
    </row>
    <row r="112" spans="2:31" s="98" customFormat="1" ht="10.9" customHeight="1">
      <c r="B112" s="104"/>
      <c r="AD112" s="103"/>
      <c r="AE112" s="103"/>
    </row>
    <row r="113" spans="2:31" s="98" customFormat="1" ht="10.9" customHeight="1">
      <c r="B113" s="104"/>
      <c r="AD113" s="103"/>
      <c r="AE113" s="103"/>
    </row>
    <row r="114" spans="2:31" s="98" customFormat="1" ht="10.9" customHeight="1">
      <c r="B114" s="104"/>
      <c r="AD114" s="103"/>
      <c r="AE114" s="103"/>
    </row>
    <row r="115" spans="2:31" s="98" customFormat="1" ht="10.9" customHeight="1">
      <c r="B115" s="104"/>
      <c r="AD115" s="103"/>
      <c r="AE115" s="103"/>
    </row>
    <row r="116" spans="2:31" s="98" customFormat="1" ht="10.9" customHeight="1">
      <c r="B116" s="104"/>
      <c r="AD116" s="103"/>
      <c r="AE116" s="103"/>
    </row>
    <row r="117" spans="2:31" s="98" customFormat="1" ht="10.9" customHeight="1">
      <c r="B117" s="104"/>
      <c r="AD117" s="103"/>
      <c r="AE117" s="103"/>
    </row>
    <row r="118" spans="2:31" s="98" customFormat="1" ht="10.9" customHeight="1">
      <c r="B118" s="104"/>
      <c r="AD118" s="103"/>
      <c r="AE118" s="103"/>
    </row>
    <row r="119" spans="2:31" s="98" customFormat="1" ht="10.9" customHeight="1">
      <c r="B119" s="104"/>
      <c r="AD119" s="103"/>
      <c r="AE119" s="103"/>
    </row>
    <row r="120" spans="2:31" s="98" customFormat="1" ht="10.9" customHeight="1">
      <c r="B120" s="104"/>
      <c r="AD120" s="103"/>
      <c r="AE120" s="103"/>
    </row>
    <row r="121" spans="2:31" s="98" customFormat="1" ht="10.9" customHeight="1">
      <c r="B121" s="104"/>
      <c r="AD121" s="103"/>
      <c r="AE121" s="103"/>
    </row>
    <row r="122" spans="2:31" s="98" customFormat="1" ht="10.9" customHeight="1">
      <c r="B122" s="104"/>
      <c r="AD122" s="103"/>
      <c r="AE122" s="103"/>
    </row>
    <row r="123" spans="2:31" s="98" customFormat="1" ht="10.9" customHeight="1">
      <c r="B123" s="104"/>
      <c r="AD123" s="103"/>
      <c r="AE123" s="103"/>
    </row>
    <row r="124" spans="2:31" s="98" customFormat="1" ht="10.9" customHeight="1">
      <c r="B124" s="104"/>
      <c r="AD124" s="103"/>
      <c r="AE124" s="103"/>
    </row>
    <row r="125" spans="2:31" s="98" customFormat="1" ht="10.9" customHeight="1">
      <c r="B125" s="104"/>
      <c r="AD125" s="103"/>
      <c r="AE125" s="103"/>
    </row>
    <row r="126" spans="2:31" s="98" customFormat="1" ht="10.9" customHeight="1">
      <c r="B126" s="104"/>
      <c r="AD126" s="103"/>
      <c r="AE126" s="103"/>
    </row>
    <row r="127" spans="2:31" s="98" customFormat="1" ht="10.9" customHeight="1">
      <c r="B127" s="104"/>
      <c r="AD127" s="103"/>
      <c r="AE127" s="103"/>
    </row>
    <row r="128" spans="2:31" s="98" customFormat="1" ht="10.9" customHeight="1">
      <c r="B128" s="104"/>
      <c r="AD128" s="103"/>
      <c r="AE128" s="103"/>
    </row>
    <row r="129" spans="2:31" s="98" customFormat="1" ht="10.9" customHeight="1">
      <c r="B129" s="104"/>
      <c r="AD129" s="103"/>
      <c r="AE129" s="103"/>
    </row>
    <row r="130" spans="2:31" s="98" customFormat="1" ht="10.9" customHeight="1">
      <c r="B130" s="104"/>
      <c r="AD130" s="103"/>
      <c r="AE130" s="103"/>
    </row>
    <row r="131" spans="2:31" s="98" customFormat="1" ht="10.9" customHeight="1">
      <c r="B131" s="104"/>
      <c r="AD131" s="103"/>
      <c r="AE131" s="103"/>
    </row>
    <row r="132" spans="2:31" s="98" customFormat="1" ht="10.9" customHeight="1">
      <c r="B132" s="104"/>
      <c r="AD132" s="103"/>
      <c r="AE132" s="103"/>
    </row>
    <row r="133" spans="2:31" s="98" customFormat="1" ht="10.9" customHeight="1">
      <c r="B133" s="104"/>
      <c r="AD133" s="103"/>
      <c r="AE133" s="103"/>
    </row>
    <row r="134" spans="2:31" s="98" customFormat="1" ht="10.9" customHeight="1">
      <c r="B134" s="104"/>
      <c r="AD134" s="103"/>
      <c r="AE134" s="103"/>
    </row>
    <row r="135" spans="2:31" s="98" customFormat="1" ht="10.9" customHeight="1">
      <c r="B135" s="104"/>
      <c r="AD135" s="103"/>
      <c r="AE135" s="103"/>
    </row>
    <row r="136" spans="2:31" s="98" customFormat="1" ht="10.9" customHeight="1">
      <c r="B136" s="104"/>
      <c r="AD136" s="103"/>
      <c r="AE136" s="103"/>
    </row>
    <row r="137" spans="2:31" s="98" customFormat="1" ht="10.9" customHeight="1">
      <c r="B137" s="104"/>
      <c r="AD137" s="103"/>
      <c r="AE137" s="103"/>
    </row>
    <row r="138" spans="2:31" s="98" customFormat="1" ht="10.9" customHeight="1">
      <c r="B138" s="104"/>
      <c r="AD138" s="103"/>
      <c r="AE138" s="103"/>
    </row>
    <row r="139" spans="2:31" s="98" customFormat="1" ht="10.9" customHeight="1">
      <c r="B139" s="104"/>
      <c r="AD139" s="103"/>
      <c r="AE139" s="103"/>
    </row>
    <row r="140" spans="2:31" s="98" customFormat="1" ht="10.9" customHeight="1">
      <c r="B140" s="104"/>
      <c r="AD140" s="103"/>
      <c r="AE140" s="103"/>
    </row>
    <row r="141" spans="2:31" s="98" customFormat="1" ht="10.9" customHeight="1">
      <c r="B141" s="104"/>
      <c r="AD141" s="103"/>
      <c r="AE141" s="103"/>
    </row>
    <row r="142" spans="2:31" s="98" customFormat="1" ht="10.9" customHeight="1">
      <c r="B142" s="104"/>
      <c r="AD142" s="103"/>
      <c r="AE142" s="103"/>
    </row>
    <row r="143" spans="2:31" ht="10.9" customHeight="1">
      <c r="B143" s="8"/>
    </row>
    <row r="144" spans="2:31" ht="10.9" customHeight="1">
      <c r="B144" s="8"/>
    </row>
    <row r="145" spans="2:2" ht="10.9" customHeight="1">
      <c r="B145" s="8"/>
    </row>
    <row r="146" spans="2:2" ht="10.9" customHeight="1">
      <c r="B146" s="8"/>
    </row>
  </sheetData>
  <sheetProtection algorithmName="SHA-512" hashValue="jx/KwIw1ueOCQEDcVuqn6+6mZZK+3oOsFxR4i2zeIKqQHp14yGpABhe5e1INpC0Jq+PJGJC+p+BC2pXnKXLYpQ==" saltValue="/CVX266b/aBkpsGmysXgBA==" spinCount="100000" sheet="1" objects="1" scenarios="1"/>
  <mergeCells count="86">
    <mergeCell ref="W35:X35"/>
    <mergeCell ref="B31:D35"/>
    <mergeCell ref="E31:J31"/>
    <mergeCell ref="E32:J32"/>
    <mergeCell ref="E33:J33"/>
    <mergeCell ref="E34:J34"/>
    <mergeCell ref="E35:J35"/>
    <mergeCell ref="R31:V31"/>
    <mergeCell ref="R32:V32"/>
    <mergeCell ref="W32:X32"/>
    <mergeCell ref="K32:Q32"/>
    <mergeCell ref="W31:X31"/>
    <mergeCell ref="K31:Q31"/>
    <mergeCell ref="B10:AA10"/>
    <mergeCell ref="U12:V12"/>
    <mergeCell ref="N20:AA20"/>
    <mergeCell ref="N22:S22"/>
    <mergeCell ref="U22:W22"/>
    <mergeCell ref="Y22:AA22"/>
    <mergeCell ref="B2:D5"/>
    <mergeCell ref="E2:J2"/>
    <mergeCell ref="K2:AA2"/>
    <mergeCell ref="E3:J3"/>
    <mergeCell ref="K3:AA3"/>
    <mergeCell ref="E4:J4"/>
    <mergeCell ref="K4:M4"/>
    <mergeCell ref="O4:Q4"/>
    <mergeCell ref="S4:U4"/>
    <mergeCell ref="V4:X4"/>
    <mergeCell ref="Y4:Z4"/>
    <mergeCell ref="E5:J5"/>
    <mergeCell ref="K5:Q5"/>
    <mergeCell ref="S5:AA5"/>
    <mergeCell ref="D56:AA56"/>
    <mergeCell ref="D54:AA54"/>
    <mergeCell ref="J38:O38"/>
    <mergeCell ref="P38:U38"/>
    <mergeCell ref="V38:AA38"/>
    <mergeCell ref="B42:AA43"/>
    <mergeCell ref="Y39:AA39"/>
    <mergeCell ref="S39:U39"/>
    <mergeCell ref="M39:O39"/>
    <mergeCell ref="J39:L39"/>
    <mergeCell ref="J40:L40"/>
    <mergeCell ref="P39:R39"/>
    <mergeCell ref="P40:R40"/>
    <mergeCell ref="V39:X39"/>
    <mergeCell ref="V40:X40"/>
    <mergeCell ref="D52:AA52"/>
    <mergeCell ref="D53:AA53"/>
    <mergeCell ref="D55:AA55"/>
    <mergeCell ref="B44:AA45"/>
    <mergeCell ref="N18:P18"/>
    <mergeCell ref="Q18:AA18"/>
    <mergeCell ref="T30:U30"/>
    <mergeCell ref="B30:J30"/>
    <mergeCell ref="K30:O30"/>
    <mergeCell ref="B28:D29"/>
    <mergeCell ref="E29:J29"/>
    <mergeCell ref="E28:J28"/>
    <mergeCell ref="K28:AA28"/>
    <mergeCell ref="Q30:R30"/>
    <mergeCell ref="K29:M29"/>
    <mergeCell ref="N29:AA29"/>
    <mergeCell ref="B41:F41"/>
    <mergeCell ref="G41:O41"/>
    <mergeCell ref="K33:Q33"/>
    <mergeCell ref="D50:AA50"/>
    <mergeCell ref="D51:AA51"/>
    <mergeCell ref="K34:Q34"/>
    <mergeCell ref="K35:Q35"/>
    <mergeCell ref="Y40:AA40"/>
    <mergeCell ref="S40:U40"/>
    <mergeCell ref="D49:AA49"/>
    <mergeCell ref="M40:O40"/>
    <mergeCell ref="R33:V33"/>
    <mergeCell ref="R34:V34"/>
    <mergeCell ref="R35:V35"/>
    <mergeCell ref="W33:X33"/>
    <mergeCell ref="W34:X34"/>
    <mergeCell ref="B39:F39"/>
    <mergeCell ref="G39:I39"/>
    <mergeCell ref="B38:F38"/>
    <mergeCell ref="G38:I38"/>
    <mergeCell ref="B40:F40"/>
    <mergeCell ref="G40:I40"/>
  </mergeCells>
  <phoneticPr fontId="2"/>
  <conditionalFormatting sqref="R31:V35">
    <cfRule type="expression" dxfId="5" priority="1">
      <formula>$E31="その他"</formula>
    </cfRule>
  </conditionalFormatting>
  <dataValidations count="10">
    <dataValidation type="whole" operator="greaterThanOrEqual" allowBlank="1" showInputMessage="1" showErrorMessage="1" sqref="U12:V12">
      <formula1>2022</formula1>
    </dataValidation>
    <dataValidation allowBlank="1" showInputMessage="1" showErrorMessage="1" prompt="代表者の名を入力" sqref="Y22:AA22"/>
    <dataValidation allowBlank="1" showInputMessage="1" showErrorMessage="1" prompt="代表者の姓を入力" sqref="U22:W22"/>
    <dataValidation allowBlank="1" showInputMessage="1" showErrorMessage="1" prompt="代表者の役職を入力" sqref="N22:S22"/>
    <dataValidation type="list" allowBlank="1" showInputMessage="1" showErrorMessage="1" prompt="都道府県をプルダウン選択" sqref="N18:P18">
      <formula1>$N$59:$N$106</formula1>
    </dataValidation>
    <dataValidation type="list" allowBlank="1" showInputMessage="1" showErrorMessage="1" sqref="E31:J35">
      <formula1>$G$60:$G$69</formula1>
    </dataValidation>
    <dataValidation type="whole" imeMode="halfAlpha" allowBlank="1" showInputMessage="1" showErrorMessage="1" sqref="Z31:Z35 Q30:R30">
      <formula1>1</formula1>
      <formula2>12</formula2>
    </dataValidation>
    <dataValidation type="whole" imeMode="halfAlpha" operator="greaterThanOrEqual" allowBlank="1" showInputMessage="1" showErrorMessage="1" sqref="W31:X35 K30:O30">
      <formula1>2022</formula1>
    </dataValidation>
    <dataValidation type="whole" imeMode="halfAlpha" allowBlank="1" showInputMessage="1" showErrorMessage="1" sqref="T30:U30">
      <formula1>1</formula1>
      <formula2>31</formula2>
    </dataValidation>
    <dataValidation type="list" allowBlank="1" showInputMessage="1" showErrorMessage="1" sqref="G41:O41">
      <formula1>"選択してください,設備,設備の設置されている建物,工場等全体"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0</xdr:rowOff>
                  </from>
                  <to>
                    <xdr:col>2</xdr:col>
                    <xdr:colOff>276225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228600</xdr:rowOff>
                  </from>
                  <to>
                    <xdr:col>2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0</xdr:rowOff>
                  </from>
                  <to>
                    <xdr:col>2</xdr:col>
                    <xdr:colOff>276225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228600</xdr:rowOff>
                  </from>
                  <to>
                    <xdr:col>2</xdr:col>
                    <xdr:colOff>276225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</xdr:col>
                    <xdr:colOff>19050</xdr:colOff>
                    <xdr:row>52</xdr:row>
                    <xdr:rowOff>228600</xdr:rowOff>
                  </from>
                  <to>
                    <xdr:col>2</xdr:col>
                    <xdr:colOff>276225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228600</xdr:rowOff>
                  </from>
                  <to>
                    <xdr:col>2</xdr:col>
                    <xdr:colOff>276225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Y48"/>
  <sheetViews>
    <sheetView view="pageBreakPreview" zoomScale="70" zoomScaleNormal="100" zoomScaleSheetLayoutView="7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W7" sqref="W7:W8"/>
    </sheetView>
  </sheetViews>
  <sheetFormatPr defaultColWidth="8.875" defaultRowHeight="13.5"/>
  <cols>
    <col min="1" max="1" width="1" style="10" customWidth="1"/>
    <col min="2" max="2" width="3.5" style="10" customWidth="1"/>
    <col min="3" max="3" width="6.25" style="10" customWidth="1"/>
    <col min="4" max="4" width="11.5" style="10" customWidth="1"/>
    <col min="5" max="17" width="6.25" style="10" customWidth="1"/>
    <col min="18" max="18" width="7.25" style="11" customWidth="1"/>
    <col min="19" max="19" width="4.875" style="10" customWidth="1"/>
    <col min="20" max="20" width="9.375" style="10" customWidth="1"/>
    <col min="21" max="21" width="7.5" style="10" customWidth="1"/>
    <col min="22" max="22" width="6.25" style="40" customWidth="1"/>
    <col min="23" max="23" width="9.375" style="10" customWidth="1"/>
    <col min="24" max="24" width="1" style="10" customWidth="1"/>
    <col min="25" max="16384" width="8.875" style="10"/>
  </cols>
  <sheetData>
    <row r="1" spans="2:25" ht="15" customHeight="1">
      <c r="W1" s="109">
        <f>導入効果報告書!N20</f>
        <v>0</v>
      </c>
    </row>
    <row r="2" spans="2:25" ht="15" customHeight="1">
      <c r="B2" s="1" t="s">
        <v>184</v>
      </c>
      <c r="W2" s="41"/>
    </row>
    <row r="3" spans="2:25" ht="18.75">
      <c r="B3" s="232" t="s">
        <v>185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Y3" s="42" t="s">
        <v>206</v>
      </c>
    </row>
    <row r="4" spans="2:25" ht="15" customHeight="1"/>
    <row r="5" spans="2:25" ht="34.5" customHeight="1">
      <c r="B5" s="233" t="s">
        <v>186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</row>
    <row r="6" spans="2:25" ht="61.5" customHeight="1">
      <c r="B6" s="234" t="s">
        <v>18</v>
      </c>
      <c r="C6" s="235"/>
      <c r="D6" s="236"/>
      <c r="E6" s="243" t="s">
        <v>187</v>
      </c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5" t="s">
        <v>188</v>
      </c>
      <c r="T6" s="245"/>
      <c r="U6" s="245" t="s">
        <v>189</v>
      </c>
      <c r="V6" s="245"/>
      <c r="W6" s="245"/>
    </row>
    <row r="7" spans="2:25" ht="33.75" customHeight="1">
      <c r="B7" s="237"/>
      <c r="C7" s="238"/>
      <c r="D7" s="239"/>
      <c r="E7" s="106" t="s">
        <v>190</v>
      </c>
      <c r="F7" s="106" t="s">
        <v>191</v>
      </c>
      <c r="G7" s="106" t="s">
        <v>192</v>
      </c>
      <c r="H7" s="106" t="s">
        <v>193</v>
      </c>
      <c r="I7" s="106" t="s">
        <v>194</v>
      </c>
      <c r="J7" s="106" t="s">
        <v>195</v>
      </c>
      <c r="K7" s="106" t="s">
        <v>196</v>
      </c>
      <c r="L7" s="106" t="s">
        <v>197</v>
      </c>
      <c r="M7" s="106" t="s">
        <v>198</v>
      </c>
      <c r="N7" s="106" t="s">
        <v>199</v>
      </c>
      <c r="O7" s="106" t="s">
        <v>200</v>
      </c>
      <c r="P7" s="106" t="s">
        <v>201</v>
      </c>
      <c r="Q7" s="246" t="s">
        <v>202</v>
      </c>
      <c r="R7" s="248" t="s">
        <v>133</v>
      </c>
      <c r="S7" s="248" t="s">
        <v>134</v>
      </c>
      <c r="T7" s="246" t="s">
        <v>203</v>
      </c>
      <c r="U7" s="248" t="s">
        <v>135</v>
      </c>
      <c r="V7" s="248" t="s">
        <v>136</v>
      </c>
      <c r="W7" s="246" t="s">
        <v>204</v>
      </c>
    </row>
    <row r="8" spans="2:25" ht="22.7" customHeight="1">
      <c r="B8" s="240"/>
      <c r="C8" s="241"/>
      <c r="D8" s="242"/>
      <c r="E8" s="110" t="s">
        <v>210</v>
      </c>
      <c r="F8" s="110" t="str">
        <f>IF($E$8="月","月",IF(E8=12,1,E8+1))</f>
        <v>月</v>
      </c>
      <c r="G8" s="110" t="str">
        <f t="shared" ref="G8:P8" si="0">IF($E$8="月","月",IF(F8=12,1,F8+1))</f>
        <v>月</v>
      </c>
      <c r="H8" s="110" t="str">
        <f t="shared" si="0"/>
        <v>月</v>
      </c>
      <c r="I8" s="110" t="str">
        <f t="shared" si="0"/>
        <v>月</v>
      </c>
      <c r="J8" s="110" t="str">
        <f t="shared" si="0"/>
        <v>月</v>
      </c>
      <c r="K8" s="110" t="str">
        <f t="shared" si="0"/>
        <v>月</v>
      </c>
      <c r="L8" s="110" t="str">
        <f t="shared" si="0"/>
        <v>月</v>
      </c>
      <c r="M8" s="110" t="str">
        <f t="shared" si="0"/>
        <v>月</v>
      </c>
      <c r="N8" s="110" t="str">
        <f t="shared" si="0"/>
        <v>月</v>
      </c>
      <c r="O8" s="110" t="str">
        <f t="shared" si="0"/>
        <v>月</v>
      </c>
      <c r="P8" s="110" t="str">
        <f t="shared" si="0"/>
        <v>月</v>
      </c>
      <c r="Q8" s="247"/>
      <c r="R8" s="249"/>
      <c r="S8" s="249"/>
      <c r="T8" s="247"/>
      <c r="U8" s="249"/>
      <c r="V8" s="249"/>
      <c r="W8" s="247"/>
    </row>
    <row r="9" spans="2:25" ht="28.5" customHeight="1">
      <c r="B9" s="218" t="s">
        <v>19</v>
      </c>
      <c r="C9" s="225" t="s">
        <v>20</v>
      </c>
      <c r="D9" s="226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111">
        <f>SUM(E9:P9)</f>
        <v>0</v>
      </c>
      <c r="R9" s="12" t="s">
        <v>137</v>
      </c>
      <c r="S9" s="13">
        <v>38.200000000000003</v>
      </c>
      <c r="T9" s="44">
        <f>Q9*$S9*0.0258</f>
        <v>0</v>
      </c>
      <c r="U9" s="14">
        <v>1.8700000000000001E-2</v>
      </c>
      <c r="V9" s="45" t="s">
        <v>138</v>
      </c>
      <c r="W9" s="46">
        <f>Q9*$S9*$U9*44/12</f>
        <v>0</v>
      </c>
    </row>
    <row r="10" spans="2:25" ht="28.5" customHeight="1">
      <c r="B10" s="219"/>
      <c r="C10" s="225" t="s">
        <v>21</v>
      </c>
      <c r="D10" s="226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111">
        <f t="shared" ref="Q10:Q39" si="1">SUM(E10:P10)</f>
        <v>0</v>
      </c>
      <c r="R10" s="12" t="s">
        <v>137</v>
      </c>
      <c r="S10" s="13">
        <v>35.299999999999997</v>
      </c>
      <c r="T10" s="44">
        <f t="shared" ref="T10:T39" si="2">Q10*$S10*0.0258</f>
        <v>0</v>
      </c>
      <c r="U10" s="14">
        <v>1.84E-2</v>
      </c>
      <c r="V10" s="45" t="s">
        <v>138</v>
      </c>
      <c r="W10" s="46">
        <f t="shared" ref="W10:W30" si="3">Q10*$S10*$U10*44/12</f>
        <v>0</v>
      </c>
    </row>
    <row r="11" spans="2:25" ht="28.5" customHeight="1">
      <c r="B11" s="219"/>
      <c r="C11" s="225" t="s">
        <v>22</v>
      </c>
      <c r="D11" s="226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111">
        <f t="shared" si="1"/>
        <v>0</v>
      </c>
      <c r="R11" s="12" t="s">
        <v>137</v>
      </c>
      <c r="S11" s="13">
        <v>34.6</v>
      </c>
      <c r="T11" s="44">
        <f t="shared" si="2"/>
        <v>0</v>
      </c>
      <c r="U11" s="14">
        <v>1.83E-2</v>
      </c>
      <c r="V11" s="45" t="s">
        <v>138</v>
      </c>
      <c r="W11" s="46">
        <f t="shared" si="3"/>
        <v>0</v>
      </c>
    </row>
    <row r="12" spans="2:25" ht="28.5" customHeight="1">
      <c r="B12" s="219"/>
      <c r="C12" s="225" t="s">
        <v>139</v>
      </c>
      <c r="D12" s="226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111">
        <f t="shared" si="1"/>
        <v>0</v>
      </c>
      <c r="R12" s="12" t="s">
        <v>137</v>
      </c>
      <c r="S12" s="13">
        <v>33.6</v>
      </c>
      <c r="T12" s="44">
        <f t="shared" si="2"/>
        <v>0</v>
      </c>
      <c r="U12" s="14">
        <v>1.8200000000000001E-2</v>
      </c>
      <c r="V12" s="45" t="s">
        <v>138</v>
      </c>
      <c r="W12" s="46">
        <f t="shared" si="3"/>
        <v>0</v>
      </c>
    </row>
    <row r="13" spans="2:25" ht="28.5" customHeight="1">
      <c r="B13" s="219"/>
      <c r="C13" s="225" t="s">
        <v>23</v>
      </c>
      <c r="D13" s="226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111">
        <f t="shared" si="1"/>
        <v>0</v>
      </c>
      <c r="R13" s="12" t="s">
        <v>137</v>
      </c>
      <c r="S13" s="13">
        <v>36.700000000000003</v>
      </c>
      <c r="T13" s="44">
        <f t="shared" si="2"/>
        <v>0</v>
      </c>
      <c r="U13" s="14">
        <v>1.8499999999999999E-2</v>
      </c>
      <c r="V13" s="45" t="s">
        <v>138</v>
      </c>
      <c r="W13" s="46">
        <f t="shared" si="3"/>
        <v>0</v>
      </c>
    </row>
    <row r="14" spans="2:25" ht="28.5" customHeight="1">
      <c r="B14" s="219"/>
      <c r="C14" s="225" t="s">
        <v>24</v>
      </c>
      <c r="D14" s="226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111">
        <f t="shared" si="1"/>
        <v>0</v>
      </c>
      <c r="R14" s="12" t="s">
        <v>137</v>
      </c>
      <c r="S14" s="13">
        <v>37.700000000000003</v>
      </c>
      <c r="T14" s="44">
        <f t="shared" si="2"/>
        <v>0</v>
      </c>
      <c r="U14" s="14">
        <v>1.8700000000000001E-2</v>
      </c>
      <c r="V14" s="45" t="s">
        <v>138</v>
      </c>
      <c r="W14" s="46">
        <f t="shared" si="3"/>
        <v>0</v>
      </c>
    </row>
    <row r="15" spans="2:25" ht="28.5" customHeight="1">
      <c r="B15" s="219"/>
      <c r="C15" s="225" t="s">
        <v>25</v>
      </c>
      <c r="D15" s="226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111">
        <f t="shared" si="1"/>
        <v>0</v>
      </c>
      <c r="R15" s="12" t="s">
        <v>137</v>
      </c>
      <c r="S15" s="13">
        <v>39.1</v>
      </c>
      <c r="T15" s="44">
        <f t="shared" si="2"/>
        <v>0</v>
      </c>
      <c r="U15" s="14">
        <v>1.89E-2</v>
      </c>
      <c r="V15" s="45" t="s">
        <v>138</v>
      </c>
      <c r="W15" s="46">
        <f t="shared" si="3"/>
        <v>0</v>
      </c>
    </row>
    <row r="16" spans="2:25" ht="28.5" customHeight="1">
      <c r="B16" s="219"/>
      <c r="C16" s="225" t="s">
        <v>26</v>
      </c>
      <c r="D16" s="226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111">
        <f t="shared" si="1"/>
        <v>0</v>
      </c>
      <c r="R16" s="12" t="s">
        <v>137</v>
      </c>
      <c r="S16" s="13">
        <v>41.9</v>
      </c>
      <c r="T16" s="44">
        <f t="shared" si="2"/>
        <v>0</v>
      </c>
      <c r="U16" s="14">
        <v>1.95E-2</v>
      </c>
      <c r="V16" s="45" t="s">
        <v>138</v>
      </c>
      <c r="W16" s="46">
        <f t="shared" si="3"/>
        <v>0</v>
      </c>
    </row>
    <row r="17" spans="2:23" ht="28.5" customHeight="1">
      <c r="B17" s="219"/>
      <c r="C17" s="225" t="s">
        <v>27</v>
      </c>
      <c r="D17" s="226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111">
        <f t="shared" si="1"/>
        <v>0</v>
      </c>
      <c r="R17" s="12" t="s">
        <v>140</v>
      </c>
      <c r="S17" s="13">
        <v>40.9</v>
      </c>
      <c r="T17" s="44">
        <f t="shared" si="2"/>
        <v>0</v>
      </c>
      <c r="U17" s="14">
        <v>2.0799999999999999E-2</v>
      </c>
      <c r="V17" s="45" t="s">
        <v>138</v>
      </c>
      <c r="W17" s="46">
        <f t="shared" si="3"/>
        <v>0</v>
      </c>
    </row>
    <row r="18" spans="2:23" ht="28.5" customHeight="1">
      <c r="B18" s="219"/>
      <c r="C18" s="225" t="s">
        <v>28</v>
      </c>
      <c r="D18" s="226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111">
        <f t="shared" si="1"/>
        <v>0</v>
      </c>
      <c r="R18" s="12" t="s">
        <v>140</v>
      </c>
      <c r="S18" s="13">
        <v>29.9</v>
      </c>
      <c r="T18" s="44">
        <f t="shared" si="2"/>
        <v>0</v>
      </c>
      <c r="U18" s="14">
        <v>2.5399999999999999E-2</v>
      </c>
      <c r="V18" s="45" t="s">
        <v>138</v>
      </c>
      <c r="W18" s="46">
        <f t="shared" si="3"/>
        <v>0</v>
      </c>
    </row>
    <row r="19" spans="2:23" ht="28.5" customHeight="1">
      <c r="B19" s="219"/>
      <c r="C19" s="227" t="s">
        <v>29</v>
      </c>
      <c r="D19" s="112" t="s">
        <v>30</v>
      </c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111">
        <f t="shared" si="1"/>
        <v>0</v>
      </c>
      <c r="R19" s="12" t="s">
        <v>140</v>
      </c>
      <c r="S19" s="13">
        <v>50.8</v>
      </c>
      <c r="T19" s="44">
        <f t="shared" si="2"/>
        <v>0</v>
      </c>
      <c r="U19" s="14">
        <v>1.61E-2</v>
      </c>
      <c r="V19" s="45" t="s">
        <v>138</v>
      </c>
      <c r="W19" s="46">
        <f t="shared" si="3"/>
        <v>0</v>
      </c>
    </row>
    <row r="20" spans="2:23" ht="28.5" customHeight="1">
      <c r="B20" s="219"/>
      <c r="C20" s="228"/>
      <c r="D20" s="112" t="s">
        <v>31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111">
        <f t="shared" si="1"/>
        <v>0</v>
      </c>
      <c r="R20" s="12" t="s">
        <v>32</v>
      </c>
      <c r="S20" s="13">
        <v>44.9</v>
      </c>
      <c r="T20" s="44">
        <f t="shared" si="2"/>
        <v>0</v>
      </c>
      <c r="U20" s="14">
        <v>1.4200000000000001E-2</v>
      </c>
      <c r="V20" s="45" t="s">
        <v>138</v>
      </c>
      <c r="W20" s="46">
        <f t="shared" si="3"/>
        <v>0</v>
      </c>
    </row>
    <row r="21" spans="2:23" ht="28.5" customHeight="1">
      <c r="B21" s="219"/>
      <c r="C21" s="229" t="s">
        <v>33</v>
      </c>
      <c r="D21" s="112" t="s">
        <v>34</v>
      </c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111">
        <f t="shared" si="1"/>
        <v>0</v>
      </c>
      <c r="R21" s="12" t="s">
        <v>140</v>
      </c>
      <c r="S21" s="13">
        <v>54.6</v>
      </c>
      <c r="T21" s="44">
        <f t="shared" si="2"/>
        <v>0</v>
      </c>
      <c r="U21" s="14">
        <v>1.35E-2</v>
      </c>
      <c r="V21" s="45" t="s">
        <v>138</v>
      </c>
      <c r="W21" s="46">
        <f t="shared" si="3"/>
        <v>0</v>
      </c>
    </row>
    <row r="22" spans="2:23" ht="28.5" customHeight="1">
      <c r="B22" s="219"/>
      <c r="C22" s="230"/>
      <c r="D22" s="107" t="s">
        <v>141</v>
      </c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1">
        <f t="shared" si="1"/>
        <v>0</v>
      </c>
      <c r="R22" s="12" t="s">
        <v>32</v>
      </c>
      <c r="S22" s="13">
        <v>43.5</v>
      </c>
      <c r="T22" s="44">
        <f t="shared" si="2"/>
        <v>0</v>
      </c>
      <c r="U22" s="14">
        <v>1.3899999999999999E-2</v>
      </c>
      <c r="V22" s="45" t="s">
        <v>138</v>
      </c>
      <c r="W22" s="46">
        <f t="shared" si="3"/>
        <v>0</v>
      </c>
    </row>
    <row r="23" spans="2:23" ht="28.5" customHeight="1">
      <c r="B23" s="219"/>
      <c r="C23" s="227" t="s">
        <v>35</v>
      </c>
      <c r="D23" s="107" t="s">
        <v>178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11">
        <f t="shared" si="1"/>
        <v>0</v>
      </c>
      <c r="R23" s="12" t="s">
        <v>140</v>
      </c>
      <c r="S23" s="13">
        <v>29</v>
      </c>
      <c r="T23" s="44">
        <f t="shared" si="2"/>
        <v>0</v>
      </c>
      <c r="U23" s="14">
        <v>2.4500000000000001E-2</v>
      </c>
      <c r="V23" s="45" t="s">
        <v>138</v>
      </c>
      <c r="W23" s="46">
        <f t="shared" si="3"/>
        <v>0</v>
      </c>
    </row>
    <row r="24" spans="2:23" ht="28.5" customHeight="1">
      <c r="B24" s="219"/>
      <c r="C24" s="231"/>
      <c r="D24" s="107" t="s">
        <v>179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111">
        <f t="shared" si="1"/>
        <v>0</v>
      </c>
      <c r="R24" s="12" t="s">
        <v>140</v>
      </c>
      <c r="S24" s="13">
        <v>25.7</v>
      </c>
      <c r="T24" s="44">
        <f t="shared" si="2"/>
        <v>0</v>
      </c>
      <c r="U24" s="14">
        <v>2.47E-2</v>
      </c>
      <c r="V24" s="45" t="s">
        <v>138</v>
      </c>
      <c r="W24" s="46">
        <f t="shared" si="3"/>
        <v>0</v>
      </c>
    </row>
    <row r="25" spans="2:23" ht="28.5" customHeight="1">
      <c r="B25" s="219"/>
      <c r="C25" s="228"/>
      <c r="D25" s="107" t="s">
        <v>36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111">
        <f t="shared" si="1"/>
        <v>0</v>
      </c>
      <c r="R25" s="12" t="s">
        <v>140</v>
      </c>
      <c r="S25" s="13">
        <v>26.9</v>
      </c>
      <c r="T25" s="44">
        <f t="shared" si="2"/>
        <v>0</v>
      </c>
      <c r="U25" s="14">
        <v>2.5499999999999998E-2</v>
      </c>
      <c r="V25" s="45" t="s">
        <v>138</v>
      </c>
      <c r="W25" s="46">
        <f t="shared" si="3"/>
        <v>0</v>
      </c>
    </row>
    <row r="26" spans="2:23" ht="28.5" customHeight="1">
      <c r="B26" s="219"/>
      <c r="C26" s="220" t="s">
        <v>37</v>
      </c>
      <c r="D26" s="221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111">
        <f t="shared" si="1"/>
        <v>0</v>
      </c>
      <c r="R26" s="12" t="s">
        <v>140</v>
      </c>
      <c r="S26" s="13">
        <v>29.4</v>
      </c>
      <c r="T26" s="44">
        <f t="shared" si="2"/>
        <v>0</v>
      </c>
      <c r="U26" s="14">
        <v>2.9399999999999999E-2</v>
      </c>
      <c r="V26" s="45" t="s">
        <v>138</v>
      </c>
      <c r="W26" s="46">
        <f t="shared" si="3"/>
        <v>0</v>
      </c>
    </row>
    <row r="27" spans="2:23" ht="28.5" customHeight="1">
      <c r="B27" s="219"/>
      <c r="C27" s="220" t="s">
        <v>142</v>
      </c>
      <c r="D27" s="221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111">
        <f t="shared" si="1"/>
        <v>0</v>
      </c>
      <c r="R27" s="12" t="s">
        <v>140</v>
      </c>
      <c r="S27" s="13">
        <v>37.299999999999997</v>
      </c>
      <c r="T27" s="44">
        <f t="shared" si="2"/>
        <v>0</v>
      </c>
      <c r="U27" s="14">
        <v>2.0899999999999998E-2</v>
      </c>
      <c r="V27" s="45" t="s">
        <v>138</v>
      </c>
      <c r="W27" s="46">
        <f t="shared" si="3"/>
        <v>0</v>
      </c>
    </row>
    <row r="28" spans="2:23" ht="28.5" customHeight="1">
      <c r="B28" s="219"/>
      <c r="C28" s="220" t="s">
        <v>38</v>
      </c>
      <c r="D28" s="221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111">
        <f t="shared" si="1"/>
        <v>0</v>
      </c>
      <c r="R28" s="12" t="s">
        <v>32</v>
      </c>
      <c r="S28" s="13">
        <v>21.1</v>
      </c>
      <c r="T28" s="44">
        <f t="shared" si="2"/>
        <v>0</v>
      </c>
      <c r="U28" s="14">
        <v>1.0999999999999999E-2</v>
      </c>
      <c r="V28" s="45" t="s">
        <v>138</v>
      </c>
      <c r="W28" s="46">
        <f t="shared" si="3"/>
        <v>0</v>
      </c>
    </row>
    <row r="29" spans="2:23" ht="28.5" customHeight="1">
      <c r="B29" s="219"/>
      <c r="C29" s="220" t="s">
        <v>39</v>
      </c>
      <c r="D29" s="221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111">
        <f t="shared" si="1"/>
        <v>0</v>
      </c>
      <c r="R29" s="12" t="s">
        <v>32</v>
      </c>
      <c r="S29" s="15">
        <v>3.41</v>
      </c>
      <c r="T29" s="44">
        <f t="shared" si="2"/>
        <v>0</v>
      </c>
      <c r="U29" s="14">
        <v>2.63E-2</v>
      </c>
      <c r="V29" s="45" t="s">
        <v>138</v>
      </c>
      <c r="W29" s="46">
        <f t="shared" si="3"/>
        <v>0</v>
      </c>
    </row>
    <row r="30" spans="2:23" ht="28.5" customHeight="1">
      <c r="B30" s="219"/>
      <c r="C30" s="220" t="s">
        <v>40</v>
      </c>
      <c r="D30" s="221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111">
        <f t="shared" si="1"/>
        <v>0</v>
      </c>
      <c r="R30" s="12" t="s">
        <v>32</v>
      </c>
      <c r="S30" s="16">
        <v>8.41</v>
      </c>
      <c r="T30" s="44">
        <f t="shared" si="2"/>
        <v>0</v>
      </c>
      <c r="U30" s="14">
        <v>3.8399999999999997E-2</v>
      </c>
      <c r="V30" s="45" t="s">
        <v>138</v>
      </c>
      <c r="W30" s="46">
        <f t="shared" si="3"/>
        <v>0</v>
      </c>
    </row>
    <row r="31" spans="2:23" ht="28.5" customHeight="1">
      <c r="B31" s="219"/>
      <c r="C31" s="212" t="s">
        <v>41</v>
      </c>
      <c r="D31" s="22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11">
        <f t="shared" si="1"/>
        <v>0</v>
      </c>
      <c r="R31" s="17" t="s">
        <v>32</v>
      </c>
      <c r="S31" s="113">
        <v>45</v>
      </c>
      <c r="T31" s="44">
        <f t="shared" si="2"/>
        <v>0</v>
      </c>
      <c r="U31" s="14">
        <v>1.3599999999999999E-2</v>
      </c>
      <c r="V31" s="45" t="s">
        <v>138</v>
      </c>
      <c r="W31" s="46">
        <f>Q31*$S31*$U31*44/12</f>
        <v>0</v>
      </c>
    </row>
    <row r="32" spans="2:23" ht="28.5" customHeight="1">
      <c r="B32" s="219"/>
      <c r="C32" s="223" t="s">
        <v>42</v>
      </c>
      <c r="D32" s="224"/>
      <c r="E32" s="18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19"/>
      <c r="S32" s="20"/>
      <c r="T32" s="48">
        <f>SUM(T9:T31)</f>
        <v>0</v>
      </c>
      <c r="U32" s="21"/>
      <c r="V32" s="49"/>
      <c r="W32" s="50">
        <f>SUM(W9:W31)</f>
        <v>0</v>
      </c>
    </row>
    <row r="33" spans="2:23" ht="28.5" customHeight="1">
      <c r="B33" s="218" t="s">
        <v>43</v>
      </c>
      <c r="C33" s="220" t="s">
        <v>44</v>
      </c>
      <c r="D33" s="221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111">
        <f t="shared" si="1"/>
        <v>0</v>
      </c>
      <c r="R33" s="12" t="s">
        <v>143</v>
      </c>
      <c r="S33" s="15">
        <v>1.02</v>
      </c>
      <c r="T33" s="44">
        <f t="shared" si="2"/>
        <v>0</v>
      </c>
      <c r="U33" s="22">
        <v>0.06</v>
      </c>
      <c r="V33" s="51"/>
      <c r="W33" s="46">
        <f>Q33*$U33</f>
        <v>0</v>
      </c>
    </row>
    <row r="34" spans="2:23" ht="28.5" customHeight="1">
      <c r="B34" s="219"/>
      <c r="C34" s="220" t="s">
        <v>45</v>
      </c>
      <c r="D34" s="221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111">
        <f t="shared" si="1"/>
        <v>0</v>
      </c>
      <c r="R34" s="12" t="s">
        <v>143</v>
      </c>
      <c r="S34" s="15">
        <v>1.36</v>
      </c>
      <c r="T34" s="44">
        <f t="shared" si="2"/>
        <v>0</v>
      </c>
      <c r="U34" s="22">
        <v>5.7000000000000002E-2</v>
      </c>
      <c r="V34" s="51"/>
      <c r="W34" s="46">
        <f t="shared" ref="W34:W36" si="4">Q34*$U34</f>
        <v>0</v>
      </c>
    </row>
    <row r="35" spans="2:23" ht="28.5" customHeight="1">
      <c r="B35" s="219"/>
      <c r="C35" s="220" t="s">
        <v>46</v>
      </c>
      <c r="D35" s="221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111">
        <f t="shared" si="1"/>
        <v>0</v>
      </c>
      <c r="R35" s="12" t="s">
        <v>143</v>
      </c>
      <c r="S35" s="15">
        <v>1.36</v>
      </c>
      <c r="T35" s="44">
        <f t="shared" si="2"/>
        <v>0</v>
      </c>
      <c r="U35" s="22">
        <v>5.7000000000000002E-2</v>
      </c>
      <c r="V35" s="51"/>
      <c r="W35" s="46">
        <f t="shared" si="4"/>
        <v>0</v>
      </c>
    </row>
    <row r="36" spans="2:23" ht="28.5" customHeight="1">
      <c r="B36" s="219"/>
      <c r="C36" s="220" t="s">
        <v>47</v>
      </c>
      <c r="D36" s="221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111">
        <f t="shared" si="1"/>
        <v>0</v>
      </c>
      <c r="R36" s="12" t="s">
        <v>143</v>
      </c>
      <c r="S36" s="15">
        <v>1.36</v>
      </c>
      <c r="T36" s="44">
        <f t="shared" si="2"/>
        <v>0</v>
      </c>
      <c r="U36" s="22">
        <v>5.7000000000000002E-2</v>
      </c>
      <c r="V36" s="51"/>
      <c r="W36" s="46">
        <f t="shared" si="4"/>
        <v>0</v>
      </c>
    </row>
    <row r="37" spans="2:23" ht="28.5" customHeight="1">
      <c r="B37" s="219"/>
      <c r="C37" s="213" t="s">
        <v>48</v>
      </c>
      <c r="D37" s="214"/>
      <c r="E37" s="26">
        <f>SUM(E33:E36)</f>
        <v>0</v>
      </c>
      <c r="F37" s="26">
        <f>SUM(F33:F36)</f>
        <v>0</v>
      </c>
      <c r="G37" s="26">
        <f t="shared" ref="G37:P37" si="5">SUM(G33:G36)</f>
        <v>0</v>
      </c>
      <c r="H37" s="26">
        <f t="shared" si="5"/>
        <v>0</v>
      </c>
      <c r="I37" s="26">
        <f t="shared" si="5"/>
        <v>0</v>
      </c>
      <c r="J37" s="26">
        <f t="shared" si="5"/>
        <v>0</v>
      </c>
      <c r="K37" s="26">
        <f t="shared" si="5"/>
        <v>0</v>
      </c>
      <c r="L37" s="26">
        <f t="shared" si="5"/>
        <v>0</v>
      </c>
      <c r="M37" s="26">
        <f t="shared" si="5"/>
        <v>0</v>
      </c>
      <c r="N37" s="26">
        <f t="shared" si="5"/>
        <v>0</v>
      </c>
      <c r="O37" s="26">
        <f t="shared" si="5"/>
        <v>0</v>
      </c>
      <c r="P37" s="26">
        <f t="shared" si="5"/>
        <v>0</v>
      </c>
      <c r="Q37" s="26">
        <f>SUM(Q33:Q36)</f>
        <v>0</v>
      </c>
      <c r="R37" s="23" t="s">
        <v>143</v>
      </c>
      <c r="S37" s="24"/>
      <c r="T37" s="52">
        <f>SUM(T33:T36)</f>
        <v>0</v>
      </c>
      <c r="U37" s="25"/>
      <c r="V37" s="53"/>
      <c r="W37" s="54">
        <f>SUM(W33:W36)</f>
        <v>0</v>
      </c>
    </row>
    <row r="38" spans="2:23" ht="28.5" customHeight="1">
      <c r="B38" s="209" t="s">
        <v>49</v>
      </c>
      <c r="C38" s="211" t="s">
        <v>180</v>
      </c>
      <c r="D38" s="212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111">
        <f t="shared" si="1"/>
        <v>0</v>
      </c>
      <c r="R38" s="12" t="s">
        <v>50</v>
      </c>
      <c r="S38" s="15">
        <v>9.9700000000000006</v>
      </c>
      <c r="T38" s="44">
        <f>Q38*$S38*0.0258</f>
        <v>0</v>
      </c>
      <c r="U38" s="114">
        <v>4.57E-4</v>
      </c>
      <c r="V38" s="115"/>
      <c r="W38" s="46">
        <f>Q38*$U38*1000</f>
        <v>0</v>
      </c>
    </row>
    <row r="39" spans="2:23" ht="28.5" customHeight="1">
      <c r="B39" s="210"/>
      <c r="C39" s="211" t="s">
        <v>181</v>
      </c>
      <c r="D39" s="212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111">
        <f t="shared" si="1"/>
        <v>0</v>
      </c>
      <c r="R39" s="12" t="s">
        <v>50</v>
      </c>
      <c r="S39" s="108">
        <v>9.2799999999999994</v>
      </c>
      <c r="T39" s="44">
        <f t="shared" si="2"/>
        <v>0</v>
      </c>
      <c r="U39" s="114">
        <v>4.57E-4</v>
      </c>
      <c r="V39" s="115"/>
      <c r="W39" s="46">
        <f>Q39*$U39*1000</f>
        <v>0</v>
      </c>
    </row>
    <row r="40" spans="2:23" ht="28.5" customHeight="1" thickBot="1">
      <c r="B40" s="55"/>
      <c r="C40" s="213" t="s">
        <v>51</v>
      </c>
      <c r="D40" s="214"/>
      <c r="E40" s="26">
        <f>SUM(E38:E39)</f>
        <v>0</v>
      </c>
      <c r="F40" s="26">
        <f>SUM(F38:F39)</f>
        <v>0</v>
      </c>
      <c r="G40" s="26">
        <f t="shared" ref="G40:Q40" si="6">SUM(G38:G39)</f>
        <v>0</v>
      </c>
      <c r="H40" s="26">
        <f t="shared" si="6"/>
        <v>0</v>
      </c>
      <c r="I40" s="26">
        <f t="shared" si="6"/>
        <v>0</v>
      </c>
      <c r="J40" s="26">
        <f t="shared" si="6"/>
        <v>0</v>
      </c>
      <c r="K40" s="26">
        <f t="shared" si="6"/>
        <v>0</v>
      </c>
      <c r="L40" s="26">
        <f t="shared" si="6"/>
        <v>0</v>
      </c>
      <c r="M40" s="26">
        <f t="shared" si="6"/>
        <v>0</v>
      </c>
      <c r="N40" s="26">
        <f t="shared" si="6"/>
        <v>0</v>
      </c>
      <c r="O40" s="26">
        <f t="shared" si="6"/>
        <v>0</v>
      </c>
      <c r="P40" s="26">
        <f t="shared" si="6"/>
        <v>0</v>
      </c>
      <c r="Q40" s="26">
        <f t="shared" si="6"/>
        <v>0</v>
      </c>
      <c r="R40" s="23" t="s">
        <v>143</v>
      </c>
      <c r="S40" s="24"/>
      <c r="T40" s="56">
        <f>SUM(T38:T39)</f>
        <v>0</v>
      </c>
      <c r="U40" s="25"/>
      <c r="V40" s="57"/>
      <c r="W40" s="56">
        <f>SUM(W38:W39)</f>
        <v>0</v>
      </c>
    </row>
    <row r="41" spans="2:23" ht="28.5" customHeight="1" thickTop="1" thickBot="1">
      <c r="B41" s="215" t="s">
        <v>52</v>
      </c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7"/>
      <c r="T41" s="58">
        <f>ROUND(T32+T37+T40,1)</f>
        <v>0</v>
      </c>
      <c r="U41" s="59"/>
      <c r="V41" s="59"/>
      <c r="W41" s="61">
        <f>ROUND(W32+W37+W40,1)</f>
        <v>0</v>
      </c>
    </row>
    <row r="42" spans="2:23" ht="15.75" customHeight="1" thickTop="1">
      <c r="B42" s="10" t="s">
        <v>144</v>
      </c>
      <c r="C42" s="116"/>
      <c r="T42" s="11"/>
      <c r="U42" s="28"/>
      <c r="V42" s="60"/>
      <c r="W42" s="28"/>
    </row>
    <row r="43" spans="2:23" ht="10.15" customHeight="1">
      <c r="T43" s="11"/>
      <c r="U43" s="28"/>
      <c r="V43" s="60"/>
      <c r="W43" s="28"/>
    </row>
    <row r="44" spans="2:23">
      <c r="B44" s="27" t="s">
        <v>53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28"/>
      <c r="T44" s="28"/>
      <c r="U44" s="28"/>
      <c r="V44" s="60"/>
      <c r="W44" s="28"/>
    </row>
    <row r="45" spans="2:23">
      <c r="B45" s="27">
        <v>1</v>
      </c>
      <c r="C45" s="27" t="s">
        <v>182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28"/>
      <c r="T45" s="28"/>
      <c r="U45" s="28"/>
      <c r="V45" s="60"/>
      <c r="W45" s="28"/>
    </row>
    <row r="46" spans="2:23" ht="45" customHeight="1">
      <c r="B46" s="28"/>
      <c r="C46" s="208" t="s">
        <v>183</v>
      </c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</row>
    <row r="47" spans="2:23">
      <c r="B47" s="27">
        <v>2</v>
      </c>
      <c r="C47" s="27" t="s">
        <v>145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8"/>
      <c r="T47" s="28"/>
      <c r="U47" s="28"/>
      <c r="V47" s="60"/>
      <c r="W47" s="28"/>
    </row>
    <row r="48" spans="2:23" ht="38.25" customHeight="1">
      <c r="B48" s="28"/>
      <c r="C48" s="208" t="s">
        <v>205</v>
      </c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</row>
  </sheetData>
  <sheetProtection password="CC4B" sheet="1" objects="1" scenarios="1"/>
  <mergeCells count="47">
    <mergeCell ref="B3:W3"/>
    <mergeCell ref="B5:W5"/>
    <mergeCell ref="B6:D8"/>
    <mergeCell ref="E6:R6"/>
    <mergeCell ref="S6:T6"/>
    <mergeCell ref="U6:W6"/>
    <mergeCell ref="Q7:Q8"/>
    <mergeCell ref="R7:R8"/>
    <mergeCell ref="S7:S8"/>
    <mergeCell ref="T7:T8"/>
    <mergeCell ref="U7:U8"/>
    <mergeCell ref="V7:V8"/>
    <mergeCell ref="W7:W8"/>
    <mergeCell ref="B9:B32"/>
    <mergeCell ref="C9:D9"/>
    <mergeCell ref="C10:D10"/>
    <mergeCell ref="C11:D11"/>
    <mergeCell ref="C12:D12"/>
    <mergeCell ref="C13:D13"/>
    <mergeCell ref="C14:D14"/>
    <mergeCell ref="C30:D30"/>
    <mergeCell ref="C15:D15"/>
    <mergeCell ref="C16:D16"/>
    <mergeCell ref="C17:D17"/>
    <mergeCell ref="C18:D18"/>
    <mergeCell ref="C19:C20"/>
    <mergeCell ref="C21:C22"/>
    <mergeCell ref="C23:C25"/>
    <mergeCell ref="C26:D26"/>
    <mergeCell ref="C27:D27"/>
    <mergeCell ref="C28:D28"/>
    <mergeCell ref="C29:D29"/>
    <mergeCell ref="C31:D31"/>
    <mergeCell ref="C32:D32"/>
    <mergeCell ref="B33:B37"/>
    <mergeCell ref="C33:D33"/>
    <mergeCell ref="C34:D34"/>
    <mergeCell ref="C35:D35"/>
    <mergeCell ref="C36:D36"/>
    <mergeCell ref="C37:D37"/>
    <mergeCell ref="C48:W48"/>
    <mergeCell ref="B38:B39"/>
    <mergeCell ref="C38:D38"/>
    <mergeCell ref="C39:D39"/>
    <mergeCell ref="C40:D40"/>
    <mergeCell ref="B41:S41"/>
    <mergeCell ref="C46:W46"/>
  </mergeCells>
  <phoneticPr fontId="2"/>
  <conditionalFormatting sqref="S31">
    <cfRule type="cellIs" dxfId="4" priority="1" operator="notEqual">
      <formula>45</formula>
    </cfRule>
  </conditionalFormatting>
  <dataValidations count="1">
    <dataValidation imeMode="halfAlpha" allowBlank="1" showInputMessage="1" showErrorMessage="1" sqref="E8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39"/>
  <sheetViews>
    <sheetView showGridLines="0" view="pageBreakPreview" zoomScale="70" zoomScaleNormal="10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0" sqref="K10"/>
    </sheetView>
  </sheetViews>
  <sheetFormatPr defaultColWidth="8.875" defaultRowHeight="13.5" outlineLevelCol="1"/>
  <cols>
    <col min="1" max="1" width="1.125" style="66" customWidth="1"/>
    <col min="2" max="23" width="3.125" style="66" customWidth="1"/>
    <col min="24" max="24" width="4" style="66" customWidth="1"/>
    <col min="25" max="26" width="6.625" style="66" customWidth="1"/>
    <col min="27" max="27" width="1.125" style="66" customWidth="1"/>
    <col min="28" max="28" width="8.875" style="66"/>
    <col min="29" max="29" width="13.5" style="66" customWidth="1"/>
    <col min="30" max="30" width="8.875" style="68" hidden="1" customWidth="1" outlineLevel="1"/>
    <col min="31" max="31" width="10" style="68" hidden="1" customWidth="1" outlineLevel="1"/>
    <col min="32" max="32" width="8.875" style="66" collapsed="1"/>
    <col min="33" max="16384" width="8.875" style="66"/>
  </cols>
  <sheetData>
    <row r="1" spans="2:32" ht="48" customHeight="1">
      <c r="AC1" s="67" t="s">
        <v>154</v>
      </c>
    </row>
    <row r="2" spans="2:32">
      <c r="Z2" s="69">
        <f>導入効果報告書!N20</f>
        <v>0</v>
      </c>
      <c r="AC2" s="70" t="str">
        <f>IF(COUNTIF($AD:$AD,FALSE)=0,"なし","あり")</f>
        <v>あり</v>
      </c>
      <c r="AE2" s="68" t="s">
        <v>5</v>
      </c>
    </row>
    <row r="4" spans="2:32" ht="14.25">
      <c r="B4" s="251" t="s">
        <v>155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</row>
    <row r="6" spans="2:32">
      <c r="S6" s="252">
        <f>導入効果報告書!U12</f>
        <v>0</v>
      </c>
      <c r="T6" s="252"/>
      <c r="U6" s="9" t="s">
        <v>2</v>
      </c>
      <c r="V6" s="9">
        <f>導入効果報告書!X12</f>
        <v>0</v>
      </c>
      <c r="W6" s="9" t="s">
        <v>1</v>
      </c>
      <c r="X6" s="9">
        <f>導入効果報告書!Z12</f>
        <v>0</v>
      </c>
      <c r="Y6" s="9" t="s">
        <v>0</v>
      </c>
    </row>
    <row r="7" spans="2:32">
      <c r="B7" s="66" t="s">
        <v>17</v>
      </c>
      <c r="S7" s="71"/>
      <c r="T7" s="71"/>
    </row>
    <row r="8" spans="2:32">
      <c r="C8" s="72" t="s">
        <v>156</v>
      </c>
      <c r="K8" s="9" t="str">
        <f>導入効果報告書!N18</f>
        <v>都道府県</v>
      </c>
      <c r="N8" s="66">
        <f>導入効果報告書!Q18</f>
        <v>0</v>
      </c>
      <c r="S8" s="71"/>
      <c r="T8" s="71"/>
    </row>
    <row r="9" spans="2:32">
      <c r="C9" s="72" t="s">
        <v>3</v>
      </c>
      <c r="K9" s="9">
        <f>導入効果報告書!N20</f>
        <v>0</v>
      </c>
      <c r="S9" s="71"/>
      <c r="T9" s="71"/>
    </row>
    <row r="10" spans="2:32">
      <c r="C10" s="72" t="s">
        <v>157</v>
      </c>
      <c r="K10" s="9" t="str">
        <f>導入効果報告書!N22&amp;"　"&amp;導入効果報告書!U22&amp;"　"&amp;導入効果報告書!Y22</f>
        <v>　　</v>
      </c>
      <c r="S10" s="71"/>
      <c r="T10" s="71"/>
    </row>
    <row r="11" spans="2:32">
      <c r="Z11" s="253" t="s">
        <v>16</v>
      </c>
      <c r="AA11" s="254"/>
    </row>
    <row r="12" spans="2:32" ht="13.35" customHeight="1">
      <c r="Z12" s="253"/>
      <c r="AA12" s="254"/>
    </row>
    <row r="13" spans="2:32" ht="13.15" customHeight="1">
      <c r="B13" s="255" t="s">
        <v>209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255"/>
      <c r="R13" s="255"/>
      <c r="S13" s="255"/>
      <c r="T13" s="255"/>
      <c r="U13" s="255"/>
      <c r="V13" s="255"/>
      <c r="W13" s="255"/>
      <c r="X13" s="255"/>
      <c r="Y13" s="256"/>
      <c r="Z13" s="253"/>
      <c r="AA13" s="254"/>
    </row>
    <row r="14" spans="2:32">
      <c r="B14" s="255"/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6"/>
      <c r="Z14" s="253"/>
      <c r="AA14" s="254"/>
    </row>
    <row r="15" spans="2:32"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4"/>
      <c r="Z15" s="75"/>
      <c r="AA15" s="76"/>
    </row>
    <row r="16" spans="2:32" s="68" customFormat="1">
      <c r="B16" s="77" t="s">
        <v>163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78"/>
      <c r="AA16" s="79"/>
      <c r="AB16" s="66"/>
      <c r="AC16" s="66"/>
      <c r="AF16" s="66"/>
    </row>
    <row r="17" spans="2:32" s="68" customFormat="1" ht="27">
      <c r="B17" s="80" t="s">
        <v>15</v>
      </c>
      <c r="C17" s="257" t="s">
        <v>158</v>
      </c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8"/>
      <c r="T17" s="258"/>
      <c r="U17" s="258"/>
      <c r="V17" s="258"/>
      <c r="W17" s="258"/>
      <c r="X17" s="259"/>
      <c r="Y17" s="81" t="s">
        <v>159</v>
      </c>
      <c r="Z17" s="82" t="s">
        <v>160</v>
      </c>
      <c r="AA17" s="79"/>
      <c r="AB17" s="66"/>
      <c r="AC17" s="66"/>
      <c r="AF17" s="66"/>
    </row>
    <row r="18" spans="2:32" s="68" customFormat="1" ht="32.65" customHeight="1">
      <c r="B18" s="83">
        <v>1</v>
      </c>
      <c r="C18" s="250" t="s">
        <v>161</v>
      </c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84"/>
      <c r="Z18" s="85"/>
      <c r="AA18" s="79"/>
      <c r="AB18" s="66"/>
      <c r="AC18" s="66"/>
      <c r="AD18" s="68" t="b">
        <v>0</v>
      </c>
      <c r="AF18" s="66"/>
    </row>
    <row r="19" spans="2:32" s="68" customFormat="1" ht="60.6" customHeight="1">
      <c r="B19" s="83">
        <v>2</v>
      </c>
      <c r="C19" s="250" t="s">
        <v>207</v>
      </c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84"/>
      <c r="Z19" s="85"/>
      <c r="AA19" s="79"/>
      <c r="AB19" s="66"/>
      <c r="AC19" s="66"/>
      <c r="AD19" s="68" t="b">
        <v>0</v>
      </c>
      <c r="AF19" s="66"/>
    </row>
    <row r="20" spans="2:32" s="68" customFormat="1" ht="45" customHeight="1">
      <c r="B20" s="83">
        <v>3</v>
      </c>
      <c r="C20" s="250" t="s">
        <v>162</v>
      </c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84"/>
      <c r="Z20" s="85"/>
      <c r="AA20" s="79"/>
      <c r="AB20" s="66"/>
      <c r="AC20" s="66"/>
      <c r="AD20" s="68" t="b">
        <v>0</v>
      </c>
      <c r="AF20" s="66"/>
    </row>
    <row r="21" spans="2:32" s="68" customFormat="1" ht="15" customHeight="1">
      <c r="B21" s="263" t="s">
        <v>169</v>
      </c>
      <c r="C21" s="264"/>
      <c r="D21" s="264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5"/>
      <c r="Y21" s="90"/>
      <c r="Z21" s="91"/>
      <c r="AA21" s="79"/>
      <c r="AB21" s="66"/>
      <c r="AC21" s="66"/>
      <c r="AF21" s="66"/>
    </row>
    <row r="22" spans="2:32" s="68" customFormat="1" ht="32.65" customHeight="1">
      <c r="B22" s="83">
        <v>4</v>
      </c>
      <c r="C22" s="250" t="s">
        <v>208</v>
      </c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84"/>
      <c r="Z22" s="85"/>
      <c r="AA22" s="79"/>
      <c r="AB22" s="66"/>
      <c r="AC22" s="66"/>
      <c r="AD22" s="68" t="b">
        <v>0</v>
      </c>
      <c r="AF22" s="66"/>
    </row>
    <row r="23" spans="2:32" s="68" customFormat="1" ht="32.65" customHeight="1">
      <c r="B23" s="83">
        <v>5</v>
      </c>
      <c r="C23" s="250" t="s">
        <v>164</v>
      </c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84"/>
      <c r="Z23" s="85"/>
      <c r="AA23" s="79"/>
      <c r="AB23" s="66"/>
      <c r="AC23" s="66"/>
      <c r="AD23" s="68" t="b">
        <v>0</v>
      </c>
      <c r="AF23" s="66"/>
    </row>
    <row r="24" spans="2:32" s="68" customFormat="1" ht="32.65" customHeight="1">
      <c r="B24" s="83">
        <v>6</v>
      </c>
      <c r="C24" s="250" t="s">
        <v>165</v>
      </c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84"/>
      <c r="Z24" s="85"/>
      <c r="AA24" s="79"/>
      <c r="AB24" s="66"/>
      <c r="AC24" s="66"/>
      <c r="AD24" s="68" t="b">
        <v>0</v>
      </c>
      <c r="AF24" s="66"/>
    </row>
    <row r="25" spans="2:32" s="68" customFormat="1" ht="14.65" customHeight="1">
      <c r="B25" s="263" t="s">
        <v>170</v>
      </c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5"/>
      <c r="Y25" s="90"/>
      <c r="Z25" s="91"/>
      <c r="AA25" s="79"/>
      <c r="AB25" s="66"/>
      <c r="AC25" s="66"/>
      <c r="AF25" s="66"/>
    </row>
    <row r="26" spans="2:32" s="68" customFormat="1" ht="58.9" customHeight="1">
      <c r="B26" s="83">
        <v>7</v>
      </c>
      <c r="C26" s="250" t="s">
        <v>173</v>
      </c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50"/>
      <c r="U26" s="250"/>
      <c r="V26" s="250"/>
      <c r="W26" s="250"/>
      <c r="X26" s="250"/>
      <c r="Y26" s="84"/>
      <c r="Z26" s="85"/>
      <c r="AA26" s="79"/>
      <c r="AB26" s="66"/>
      <c r="AC26" s="66"/>
      <c r="AD26" s="68" t="b">
        <v>0</v>
      </c>
      <c r="AF26" s="66"/>
    </row>
    <row r="27" spans="2:32" s="68" customFormat="1" ht="32.65" customHeight="1">
      <c r="B27" s="83">
        <v>8</v>
      </c>
      <c r="C27" s="266" t="s">
        <v>166</v>
      </c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8"/>
      <c r="Y27" s="84"/>
      <c r="Z27" s="85"/>
      <c r="AA27" s="79"/>
      <c r="AB27" s="66"/>
      <c r="AC27" s="66"/>
      <c r="AD27" s="68" t="b">
        <v>0</v>
      </c>
      <c r="AF27" s="66"/>
    </row>
    <row r="28" spans="2:32" s="68" customFormat="1" ht="15" customHeight="1">
      <c r="B28" s="263" t="s">
        <v>171</v>
      </c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5"/>
      <c r="Y28" s="90"/>
      <c r="Z28" s="91"/>
      <c r="AA28" s="79"/>
      <c r="AB28" s="66"/>
      <c r="AC28" s="66"/>
      <c r="AF28" s="66"/>
    </row>
    <row r="29" spans="2:32" s="68" customFormat="1" ht="32.65" customHeight="1">
      <c r="B29" s="83">
        <v>9</v>
      </c>
      <c r="C29" s="250" t="s">
        <v>172</v>
      </c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250"/>
      <c r="U29" s="250"/>
      <c r="V29" s="250"/>
      <c r="W29" s="250"/>
      <c r="X29" s="250"/>
      <c r="Y29" s="84"/>
      <c r="Z29" s="85"/>
      <c r="AA29" s="79"/>
      <c r="AB29" s="66"/>
      <c r="AC29" s="66"/>
      <c r="AD29" s="68" t="b">
        <v>0</v>
      </c>
      <c r="AF29" s="66"/>
    </row>
    <row r="30" spans="2:32" s="68" customFormat="1" ht="12" customHeight="1">
      <c r="B30" s="86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74"/>
      <c r="Z30" s="78"/>
      <c r="AA30" s="79"/>
      <c r="AB30" s="66"/>
      <c r="AC30" s="66"/>
      <c r="AF30" s="66"/>
    </row>
    <row r="31" spans="2:32" s="68" customFormat="1" ht="15" customHeight="1">
      <c r="B31" s="77" t="s">
        <v>167</v>
      </c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66"/>
      <c r="Z31" s="78"/>
      <c r="AA31" s="79"/>
      <c r="AB31" s="66"/>
      <c r="AC31" s="66"/>
      <c r="AF31" s="66"/>
    </row>
    <row r="32" spans="2:32" s="68" customFormat="1" ht="27">
      <c r="B32" s="89" t="s">
        <v>15</v>
      </c>
      <c r="C32" s="260" t="s">
        <v>158</v>
      </c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1"/>
      <c r="S32" s="261"/>
      <c r="T32" s="261"/>
      <c r="U32" s="261"/>
      <c r="V32" s="261"/>
      <c r="W32" s="261"/>
      <c r="X32" s="262"/>
      <c r="Y32" s="81" t="s">
        <v>159</v>
      </c>
      <c r="Z32" s="82" t="s">
        <v>160</v>
      </c>
      <c r="AA32" s="79"/>
      <c r="AB32" s="66"/>
      <c r="AC32" s="66"/>
      <c r="AF32" s="66"/>
    </row>
    <row r="33" spans="1:32" s="68" customFormat="1" ht="32.65" customHeight="1">
      <c r="B33" s="83">
        <v>1</v>
      </c>
      <c r="C33" s="250" t="s">
        <v>168</v>
      </c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84"/>
      <c r="Z33" s="85"/>
      <c r="AA33" s="79"/>
      <c r="AB33" s="66"/>
      <c r="AC33" s="66"/>
      <c r="AD33" s="68" t="b">
        <v>0</v>
      </c>
      <c r="AF33" s="66"/>
    </row>
    <row r="34" spans="1:32" s="68" customFormat="1" ht="8.65" customHeight="1"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4"/>
      <c r="Z34" s="94"/>
      <c r="AA34" s="79"/>
      <c r="AB34" s="66"/>
      <c r="AC34" s="66"/>
      <c r="AF34" s="66"/>
    </row>
    <row r="35" spans="1:32" s="68" customFormat="1" ht="12" customHeight="1">
      <c r="A35" s="95"/>
      <c r="B35" s="86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79"/>
      <c r="Z35" s="79"/>
      <c r="AA35" s="79"/>
      <c r="AB35" s="79"/>
      <c r="AC35" s="66"/>
      <c r="AF35" s="66"/>
    </row>
    <row r="36" spans="1:32"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</row>
    <row r="37" spans="1:32"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</row>
    <row r="38" spans="1:3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</row>
    <row r="39" spans="1:32"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</row>
  </sheetData>
  <sheetProtection password="CC4B" sheet="1" objects="1" scenarios="1"/>
  <mergeCells count="19">
    <mergeCell ref="C29:X29"/>
    <mergeCell ref="C33:X33"/>
    <mergeCell ref="C19:X19"/>
    <mergeCell ref="C20:X20"/>
    <mergeCell ref="C23:X23"/>
    <mergeCell ref="C26:X26"/>
    <mergeCell ref="C32:X32"/>
    <mergeCell ref="B28:X28"/>
    <mergeCell ref="C22:X22"/>
    <mergeCell ref="C24:X24"/>
    <mergeCell ref="B21:X21"/>
    <mergeCell ref="B25:X25"/>
    <mergeCell ref="C27:X27"/>
    <mergeCell ref="C18:X18"/>
    <mergeCell ref="B4:Z4"/>
    <mergeCell ref="S6:T6"/>
    <mergeCell ref="Z11:AA14"/>
    <mergeCell ref="B13:Y14"/>
    <mergeCell ref="C17:X17"/>
  </mergeCells>
  <phoneticPr fontId="2"/>
  <conditionalFormatting sqref="AC1">
    <cfRule type="cellIs" dxfId="3" priority="2" operator="equal">
      <formula>"NG"</formula>
    </cfRule>
  </conditionalFormatting>
  <conditionalFormatting sqref="AC2">
    <cfRule type="cellIs" dxfId="2" priority="1" operator="equal">
      <formula>"あり"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24</xdr:col>
                    <xdr:colOff>142875</xdr:colOff>
                    <xdr:row>17</xdr:row>
                    <xdr:rowOff>95250</xdr:rowOff>
                  </from>
                  <to>
                    <xdr:col>24</xdr:col>
                    <xdr:colOff>447675</xdr:colOff>
                    <xdr:row>17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25</xdr:col>
                    <xdr:colOff>142875</xdr:colOff>
                    <xdr:row>17</xdr:row>
                    <xdr:rowOff>66675</xdr:rowOff>
                  </from>
                  <to>
                    <xdr:col>25</xdr:col>
                    <xdr:colOff>447675</xdr:colOff>
                    <xdr:row>17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24</xdr:col>
                    <xdr:colOff>142875</xdr:colOff>
                    <xdr:row>25</xdr:row>
                    <xdr:rowOff>95250</xdr:rowOff>
                  </from>
                  <to>
                    <xdr:col>24</xdr:col>
                    <xdr:colOff>447675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25</xdr:col>
                    <xdr:colOff>142875</xdr:colOff>
                    <xdr:row>25</xdr:row>
                    <xdr:rowOff>66675</xdr:rowOff>
                  </from>
                  <to>
                    <xdr:col>25</xdr:col>
                    <xdr:colOff>447675</xdr:colOff>
                    <xdr:row>25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24</xdr:col>
                    <xdr:colOff>142875</xdr:colOff>
                    <xdr:row>32</xdr:row>
                    <xdr:rowOff>66675</xdr:rowOff>
                  </from>
                  <to>
                    <xdr:col>24</xdr:col>
                    <xdr:colOff>447675</xdr:colOff>
                    <xdr:row>32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25</xdr:col>
                    <xdr:colOff>142875</xdr:colOff>
                    <xdr:row>32</xdr:row>
                    <xdr:rowOff>57150</xdr:rowOff>
                  </from>
                  <to>
                    <xdr:col>25</xdr:col>
                    <xdr:colOff>447675</xdr:colOff>
                    <xdr:row>32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" name="Check Box 27">
              <controlPr defaultSize="0" autoFill="0" autoLine="0" autoPict="0">
                <anchor moveWithCells="1">
                  <from>
                    <xdr:col>24</xdr:col>
                    <xdr:colOff>142875</xdr:colOff>
                    <xdr:row>19</xdr:row>
                    <xdr:rowOff>95250</xdr:rowOff>
                  </from>
                  <to>
                    <xdr:col>24</xdr:col>
                    <xdr:colOff>447675</xdr:colOff>
                    <xdr:row>19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1" name="Check Box 28">
              <controlPr defaultSize="0" autoFill="0" autoLine="0" autoPict="0">
                <anchor moveWithCells="1">
                  <from>
                    <xdr:col>25</xdr:col>
                    <xdr:colOff>142875</xdr:colOff>
                    <xdr:row>19</xdr:row>
                    <xdr:rowOff>66675</xdr:rowOff>
                  </from>
                  <to>
                    <xdr:col>25</xdr:col>
                    <xdr:colOff>447675</xdr:colOff>
                    <xdr:row>19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2" name="Check Box 29">
              <controlPr defaultSize="0" autoFill="0" autoLine="0" autoPict="0">
                <anchor moveWithCells="1">
                  <from>
                    <xdr:col>24</xdr:col>
                    <xdr:colOff>142875</xdr:colOff>
                    <xdr:row>22</xdr:row>
                    <xdr:rowOff>95250</xdr:rowOff>
                  </from>
                  <to>
                    <xdr:col>24</xdr:col>
                    <xdr:colOff>447675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3" name="Check Box 30">
              <controlPr defaultSize="0" autoFill="0" autoLine="0" autoPict="0">
                <anchor moveWithCells="1">
                  <from>
                    <xdr:col>25</xdr:col>
                    <xdr:colOff>142875</xdr:colOff>
                    <xdr:row>22</xdr:row>
                    <xdr:rowOff>66675</xdr:rowOff>
                  </from>
                  <to>
                    <xdr:col>25</xdr:col>
                    <xdr:colOff>447675</xdr:colOff>
                    <xdr:row>22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4" name="Check Box 31">
              <controlPr defaultSize="0" autoFill="0" autoLine="0" autoPict="0">
                <anchor moveWithCells="1">
                  <from>
                    <xdr:col>24</xdr:col>
                    <xdr:colOff>142875</xdr:colOff>
                    <xdr:row>18</xdr:row>
                    <xdr:rowOff>95250</xdr:rowOff>
                  </from>
                  <to>
                    <xdr:col>24</xdr:col>
                    <xdr:colOff>447675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5" name="Check Box 32">
              <controlPr defaultSize="0" autoFill="0" autoLine="0" autoPict="0">
                <anchor moveWithCells="1">
                  <from>
                    <xdr:col>25</xdr:col>
                    <xdr:colOff>142875</xdr:colOff>
                    <xdr:row>18</xdr:row>
                    <xdr:rowOff>66675</xdr:rowOff>
                  </from>
                  <to>
                    <xdr:col>25</xdr:col>
                    <xdr:colOff>447675</xdr:colOff>
                    <xdr:row>18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16" name="Check Box 70">
              <controlPr defaultSize="0" autoFill="0" autoLine="0" autoPict="0">
                <anchor moveWithCells="1">
                  <from>
                    <xdr:col>24</xdr:col>
                    <xdr:colOff>142875</xdr:colOff>
                    <xdr:row>21</xdr:row>
                    <xdr:rowOff>95250</xdr:rowOff>
                  </from>
                  <to>
                    <xdr:col>24</xdr:col>
                    <xdr:colOff>447675</xdr:colOff>
                    <xdr:row>21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17" name="Check Box 71">
              <controlPr defaultSize="0" autoFill="0" autoLine="0" autoPict="0">
                <anchor moveWithCells="1">
                  <from>
                    <xdr:col>25</xdr:col>
                    <xdr:colOff>142875</xdr:colOff>
                    <xdr:row>21</xdr:row>
                    <xdr:rowOff>66675</xdr:rowOff>
                  </from>
                  <to>
                    <xdr:col>25</xdr:col>
                    <xdr:colOff>447675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18" name="Check Box 72">
              <controlPr defaultSize="0" autoFill="0" autoLine="0" autoPict="0">
                <anchor moveWithCells="1">
                  <from>
                    <xdr:col>24</xdr:col>
                    <xdr:colOff>142875</xdr:colOff>
                    <xdr:row>23</xdr:row>
                    <xdr:rowOff>95250</xdr:rowOff>
                  </from>
                  <to>
                    <xdr:col>24</xdr:col>
                    <xdr:colOff>447675</xdr:colOff>
                    <xdr:row>23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19" name="Check Box 73">
              <controlPr defaultSize="0" autoFill="0" autoLine="0" autoPict="0">
                <anchor moveWithCells="1">
                  <from>
                    <xdr:col>25</xdr:col>
                    <xdr:colOff>142875</xdr:colOff>
                    <xdr:row>23</xdr:row>
                    <xdr:rowOff>66675</xdr:rowOff>
                  </from>
                  <to>
                    <xdr:col>25</xdr:col>
                    <xdr:colOff>447675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20" name="Check Box 90">
              <controlPr defaultSize="0" autoFill="0" autoLine="0" autoPict="0">
                <anchor moveWithCells="1">
                  <from>
                    <xdr:col>24</xdr:col>
                    <xdr:colOff>142875</xdr:colOff>
                    <xdr:row>26</xdr:row>
                    <xdr:rowOff>95250</xdr:rowOff>
                  </from>
                  <to>
                    <xdr:col>24</xdr:col>
                    <xdr:colOff>447675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21" name="Check Box 91">
              <controlPr defaultSize="0" autoFill="0" autoLine="0" autoPict="0">
                <anchor moveWithCells="1">
                  <from>
                    <xdr:col>25</xdr:col>
                    <xdr:colOff>142875</xdr:colOff>
                    <xdr:row>26</xdr:row>
                    <xdr:rowOff>66675</xdr:rowOff>
                  </from>
                  <to>
                    <xdr:col>25</xdr:col>
                    <xdr:colOff>447675</xdr:colOff>
                    <xdr:row>26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22" name="Check Box 92">
              <controlPr defaultSize="0" autoFill="0" autoLine="0" autoPict="0">
                <anchor moveWithCells="1">
                  <from>
                    <xdr:col>24</xdr:col>
                    <xdr:colOff>142875</xdr:colOff>
                    <xdr:row>28</xdr:row>
                    <xdr:rowOff>95250</xdr:rowOff>
                  </from>
                  <to>
                    <xdr:col>24</xdr:col>
                    <xdr:colOff>447675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23" name="Check Box 93">
              <controlPr defaultSize="0" autoFill="0" autoLine="0" autoPict="0">
                <anchor moveWithCells="1">
                  <from>
                    <xdr:col>25</xdr:col>
                    <xdr:colOff>142875</xdr:colOff>
                    <xdr:row>28</xdr:row>
                    <xdr:rowOff>66675</xdr:rowOff>
                  </from>
                  <to>
                    <xdr:col>25</xdr:col>
                    <xdr:colOff>447675</xdr:colOff>
                    <xdr:row>28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24" name="Check Box 100">
              <controlPr defaultSize="0" autoFill="0" autoLine="0" autoPict="0">
                <anchor moveWithCells="1">
                  <from>
                    <xdr:col>24</xdr:col>
                    <xdr:colOff>142875</xdr:colOff>
                    <xdr:row>18</xdr:row>
                    <xdr:rowOff>95250</xdr:rowOff>
                  </from>
                  <to>
                    <xdr:col>24</xdr:col>
                    <xdr:colOff>447675</xdr:colOff>
                    <xdr:row>18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W98"/>
  <sheetViews>
    <sheetView showZeros="0" topLeftCell="A19" zoomScaleNormal="100" zoomScaleSheetLayoutView="100" workbookViewId="0">
      <selection activeCell="AF22" sqref="AF22"/>
    </sheetView>
  </sheetViews>
  <sheetFormatPr defaultColWidth="8.875" defaultRowHeight="24" customHeight="1" outlineLevelCol="1"/>
  <cols>
    <col min="1" max="1" width="1.125" style="1" customWidth="1"/>
    <col min="2" max="6" width="4.75" style="1" customWidth="1"/>
    <col min="7" max="9" width="6.125" style="1" customWidth="1"/>
    <col min="10" max="27" width="3.125" style="1" customWidth="1"/>
    <col min="28" max="28" width="1.125" style="1" customWidth="1"/>
    <col min="29" max="29" width="1.125" style="98" customWidth="1"/>
    <col min="30" max="30" width="8.875" style="98" hidden="1" customWidth="1" outlineLevel="1"/>
    <col min="31" max="31" width="8.875" style="98" collapsed="1"/>
    <col min="32" max="47" width="8.875" style="98"/>
    <col min="48" max="16384" width="8.875" style="1"/>
  </cols>
  <sheetData>
    <row r="1" spans="2:47" ht="14.25" thickBot="1">
      <c r="B1" s="32" t="s">
        <v>224</v>
      </c>
    </row>
    <row r="2" spans="2:47" ht="18.75" customHeight="1" thickTop="1">
      <c r="B2" s="187" t="s">
        <v>151</v>
      </c>
      <c r="C2" s="188"/>
      <c r="D2" s="188"/>
      <c r="E2" s="188" t="s">
        <v>9</v>
      </c>
      <c r="F2" s="188"/>
      <c r="G2" s="188"/>
      <c r="H2" s="188"/>
      <c r="I2" s="188"/>
      <c r="J2" s="188"/>
      <c r="K2" s="193" t="s">
        <v>218</v>
      </c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4"/>
    </row>
    <row r="3" spans="2:47" ht="18.75" customHeight="1">
      <c r="B3" s="189"/>
      <c r="C3" s="190"/>
      <c r="D3" s="190"/>
      <c r="E3" s="190" t="s">
        <v>10</v>
      </c>
      <c r="F3" s="190"/>
      <c r="G3" s="190"/>
      <c r="H3" s="190"/>
      <c r="I3" s="190"/>
      <c r="J3" s="190"/>
      <c r="K3" s="275" t="s">
        <v>219</v>
      </c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6"/>
    </row>
    <row r="4" spans="2:47" ht="18.75" customHeight="1">
      <c r="B4" s="189"/>
      <c r="C4" s="190"/>
      <c r="D4" s="190"/>
      <c r="E4" s="190" t="s">
        <v>4</v>
      </c>
      <c r="F4" s="190"/>
      <c r="G4" s="190"/>
      <c r="H4" s="190"/>
      <c r="I4" s="190"/>
      <c r="J4" s="190"/>
      <c r="K4" s="277" t="s">
        <v>220</v>
      </c>
      <c r="L4" s="270"/>
      <c r="M4" s="270"/>
      <c r="N4" s="119" t="s">
        <v>146</v>
      </c>
      <c r="O4" s="270" t="s">
        <v>220</v>
      </c>
      <c r="P4" s="270"/>
      <c r="Q4" s="270"/>
      <c r="R4" s="119" t="s">
        <v>146</v>
      </c>
      <c r="S4" s="270" t="s">
        <v>220</v>
      </c>
      <c r="T4" s="270"/>
      <c r="U4" s="270"/>
      <c r="V4" s="278" t="s">
        <v>12</v>
      </c>
      <c r="W4" s="278"/>
      <c r="X4" s="278"/>
      <c r="Y4" s="270" t="s">
        <v>221</v>
      </c>
      <c r="Z4" s="270"/>
      <c r="AA4" s="120" t="s">
        <v>147</v>
      </c>
    </row>
    <row r="5" spans="2:47" ht="18.75" customHeight="1" thickBot="1">
      <c r="B5" s="191"/>
      <c r="C5" s="192"/>
      <c r="D5" s="192"/>
      <c r="E5" s="192" t="s">
        <v>148</v>
      </c>
      <c r="F5" s="192"/>
      <c r="G5" s="192"/>
      <c r="H5" s="192"/>
      <c r="I5" s="192"/>
      <c r="J5" s="192"/>
      <c r="K5" s="271" t="s">
        <v>222</v>
      </c>
      <c r="L5" s="272"/>
      <c r="M5" s="272"/>
      <c r="N5" s="272"/>
      <c r="O5" s="272"/>
      <c r="P5" s="272"/>
      <c r="Q5" s="272"/>
      <c r="R5" s="121" t="s">
        <v>149</v>
      </c>
      <c r="S5" s="273" t="s">
        <v>223</v>
      </c>
      <c r="T5" s="273"/>
      <c r="U5" s="273"/>
      <c r="V5" s="273"/>
      <c r="W5" s="273"/>
      <c r="X5" s="273"/>
      <c r="Y5" s="273"/>
      <c r="Z5" s="273"/>
      <c r="AA5" s="274"/>
    </row>
    <row r="6" spans="2:47" ht="14.25" thickTop="1"/>
    <row r="7" spans="2:47" s="2" customFormat="1" ht="13.5">
      <c r="B7" s="62" t="s">
        <v>150</v>
      </c>
      <c r="C7" s="63"/>
      <c r="D7" s="63"/>
      <c r="E7" s="63"/>
      <c r="F7" s="63"/>
      <c r="G7" s="63"/>
      <c r="H7" s="63"/>
      <c r="I7" s="63"/>
      <c r="J7" s="63"/>
      <c r="K7" s="64"/>
      <c r="L7" s="64"/>
      <c r="M7" s="64"/>
      <c r="N7" s="64"/>
      <c r="O7" s="64"/>
      <c r="P7" s="64"/>
      <c r="Q7" s="64"/>
      <c r="R7" s="31"/>
      <c r="S7" s="65"/>
      <c r="T7" s="65"/>
      <c r="U7" s="65"/>
      <c r="V7" s="65"/>
      <c r="W7" s="65"/>
      <c r="X7" s="65"/>
      <c r="Y7" s="65"/>
      <c r="Z7" s="65"/>
      <c r="AA7" s="65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</row>
    <row r="8" spans="2:47" ht="13.5">
      <c r="B8" s="128" t="s">
        <v>235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 t="s">
        <v>230</v>
      </c>
      <c r="U8" s="128"/>
      <c r="V8" s="128"/>
      <c r="W8" s="128"/>
      <c r="X8" s="128"/>
      <c r="Y8" s="128"/>
      <c r="Z8" s="128"/>
      <c r="AA8" s="128"/>
      <c r="AD8" s="98" t="s">
        <v>5</v>
      </c>
    </row>
    <row r="9" spans="2:47" ht="13.5"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D9" s="98" t="s">
        <v>6</v>
      </c>
    </row>
    <row r="10" spans="2:47" ht="14.25">
      <c r="B10" s="204" t="s">
        <v>234</v>
      </c>
      <c r="C10" s="204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D10" s="98" t="s">
        <v>54</v>
      </c>
    </row>
    <row r="11" spans="2:47" ht="13.5"/>
    <row r="12" spans="2:47" ht="13.5">
      <c r="U12" s="205">
        <v>2025</v>
      </c>
      <c r="V12" s="205"/>
      <c r="W12" s="3" t="s">
        <v>2</v>
      </c>
      <c r="X12" s="129">
        <v>11</v>
      </c>
      <c r="Y12" s="3" t="s">
        <v>1</v>
      </c>
      <c r="Z12" s="129">
        <v>1</v>
      </c>
      <c r="AA12" s="3" t="s">
        <v>0</v>
      </c>
      <c r="AD12" s="98" t="s">
        <v>58</v>
      </c>
    </row>
    <row r="13" spans="2:47" ht="13.5"/>
    <row r="14" spans="2:47" ht="13.5">
      <c r="C14" s="1" t="s">
        <v>242</v>
      </c>
    </row>
    <row r="15" spans="2:47" ht="13.5"/>
    <row r="16" spans="2:47" ht="13.5">
      <c r="L16" s="1" t="s">
        <v>60</v>
      </c>
    </row>
    <row r="17" spans="2:30" ht="13.5">
      <c r="M17" s="1" t="s">
        <v>152</v>
      </c>
    </row>
    <row r="18" spans="2:30" ht="13.5">
      <c r="N18" s="164" t="s">
        <v>83</v>
      </c>
      <c r="O18" s="164"/>
      <c r="P18" s="164"/>
      <c r="Q18" s="269" t="s">
        <v>211</v>
      </c>
      <c r="R18" s="269"/>
      <c r="S18" s="269"/>
      <c r="T18" s="269"/>
      <c r="U18" s="269"/>
      <c r="V18" s="269"/>
      <c r="W18" s="269"/>
      <c r="X18" s="269"/>
      <c r="Y18" s="269"/>
      <c r="Z18" s="269"/>
      <c r="AA18" s="269"/>
    </row>
    <row r="19" spans="2:30" ht="13.5">
      <c r="M19" s="1" t="s">
        <v>153</v>
      </c>
    </row>
    <row r="20" spans="2:30" ht="13.5">
      <c r="N20" s="269" t="s">
        <v>212</v>
      </c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</row>
    <row r="21" spans="2:30" ht="13.5"/>
    <row r="22" spans="2:30" ht="13.5">
      <c r="N22" s="269" t="s">
        <v>213</v>
      </c>
      <c r="O22" s="269"/>
      <c r="P22" s="269"/>
      <c r="Q22" s="269"/>
      <c r="R22" s="269"/>
      <c r="S22" s="269"/>
      <c r="U22" s="269" t="s">
        <v>214</v>
      </c>
      <c r="V22" s="269"/>
      <c r="W22" s="269"/>
      <c r="Y22" s="269" t="s">
        <v>215</v>
      </c>
      <c r="Z22" s="269"/>
      <c r="AA22" s="269"/>
    </row>
    <row r="23" spans="2:30" ht="13.5"/>
    <row r="24" spans="2:30" ht="13.5">
      <c r="B24" s="128" t="s">
        <v>241</v>
      </c>
      <c r="C24" s="126"/>
      <c r="D24" s="126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D24" s="98" t="s">
        <v>58</v>
      </c>
    </row>
    <row r="25" spans="2:30" ht="13.5">
      <c r="B25" s="128" t="s">
        <v>240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</row>
    <row r="26" spans="2:30" ht="13.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2:30" ht="13.5">
      <c r="B27" s="4" t="s">
        <v>56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2:30" ht="21" customHeight="1">
      <c r="B28" s="167" t="s">
        <v>236</v>
      </c>
      <c r="C28" s="167"/>
      <c r="D28" s="167"/>
      <c r="E28" s="134" t="s">
        <v>3</v>
      </c>
      <c r="F28" s="134"/>
      <c r="G28" s="134"/>
      <c r="H28" s="134"/>
      <c r="I28" s="134"/>
      <c r="J28" s="135"/>
      <c r="K28" s="168" t="s">
        <v>216</v>
      </c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9"/>
    </row>
    <row r="29" spans="2:30" ht="21" customHeight="1">
      <c r="B29" s="167"/>
      <c r="C29" s="167"/>
      <c r="D29" s="167"/>
      <c r="E29" s="134" t="s">
        <v>7</v>
      </c>
      <c r="F29" s="134"/>
      <c r="G29" s="134"/>
      <c r="H29" s="134"/>
      <c r="I29" s="134"/>
      <c r="J29" s="135"/>
      <c r="K29" s="170" t="s">
        <v>8</v>
      </c>
      <c r="L29" s="170"/>
      <c r="M29" s="170"/>
      <c r="N29" s="168" t="s">
        <v>217</v>
      </c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9"/>
    </row>
    <row r="30" spans="2:30" ht="21" customHeight="1">
      <c r="B30" s="133" t="s">
        <v>59</v>
      </c>
      <c r="C30" s="134"/>
      <c r="D30" s="134"/>
      <c r="E30" s="134"/>
      <c r="F30" s="134"/>
      <c r="G30" s="134"/>
      <c r="H30" s="134"/>
      <c r="I30" s="134"/>
      <c r="J30" s="135"/>
      <c r="K30" s="166">
        <v>2024</v>
      </c>
      <c r="L30" s="165"/>
      <c r="M30" s="165"/>
      <c r="N30" s="165"/>
      <c r="O30" s="165"/>
      <c r="P30" s="5" t="s">
        <v>2</v>
      </c>
      <c r="Q30" s="165">
        <v>9</v>
      </c>
      <c r="R30" s="165"/>
      <c r="S30" s="5" t="s">
        <v>1</v>
      </c>
      <c r="T30" s="165">
        <v>30</v>
      </c>
      <c r="U30" s="165"/>
      <c r="V30" s="5"/>
      <c r="W30" s="5"/>
      <c r="X30" s="5"/>
      <c r="Y30" s="5"/>
      <c r="Z30" s="5"/>
      <c r="AA30" s="6"/>
      <c r="AD30" s="98" t="s">
        <v>126</v>
      </c>
    </row>
    <row r="31" spans="2:30" ht="21" customHeight="1">
      <c r="B31" s="206" t="s">
        <v>118</v>
      </c>
      <c r="C31" s="206"/>
      <c r="D31" s="206"/>
      <c r="E31" s="207" t="s">
        <v>174</v>
      </c>
      <c r="F31" s="168"/>
      <c r="G31" s="168"/>
      <c r="H31" s="168"/>
      <c r="I31" s="168"/>
      <c r="J31" s="169"/>
      <c r="K31" s="147" t="s">
        <v>127</v>
      </c>
      <c r="L31" s="148"/>
      <c r="M31" s="148"/>
      <c r="N31" s="148"/>
      <c r="O31" s="148"/>
      <c r="P31" s="148"/>
      <c r="Q31" s="148"/>
      <c r="R31" s="155"/>
      <c r="S31" s="155"/>
      <c r="T31" s="155"/>
      <c r="U31" s="155"/>
      <c r="V31" s="156"/>
      <c r="W31" s="157">
        <v>2024</v>
      </c>
      <c r="X31" s="158"/>
      <c r="Y31" s="5" t="s">
        <v>2</v>
      </c>
      <c r="Z31" s="97">
        <v>10</v>
      </c>
      <c r="AA31" s="6" t="s">
        <v>124</v>
      </c>
      <c r="AD31" s="98" t="s">
        <v>128</v>
      </c>
    </row>
    <row r="32" spans="2:30" ht="21" customHeight="1">
      <c r="B32" s="206"/>
      <c r="C32" s="206"/>
      <c r="D32" s="206"/>
      <c r="E32" s="207" t="s">
        <v>120</v>
      </c>
      <c r="F32" s="168"/>
      <c r="G32" s="168"/>
      <c r="H32" s="168"/>
      <c r="I32" s="168"/>
      <c r="J32" s="169"/>
      <c r="K32" s="147" t="s">
        <v>127</v>
      </c>
      <c r="L32" s="148"/>
      <c r="M32" s="148"/>
      <c r="N32" s="148"/>
      <c r="O32" s="148"/>
      <c r="P32" s="148"/>
      <c r="Q32" s="148"/>
      <c r="R32" s="155"/>
      <c r="S32" s="155"/>
      <c r="T32" s="155"/>
      <c r="U32" s="155"/>
      <c r="V32" s="156"/>
      <c r="W32" s="157">
        <v>2024</v>
      </c>
      <c r="X32" s="158"/>
      <c r="Y32" s="5" t="s">
        <v>2</v>
      </c>
      <c r="Z32" s="97">
        <v>10</v>
      </c>
      <c r="AA32" s="6" t="s">
        <v>124</v>
      </c>
      <c r="AD32" s="98" t="s">
        <v>128</v>
      </c>
    </row>
    <row r="33" spans="2:30" ht="21" customHeight="1">
      <c r="B33" s="206"/>
      <c r="C33" s="206"/>
      <c r="D33" s="206"/>
      <c r="E33" s="207" t="s">
        <v>123</v>
      </c>
      <c r="F33" s="168"/>
      <c r="G33" s="168"/>
      <c r="H33" s="168"/>
      <c r="I33" s="168"/>
      <c r="J33" s="169"/>
      <c r="K33" s="147" t="s">
        <v>127</v>
      </c>
      <c r="L33" s="148"/>
      <c r="M33" s="148"/>
      <c r="N33" s="148"/>
      <c r="O33" s="148"/>
      <c r="P33" s="148"/>
      <c r="Q33" s="148"/>
      <c r="R33" s="155"/>
      <c r="S33" s="155"/>
      <c r="T33" s="155"/>
      <c r="U33" s="155"/>
      <c r="V33" s="156"/>
      <c r="W33" s="157"/>
      <c r="X33" s="158"/>
      <c r="Y33" s="5" t="s">
        <v>2</v>
      </c>
      <c r="Z33" s="97"/>
      <c r="AA33" s="6" t="s">
        <v>124</v>
      </c>
      <c r="AD33" s="98" t="s">
        <v>128</v>
      </c>
    </row>
    <row r="34" spans="2:30" ht="21" customHeight="1">
      <c r="B34" s="206"/>
      <c r="C34" s="206"/>
      <c r="D34" s="206"/>
      <c r="E34" s="207" t="s">
        <v>123</v>
      </c>
      <c r="F34" s="168"/>
      <c r="G34" s="168"/>
      <c r="H34" s="168"/>
      <c r="I34" s="168"/>
      <c r="J34" s="169"/>
      <c r="K34" s="147" t="s">
        <v>127</v>
      </c>
      <c r="L34" s="148"/>
      <c r="M34" s="148"/>
      <c r="N34" s="148"/>
      <c r="O34" s="148"/>
      <c r="P34" s="148"/>
      <c r="Q34" s="148"/>
      <c r="R34" s="155"/>
      <c r="S34" s="155"/>
      <c r="T34" s="155"/>
      <c r="U34" s="155"/>
      <c r="V34" s="156"/>
      <c r="W34" s="157"/>
      <c r="X34" s="158"/>
      <c r="Y34" s="5" t="s">
        <v>2</v>
      </c>
      <c r="Z34" s="97"/>
      <c r="AA34" s="6" t="s">
        <v>124</v>
      </c>
      <c r="AD34" s="98" t="s">
        <v>128</v>
      </c>
    </row>
    <row r="35" spans="2:30" ht="21" customHeight="1">
      <c r="B35" s="206"/>
      <c r="C35" s="206"/>
      <c r="D35" s="206"/>
      <c r="E35" s="207" t="s">
        <v>123</v>
      </c>
      <c r="F35" s="168"/>
      <c r="G35" s="168"/>
      <c r="H35" s="168"/>
      <c r="I35" s="168"/>
      <c r="J35" s="169"/>
      <c r="K35" s="150" t="s">
        <v>127</v>
      </c>
      <c r="L35" s="151"/>
      <c r="M35" s="151"/>
      <c r="N35" s="151"/>
      <c r="O35" s="151"/>
      <c r="P35" s="151"/>
      <c r="Q35" s="151"/>
      <c r="R35" s="155"/>
      <c r="S35" s="155"/>
      <c r="T35" s="155"/>
      <c r="U35" s="155"/>
      <c r="V35" s="156"/>
      <c r="W35" s="157"/>
      <c r="X35" s="158"/>
      <c r="Y35" s="5" t="s">
        <v>2</v>
      </c>
      <c r="Z35" s="97"/>
      <c r="AA35" s="6" t="s">
        <v>124</v>
      </c>
      <c r="AD35" s="98" t="s">
        <v>128</v>
      </c>
    </row>
    <row r="36" spans="2:30" ht="13.5">
      <c r="B36" s="2"/>
      <c r="C36" s="2"/>
      <c r="D36" s="2"/>
      <c r="E36" s="2"/>
      <c r="F36" s="2"/>
      <c r="G36" s="2"/>
      <c r="H36" s="2"/>
      <c r="I36" s="2"/>
      <c r="V36" s="2"/>
      <c r="W36" s="2"/>
      <c r="X36" s="2"/>
      <c r="Y36" s="2"/>
      <c r="Z36" s="2"/>
      <c r="AA36" s="2"/>
    </row>
    <row r="37" spans="2:30" ht="13.5">
      <c r="B37" s="4" t="s">
        <v>57</v>
      </c>
      <c r="C37" s="2"/>
      <c r="D37" s="2"/>
      <c r="E37" s="2"/>
      <c r="F37" s="2"/>
      <c r="G37" s="2"/>
      <c r="H37" s="2"/>
      <c r="I37" s="2"/>
      <c r="V37" s="2"/>
      <c r="W37" s="2"/>
      <c r="X37" s="2"/>
      <c r="Y37" s="2"/>
      <c r="Z37" s="2"/>
      <c r="AA37" s="2"/>
    </row>
    <row r="38" spans="2:30" ht="17.45" customHeight="1">
      <c r="B38" s="133"/>
      <c r="C38" s="134"/>
      <c r="D38" s="134"/>
      <c r="E38" s="134"/>
      <c r="F38" s="135"/>
      <c r="G38" s="136" t="s">
        <v>239</v>
      </c>
      <c r="H38" s="136"/>
      <c r="I38" s="137"/>
      <c r="J38" s="172" t="s">
        <v>130</v>
      </c>
      <c r="K38" s="136"/>
      <c r="L38" s="136"/>
      <c r="M38" s="136"/>
      <c r="N38" s="136"/>
      <c r="O38" s="137"/>
      <c r="P38" s="172" t="s">
        <v>131</v>
      </c>
      <c r="Q38" s="136"/>
      <c r="R38" s="136"/>
      <c r="S38" s="136"/>
      <c r="T38" s="136"/>
      <c r="U38" s="137"/>
      <c r="V38" s="172" t="s">
        <v>132</v>
      </c>
      <c r="W38" s="136"/>
      <c r="X38" s="136"/>
      <c r="Y38" s="136"/>
      <c r="Z38" s="136"/>
      <c r="AA38" s="137"/>
    </row>
    <row r="39" spans="2:30" ht="21" customHeight="1">
      <c r="B39" s="159" t="s">
        <v>237</v>
      </c>
      <c r="C39" s="160"/>
      <c r="D39" s="160"/>
      <c r="E39" s="160"/>
      <c r="F39" s="161"/>
      <c r="G39" s="130" t="s">
        <v>244</v>
      </c>
      <c r="H39" s="131"/>
      <c r="I39" s="132"/>
      <c r="J39" s="177">
        <v>783.3</v>
      </c>
      <c r="K39" s="177"/>
      <c r="L39" s="178"/>
      <c r="M39" s="175" t="s">
        <v>238</v>
      </c>
      <c r="N39" s="176"/>
      <c r="O39" s="176"/>
      <c r="P39" s="179">
        <f>'原油換算エネルギー使用量の算定資料（記載例）'!T41</f>
        <v>762.5</v>
      </c>
      <c r="Q39" s="179"/>
      <c r="R39" s="180"/>
      <c r="S39" s="175" t="s">
        <v>238</v>
      </c>
      <c r="T39" s="176"/>
      <c r="U39" s="176"/>
      <c r="V39" s="183">
        <f>J39-P39</f>
        <v>20.799999999999955</v>
      </c>
      <c r="W39" s="183"/>
      <c r="X39" s="184"/>
      <c r="Y39" s="175" t="s">
        <v>238</v>
      </c>
      <c r="Z39" s="176"/>
      <c r="AA39" s="176"/>
    </row>
    <row r="40" spans="2:30" ht="21" customHeight="1">
      <c r="B40" s="138" t="s">
        <v>129</v>
      </c>
      <c r="C40" s="139"/>
      <c r="D40" s="139"/>
      <c r="E40" s="139"/>
      <c r="F40" s="140"/>
      <c r="G40" s="141"/>
      <c r="H40" s="142"/>
      <c r="I40" s="143"/>
      <c r="J40" s="279">
        <v>1363.4</v>
      </c>
      <c r="K40" s="279"/>
      <c r="L40" s="280"/>
      <c r="M40" s="152" t="s">
        <v>11</v>
      </c>
      <c r="N40" s="153"/>
      <c r="O40" s="153"/>
      <c r="P40" s="181">
        <f>'原油換算エネルギー使用量の算定資料（記載例）'!W41</f>
        <v>1356.8</v>
      </c>
      <c r="Q40" s="181"/>
      <c r="R40" s="182"/>
      <c r="S40" s="152" t="s">
        <v>11</v>
      </c>
      <c r="T40" s="153"/>
      <c r="U40" s="153"/>
      <c r="V40" s="185">
        <f>J40-P40</f>
        <v>6.6000000000001364</v>
      </c>
      <c r="W40" s="185"/>
      <c r="X40" s="186"/>
      <c r="Y40" s="152" t="s">
        <v>11</v>
      </c>
      <c r="Z40" s="153"/>
      <c r="AA40" s="153"/>
    </row>
    <row r="41" spans="2:30" ht="21" customHeight="1">
      <c r="B41" s="138" t="s">
        <v>227</v>
      </c>
      <c r="C41" s="139"/>
      <c r="D41" s="139"/>
      <c r="E41" s="139"/>
      <c r="F41" s="140"/>
      <c r="G41" s="144" t="s">
        <v>226</v>
      </c>
      <c r="H41" s="145"/>
      <c r="I41" s="145"/>
      <c r="J41" s="145"/>
      <c r="K41" s="145"/>
      <c r="L41" s="145"/>
      <c r="M41" s="145"/>
      <c r="N41" s="145"/>
      <c r="O41" s="146"/>
      <c r="P41" s="127"/>
      <c r="Q41" s="127"/>
      <c r="R41" s="127"/>
      <c r="S41" s="127"/>
      <c r="T41" s="127"/>
      <c r="U41" s="127"/>
      <c r="V41" s="124"/>
      <c r="W41" s="124"/>
      <c r="X41" s="124"/>
      <c r="Y41" s="123"/>
      <c r="Z41" s="123"/>
      <c r="AA41" s="123"/>
    </row>
    <row r="42" spans="2:30" ht="9.75" customHeight="1">
      <c r="B42" s="173" t="s">
        <v>243</v>
      </c>
      <c r="C42" s="173"/>
      <c r="D42" s="173"/>
      <c r="E42" s="173"/>
      <c r="F42" s="173"/>
      <c r="G42" s="173"/>
      <c r="H42" s="173"/>
      <c r="I42" s="17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</row>
    <row r="43" spans="2:30" ht="9.75" customHeight="1"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</row>
    <row r="44" spans="2:30" ht="19.899999999999999" customHeight="1">
      <c r="B44" s="163" t="s">
        <v>177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</row>
    <row r="45" spans="2:30" ht="19.899999999999999" customHeight="1"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  <c r="AA45" s="163"/>
    </row>
    <row r="46" spans="2:30" ht="13.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2:30" ht="13.5">
      <c r="B47" s="2"/>
      <c r="C47" s="2" t="s">
        <v>228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30" ht="13.5">
      <c r="C48" s="1" t="s">
        <v>229</v>
      </c>
    </row>
    <row r="49" spans="2:27" ht="13.5">
      <c r="C49" s="33" t="s">
        <v>61</v>
      </c>
      <c r="D49" s="154" t="s">
        <v>62</v>
      </c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</row>
    <row r="50" spans="2:27" ht="18.75" customHeight="1">
      <c r="C50" s="37"/>
      <c r="D50" s="149" t="s">
        <v>68</v>
      </c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</row>
    <row r="51" spans="2:27" ht="18.75" customHeight="1">
      <c r="C51" s="37"/>
      <c r="D51" s="149" t="s">
        <v>67</v>
      </c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</row>
    <row r="52" spans="2:27" ht="18.75" customHeight="1">
      <c r="C52" s="37"/>
      <c r="D52" s="149" t="s">
        <v>64</v>
      </c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</row>
    <row r="53" spans="2:27" ht="18.75" customHeight="1">
      <c r="B53" s="8"/>
      <c r="C53" s="37"/>
      <c r="D53" s="149" t="s">
        <v>65</v>
      </c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</row>
    <row r="54" spans="2:27" ht="18.75" customHeight="1">
      <c r="B54" s="8"/>
      <c r="C54" s="37"/>
      <c r="D54" s="149" t="s">
        <v>66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</row>
    <row r="55" spans="2:27" ht="18.75" customHeight="1">
      <c r="B55" s="8"/>
      <c r="C55" s="38"/>
      <c r="D55" s="162" t="s">
        <v>63</v>
      </c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</row>
    <row r="56" spans="2:27" ht="40.9" customHeight="1">
      <c r="B56" s="8"/>
      <c r="C56" s="34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</row>
    <row r="57" spans="2:27" ht="13.5">
      <c r="B57" s="8"/>
      <c r="AA57" s="39"/>
    </row>
    <row r="58" spans="2:27" s="98" customFormat="1" ht="15" customHeight="1">
      <c r="B58" s="104"/>
    </row>
    <row r="59" spans="2:27" s="98" customFormat="1" ht="10.9" customHeight="1">
      <c r="B59" s="104"/>
    </row>
    <row r="60" spans="2:27" s="98" customFormat="1" ht="10.9" customHeight="1">
      <c r="B60" s="104"/>
    </row>
    <row r="61" spans="2:27" s="98" customFormat="1" ht="10.9" customHeight="1">
      <c r="B61" s="104"/>
    </row>
    <row r="62" spans="2:27" s="98" customFormat="1" ht="10.9" customHeight="1">
      <c r="B62" s="104"/>
    </row>
    <row r="63" spans="2:27" s="98" customFormat="1" ht="10.9" customHeight="1">
      <c r="B63" s="104"/>
    </row>
    <row r="64" spans="2:27" s="98" customFormat="1" ht="10.9" customHeight="1">
      <c r="B64" s="104"/>
    </row>
    <row r="65" spans="2:2" s="98" customFormat="1" ht="10.9" customHeight="1">
      <c r="B65" s="104"/>
    </row>
    <row r="66" spans="2:2" s="98" customFormat="1" ht="10.9" customHeight="1">
      <c r="B66" s="104"/>
    </row>
    <row r="67" spans="2:2" s="98" customFormat="1" ht="10.9" customHeight="1">
      <c r="B67" s="104"/>
    </row>
    <row r="68" spans="2:2" s="98" customFormat="1" ht="10.9" customHeight="1">
      <c r="B68" s="104"/>
    </row>
    <row r="69" spans="2:2" s="98" customFormat="1" ht="10.9" customHeight="1">
      <c r="B69" s="104"/>
    </row>
    <row r="70" spans="2:2" s="98" customFormat="1" ht="10.9" customHeight="1">
      <c r="B70" s="104"/>
    </row>
    <row r="71" spans="2:2" s="98" customFormat="1" ht="10.9" customHeight="1">
      <c r="B71" s="104"/>
    </row>
    <row r="72" spans="2:2" s="98" customFormat="1" ht="10.9" customHeight="1">
      <c r="B72" s="104"/>
    </row>
    <row r="73" spans="2:2" s="98" customFormat="1" ht="10.9" customHeight="1">
      <c r="B73" s="104"/>
    </row>
    <row r="74" spans="2:2" s="98" customFormat="1" ht="10.9" customHeight="1">
      <c r="B74" s="104"/>
    </row>
    <row r="75" spans="2:2" s="98" customFormat="1" ht="10.9" customHeight="1">
      <c r="B75" s="104"/>
    </row>
    <row r="76" spans="2:2" s="98" customFormat="1" ht="10.9" customHeight="1">
      <c r="B76" s="104"/>
    </row>
    <row r="77" spans="2:2" s="98" customFormat="1" ht="10.9" customHeight="1">
      <c r="B77" s="104"/>
    </row>
    <row r="78" spans="2:2" s="98" customFormat="1" ht="10.9" customHeight="1">
      <c r="B78" s="104"/>
    </row>
    <row r="79" spans="2:2" s="98" customFormat="1" ht="10.9" customHeight="1">
      <c r="B79" s="104"/>
    </row>
    <row r="80" spans="2:2" s="98" customFormat="1" ht="10.9" customHeight="1">
      <c r="B80" s="104"/>
    </row>
    <row r="81" spans="2:49" s="98" customFormat="1" ht="10.9" customHeight="1">
      <c r="B81" s="104"/>
    </row>
    <row r="82" spans="2:49" s="98" customFormat="1" ht="10.9" customHeight="1">
      <c r="B82" s="104"/>
    </row>
    <row r="83" spans="2:49" s="98" customFormat="1" ht="10.9" customHeight="1">
      <c r="B83" s="104"/>
    </row>
    <row r="84" spans="2:49" s="98" customFormat="1" ht="10.9" customHeight="1">
      <c r="B84" s="104"/>
    </row>
    <row r="85" spans="2:49" s="98" customFormat="1" ht="10.9" customHeight="1">
      <c r="B85" s="104"/>
    </row>
    <row r="86" spans="2:49" s="98" customFormat="1" ht="10.9" customHeight="1">
      <c r="B86" s="104"/>
    </row>
    <row r="87" spans="2:49" s="98" customFormat="1" ht="10.9" customHeight="1">
      <c r="B87" s="104"/>
    </row>
    <row r="88" spans="2:49" s="98" customFormat="1" ht="10.9" customHeight="1">
      <c r="B88" s="104"/>
    </row>
    <row r="89" spans="2:49" s="98" customFormat="1" ht="10.9" customHeight="1">
      <c r="B89" s="104"/>
    </row>
    <row r="90" spans="2:49" s="98" customFormat="1" ht="10.9" customHeight="1">
      <c r="B90" s="104"/>
    </row>
    <row r="91" spans="2:49" s="98" customFormat="1" ht="10.9" customHeight="1">
      <c r="B91" s="104"/>
    </row>
    <row r="92" spans="2:49" s="98" customFormat="1" ht="10.9" customHeight="1">
      <c r="B92" s="104"/>
    </row>
    <row r="93" spans="2:49" s="98" customFormat="1" ht="10.9" customHeight="1">
      <c r="B93" s="104"/>
    </row>
    <row r="94" spans="2:49" s="98" customFormat="1" ht="10.9" customHeight="1">
      <c r="B94" s="104"/>
    </row>
    <row r="95" spans="2:49" s="98" customFormat="1" ht="10.9" customHeight="1">
      <c r="B95" s="8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V95" s="1"/>
      <c r="AW95" s="1"/>
    </row>
    <row r="96" spans="2:49" s="98" customFormat="1" ht="10.9" customHeight="1">
      <c r="B96" s="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V96" s="1"/>
      <c r="AW96" s="1"/>
    </row>
    <row r="97" spans="2:2" ht="10.9" customHeight="1">
      <c r="B97" s="8"/>
    </row>
    <row r="98" spans="2:2" ht="10.9" customHeight="1">
      <c r="B98" s="8"/>
    </row>
  </sheetData>
  <sheetProtection algorithmName="SHA-512" hashValue="V/ZfHQMgMpXuxfmvE/5YbMTjhY3V+T/F2lKUV7bIVaoJUDCilFDH1xfx+4yHQBtghPWWvcf5VWQNdm92FH6TKQ==" saltValue="SRmNFAsq8Jiei31jWGZsfA==" spinCount="100000" sheet="1" objects="1" scenarios="1" selectLockedCells="1" selectUnlockedCells="1"/>
  <mergeCells count="86">
    <mergeCell ref="D56:AA56"/>
    <mergeCell ref="D50:AA50"/>
    <mergeCell ref="D51:AA51"/>
    <mergeCell ref="D52:AA52"/>
    <mergeCell ref="D53:AA53"/>
    <mergeCell ref="D54:AA54"/>
    <mergeCell ref="D55:AA55"/>
    <mergeCell ref="Y40:AA40"/>
    <mergeCell ref="B41:F41"/>
    <mergeCell ref="G41:O41"/>
    <mergeCell ref="B42:AA43"/>
    <mergeCell ref="B44:AA45"/>
    <mergeCell ref="D49:AA49"/>
    <mergeCell ref="S39:U39"/>
    <mergeCell ref="V39:X39"/>
    <mergeCell ref="Y39:AA39"/>
    <mergeCell ref="B40:F40"/>
    <mergeCell ref="G40:I40"/>
    <mergeCell ref="J40:L40"/>
    <mergeCell ref="M40:O40"/>
    <mergeCell ref="P40:R40"/>
    <mergeCell ref="S40:U40"/>
    <mergeCell ref="V40:X40"/>
    <mergeCell ref="B38:F38"/>
    <mergeCell ref="G38:I38"/>
    <mergeCell ref="J38:O38"/>
    <mergeCell ref="P38:U38"/>
    <mergeCell ref="V38:AA38"/>
    <mergeCell ref="B39:F39"/>
    <mergeCell ref="G39:I39"/>
    <mergeCell ref="J39:L39"/>
    <mergeCell ref="M39:O39"/>
    <mergeCell ref="P39:R39"/>
    <mergeCell ref="R34:V34"/>
    <mergeCell ref="W34:X34"/>
    <mergeCell ref="E35:J35"/>
    <mergeCell ref="K35:Q35"/>
    <mergeCell ref="R35:V35"/>
    <mergeCell ref="W35:X35"/>
    <mergeCell ref="W31:X31"/>
    <mergeCell ref="E32:J32"/>
    <mergeCell ref="K32:Q32"/>
    <mergeCell ref="R32:V32"/>
    <mergeCell ref="W32:X32"/>
    <mergeCell ref="E33:J33"/>
    <mergeCell ref="K33:Q33"/>
    <mergeCell ref="R33:V33"/>
    <mergeCell ref="W33:X33"/>
    <mergeCell ref="B30:J30"/>
    <mergeCell ref="K30:O30"/>
    <mergeCell ref="Q30:R30"/>
    <mergeCell ref="T30:U30"/>
    <mergeCell ref="B31:D35"/>
    <mergeCell ref="E31:J31"/>
    <mergeCell ref="K31:Q31"/>
    <mergeCell ref="R31:V31"/>
    <mergeCell ref="E34:J34"/>
    <mergeCell ref="K34:Q34"/>
    <mergeCell ref="B28:D29"/>
    <mergeCell ref="E28:J28"/>
    <mergeCell ref="K28:AA28"/>
    <mergeCell ref="E29:J29"/>
    <mergeCell ref="K29:M29"/>
    <mergeCell ref="N29:AA29"/>
    <mergeCell ref="N18:P18"/>
    <mergeCell ref="Q18:AA18"/>
    <mergeCell ref="N20:AA20"/>
    <mergeCell ref="N22:S22"/>
    <mergeCell ref="U22:W22"/>
    <mergeCell ref="Y22:AA22"/>
    <mergeCell ref="Y4:Z4"/>
    <mergeCell ref="E5:J5"/>
    <mergeCell ref="K5:Q5"/>
    <mergeCell ref="S5:AA5"/>
    <mergeCell ref="B10:AA10"/>
    <mergeCell ref="U12:V12"/>
    <mergeCell ref="B2:D5"/>
    <mergeCell ref="E2:J2"/>
    <mergeCell ref="K2:AA2"/>
    <mergeCell ref="E3:J3"/>
    <mergeCell ref="K3:AA3"/>
    <mergeCell ref="E4:J4"/>
    <mergeCell ref="K4:M4"/>
    <mergeCell ref="O4:Q4"/>
    <mergeCell ref="S4:U4"/>
    <mergeCell ref="V4:X4"/>
  </mergeCells>
  <phoneticPr fontId="2"/>
  <conditionalFormatting sqref="R31:V35">
    <cfRule type="expression" dxfId="1" priority="1">
      <formula>$E31="その他"</formula>
    </cfRule>
  </conditionalFormatting>
  <dataValidations count="10">
    <dataValidation type="list" allowBlank="1" showInputMessage="1" showErrorMessage="1" sqref="G41:O41">
      <formula1>"選択してください,設備,設備の設置されている建物,工場等全体"</formula1>
    </dataValidation>
    <dataValidation type="whole" imeMode="halfAlpha" allowBlank="1" showInputMessage="1" showErrorMessage="1" sqref="T30:U30">
      <formula1>1</formula1>
      <formula2>31</formula2>
    </dataValidation>
    <dataValidation type="whole" imeMode="halfAlpha" operator="greaterThanOrEqual" allowBlank="1" showInputMessage="1" showErrorMessage="1" sqref="W31:X35 K30:O30">
      <formula1>2022</formula1>
    </dataValidation>
    <dataValidation type="whole" imeMode="halfAlpha" allowBlank="1" showInputMessage="1" showErrorMessage="1" sqref="Z31:Z35 Q30:R30">
      <formula1>1</formula1>
      <formula2>12</formula2>
    </dataValidation>
    <dataValidation allowBlank="1" showInputMessage="1" showErrorMessage="1" prompt="代表者の役職を入力" sqref="N22:S22"/>
    <dataValidation allowBlank="1" showInputMessage="1" showErrorMessage="1" prompt="代表者の姓を入力" sqref="U22:W22"/>
    <dataValidation allowBlank="1" showInputMessage="1" showErrorMessage="1" prompt="代表者の名を入力" sqref="Y22:AA22"/>
    <dataValidation type="whole" operator="greaterThanOrEqual" allowBlank="1" showInputMessage="1" showErrorMessage="1" sqref="U12:V12">
      <formula1>2022</formula1>
    </dataValidation>
    <dataValidation type="list" allowBlank="1" showInputMessage="1" showErrorMessage="1" sqref="E31:J35">
      <formula1>#REF!</formula1>
    </dataValidation>
    <dataValidation type="list" allowBlank="1" showInputMessage="1" showErrorMessage="1" prompt="都道府県をプルダウン選択" sqref="N18:P18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0</xdr:rowOff>
                  </from>
                  <to>
                    <xdr:col>2</xdr:col>
                    <xdr:colOff>276225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49</xdr:row>
                    <xdr:rowOff>228600</xdr:rowOff>
                  </from>
                  <to>
                    <xdr:col>2</xdr:col>
                    <xdr:colOff>276225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0</xdr:rowOff>
                  </from>
                  <to>
                    <xdr:col>2</xdr:col>
                    <xdr:colOff>276225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</xdr:col>
                    <xdr:colOff>19050</xdr:colOff>
                    <xdr:row>51</xdr:row>
                    <xdr:rowOff>228600</xdr:rowOff>
                  </from>
                  <to>
                    <xdr:col>2</xdr:col>
                    <xdr:colOff>276225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2</xdr:col>
                    <xdr:colOff>19050</xdr:colOff>
                    <xdr:row>52</xdr:row>
                    <xdr:rowOff>228600</xdr:rowOff>
                  </from>
                  <to>
                    <xdr:col>2</xdr:col>
                    <xdr:colOff>276225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228600</xdr:rowOff>
                  </from>
                  <to>
                    <xdr:col>2</xdr:col>
                    <xdr:colOff>276225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B1:Y48"/>
  <sheetViews>
    <sheetView view="pageBreakPreview" topLeftCell="A16" zoomScale="70" zoomScaleNormal="100" zoomScaleSheetLayoutView="70" workbookViewId="0">
      <selection activeCell="O31" sqref="O31"/>
    </sheetView>
  </sheetViews>
  <sheetFormatPr defaultColWidth="8.875" defaultRowHeight="13.5"/>
  <cols>
    <col min="1" max="1" width="1" style="10" customWidth="1"/>
    <col min="2" max="2" width="3.5" style="10" customWidth="1"/>
    <col min="3" max="3" width="6.25" style="10" customWidth="1"/>
    <col min="4" max="4" width="11.5" style="10" customWidth="1"/>
    <col min="5" max="17" width="6.25" style="10" customWidth="1"/>
    <col min="18" max="18" width="7.25" style="11" customWidth="1"/>
    <col min="19" max="19" width="4.875" style="10" customWidth="1"/>
    <col min="20" max="20" width="9.375" style="10" customWidth="1"/>
    <col min="21" max="21" width="7.5" style="10" customWidth="1"/>
    <col min="22" max="22" width="6.25" style="40" customWidth="1"/>
    <col min="23" max="23" width="9.375" style="10" customWidth="1"/>
    <col min="24" max="24" width="1" style="10" customWidth="1"/>
    <col min="25" max="16384" width="8.875" style="10"/>
  </cols>
  <sheetData>
    <row r="1" spans="2:25" ht="15" customHeight="1">
      <c r="W1" s="109">
        <f>導入効果報告書!N20</f>
        <v>0</v>
      </c>
    </row>
    <row r="2" spans="2:25" ht="15" customHeight="1">
      <c r="B2" s="1" t="s">
        <v>184</v>
      </c>
      <c r="W2" s="41"/>
    </row>
    <row r="3" spans="2:25" ht="18.75">
      <c r="B3" s="232" t="s">
        <v>185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Y3" s="42"/>
    </row>
    <row r="4" spans="2:25" ht="15" customHeight="1"/>
    <row r="5" spans="2:25" ht="34.5" customHeight="1">
      <c r="B5" s="233" t="s">
        <v>186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</row>
    <row r="6" spans="2:25" ht="61.5" customHeight="1">
      <c r="B6" s="234" t="s">
        <v>18</v>
      </c>
      <c r="C6" s="235"/>
      <c r="D6" s="236"/>
      <c r="E6" s="243" t="s">
        <v>187</v>
      </c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5" t="s">
        <v>188</v>
      </c>
      <c r="T6" s="245"/>
      <c r="U6" s="245" t="s">
        <v>189</v>
      </c>
      <c r="V6" s="245"/>
      <c r="W6" s="245"/>
    </row>
    <row r="7" spans="2:25" ht="33.75" customHeight="1">
      <c r="B7" s="237"/>
      <c r="C7" s="238"/>
      <c r="D7" s="239"/>
      <c r="E7" s="118" t="s">
        <v>190</v>
      </c>
      <c r="F7" s="118" t="s">
        <v>191</v>
      </c>
      <c r="G7" s="118" t="s">
        <v>192</v>
      </c>
      <c r="H7" s="118" t="s">
        <v>193</v>
      </c>
      <c r="I7" s="118" t="s">
        <v>194</v>
      </c>
      <c r="J7" s="118" t="s">
        <v>195</v>
      </c>
      <c r="K7" s="118" t="s">
        <v>196</v>
      </c>
      <c r="L7" s="118" t="s">
        <v>197</v>
      </c>
      <c r="M7" s="118" t="s">
        <v>198</v>
      </c>
      <c r="N7" s="118" t="s">
        <v>199</v>
      </c>
      <c r="O7" s="118" t="s">
        <v>200</v>
      </c>
      <c r="P7" s="118" t="s">
        <v>201</v>
      </c>
      <c r="Q7" s="246" t="s">
        <v>202</v>
      </c>
      <c r="R7" s="248" t="s">
        <v>133</v>
      </c>
      <c r="S7" s="248" t="s">
        <v>134</v>
      </c>
      <c r="T7" s="246" t="s">
        <v>203</v>
      </c>
      <c r="U7" s="248" t="s">
        <v>135</v>
      </c>
      <c r="V7" s="248" t="s">
        <v>136</v>
      </c>
      <c r="W7" s="246" t="s">
        <v>204</v>
      </c>
    </row>
    <row r="8" spans="2:25" ht="22.7" customHeight="1">
      <c r="B8" s="240"/>
      <c r="C8" s="241"/>
      <c r="D8" s="242"/>
      <c r="E8" s="110" t="s">
        <v>210</v>
      </c>
      <c r="F8" s="110" t="str">
        <f>IF($E$8="月","月",IF(E8=12,1,E8+1))</f>
        <v>月</v>
      </c>
      <c r="G8" s="110" t="str">
        <f t="shared" ref="G8:P8" si="0">IF($E$8="月","月",IF(F8=12,1,F8+1))</f>
        <v>月</v>
      </c>
      <c r="H8" s="110" t="str">
        <f t="shared" si="0"/>
        <v>月</v>
      </c>
      <c r="I8" s="110" t="str">
        <f t="shared" si="0"/>
        <v>月</v>
      </c>
      <c r="J8" s="110" t="str">
        <f t="shared" si="0"/>
        <v>月</v>
      </c>
      <c r="K8" s="110" t="str">
        <f t="shared" si="0"/>
        <v>月</v>
      </c>
      <c r="L8" s="110" t="str">
        <f t="shared" si="0"/>
        <v>月</v>
      </c>
      <c r="M8" s="110" t="str">
        <f t="shared" si="0"/>
        <v>月</v>
      </c>
      <c r="N8" s="110" t="str">
        <f t="shared" si="0"/>
        <v>月</v>
      </c>
      <c r="O8" s="110" t="str">
        <f t="shared" si="0"/>
        <v>月</v>
      </c>
      <c r="P8" s="110" t="str">
        <f t="shared" si="0"/>
        <v>月</v>
      </c>
      <c r="Q8" s="247"/>
      <c r="R8" s="249"/>
      <c r="S8" s="249"/>
      <c r="T8" s="247"/>
      <c r="U8" s="249"/>
      <c r="V8" s="249"/>
      <c r="W8" s="247"/>
    </row>
    <row r="9" spans="2:25" ht="28.5" customHeight="1">
      <c r="B9" s="218" t="s">
        <v>19</v>
      </c>
      <c r="C9" s="225" t="s">
        <v>20</v>
      </c>
      <c r="D9" s="226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11">
        <f>SUM(E9:P9)</f>
        <v>0</v>
      </c>
      <c r="R9" s="12" t="s">
        <v>137</v>
      </c>
      <c r="S9" s="13">
        <v>38.200000000000003</v>
      </c>
      <c r="T9" s="44">
        <f>Q9*$S9*0.0258</f>
        <v>0</v>
      </c>
      <c r="U9" s="14">
        <v>1.8700000000000001E-2</v>
      </c>
      <c r="V9" s="45" t="s">
        <v>138</v>
      </c>
      <c r="W9" s="46">
        <f>Q9*$S9*$U9*44/12</f>
        <v>0</v>
      </c>
    </row>
    <row r="10" spans="2:25" ht="28.5" customHeight="1">
      <c r="B10" s="219"/>
      <c r="C10" s="225" t="s">
        <v>21</v>
      </c>
      <c r="D10" s="226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11">
        <f t="shared" ref="Q10:Q39" si="1">SUM(E10:P10)</f>
        <v>0</v>
      </c>
      <c r="R10" s="12" t="s">
        <v>137</v>
      </c>
      <c r="S10" s="13">
        <v>35.299999999999997</v>
      </c>
      <c r="T10" s="44">
        <f t="shared" ref="T10:T39" si="2">Q10*$S10*0.0258</f>
        <v>0</v>
      </c>
      <c r="U10" s="14">
        <v>1.84E-2</v>
      </c>
      <c r="V10" s="45" t="s">
        <v>138</v>
      </c>
      <c r="W10" s="46">
        <f t="shared" ref="W10:W30" si="3">Q10*$S10*$U10*44/12</f>
        <v>0</v>
      </c>
    </row>
    <row r="11" spans="2:25" ht="28.5" customHeight="1">
      <c r="B11" s="219"/>
      <c r="C11" s="225" t="s">
        <v>22</v>
      </c>
      <c r="D11" s="226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11">
        <f t="shared" si="1"/>
        <v>0</v>
      </c>
      <c r="R11" s="12" t="s">
        <v>137</v>
      </c>
      <c r="S11" s="13">
        <v>34.6</v>
      </c>
      <c r="T11" s="44">
        <f t="shared" si="2"/>
        <v>0</v>
      </c>
      <c r="U11" s="14">
        <v>1.83E-2</v>
      </c>
      <c r="V11" s="45" t="s">
        <v>138</v>
      </c>
      <c r="W11" s="46">
        <f t="shared" si="3"/>
        <v>0</v>
      </c>
    </row>
    <row r="12" spans="2:25" ht="28.5" customHeight="1">
      <c r="B12" s="219"/>
      <c r="C12" s="225" t="s">
        <v>139</v>
      </c>
      <c r="D12" s="226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11">
        <f t="shared" si="1"/>
        <v>0</v>
      </c>
      <c r="R12" s="12" t="s">
        <v>137</v>
      </c>
      <c r="S12" s="13">
        <v>33.6</v>
      </c>
      <c r="T12" s="44">
        <f t="shared" si="2"/>
        <v>0</v>
      </c>
      <c r="U12" s="14">
        <v>1.8200000000000001E-2</v>
      </c>
      <c r="V12" s="45" t="s">
        <v>138</v>
      </c>
      <c r="W12" s="46">
        <f t="shared" si="3"/>
        <v>0</v>
      </c>
    </row>
    <row r="13" spans="2:25" ht="28.5" customHeight="1">
      <c r="B13" s="219"/>
      <c r="C13" s="225" t="s">
        <v>23</v>
      </c>
      <c r="D13" s="226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11">
        <f t="shared" si="1"/>
        <v>0</v>
      </c>
      <c r="R13" s="12" t="s">
        <v>137</v>
      </c>
      <c r="S13" s="13">
        <v>36.700000000000003</v>
      </c>
      <c r="T13" s="44">
        <f t="shared" si="2"/>
        <v>0</v>
      </c>
      <c r="U13" s="14">
        <v>1.8499999999999999E-2</v>
      </c>
      <c r="V13" s="45" t="s">
        <v>138</v>
      </c>
      <c r="W13" s="46">
        <f t="shared" si="3"/>
        <v>0</v>
      </c>
    </row>
    <row r="14" spans="2:25" ht="28.5" customHeight="1">
      <c r="B14" s="219"/>
      <c r="C14" s="225" t="s">
        <v>24</v>
      </c>
      <c r="D14" s="226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11">
        <f t="shared" si="1"/>
        <v>0</v>
      </c>
      <c r="R14" s="12" t="s">
        <v>137</v>
      </c>
      <c r="S14" s="13">
        <v>37.700000000000003</v>
      </c>
      <c r="T14" s="44">
        <f t="shared" si="2"/>
        <v>0</v>
      </c>
      <c r="U14" s="14">
        <v>1.8700000000000001E-2</v>
      </c>
      <c r="V14" s="45" t="s">
        <v>138</v>
      </c>
      <c r="W14" s="46">
        <f t="shared" si="3"/>
        <v>0</v>
      </c>
    </row>
    <row r="15" spans="2:25" ht="28.5" customHeight="1">
      <c r="B15" s="219"/>
      <c r="C15" s="225" t="s">
        <v>25</v>
      </c>
      <c r="D15" s="226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11">
        <f t="shared" si="1"/>
        <v>0</v>
      </c>
      <c r="R15" s="12" t="s">
        <v>137</v>
      </c>
      <c r="S15" s="13">
        <v>39.1</v>
      </c>
      <c r="T15" s="44">
        <f t="shared" si="2"/>
        <v>0</v>
      </c>
      <c r="U15" s="14">
        <v>1.89E-2</v>
      </c>
      <c r="V15" s="45" t="s">
        <v>138</v>
      </c>
      <c r="W15" s="46">
        <f t="shared" si="3"/>
        <v>0</v>
      </c>
    </row>
    <row r="16" spans="2:25" ht="28.5" customHeight="1">
      <c r="B16" s="219"/>
      <c r="C16" s="225" t="s">
        <v>26</v>
      </c>
      <c r="D16" s="226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11">
        <f t="shared" si="1"/>
        <v>0</v>
      </c>
      <c r="R16" s="12" t="s">
        <v>137</v>
      </c>
      <c r="S16" s="13">
        <v>41.9</v>
      </c>
      <c r="T16" s="44">
        <f t="shared" si="2"/>
        <v>0</v>
      </c>
      <c r="U16" s="14">
        <v>1.95E-2</v>
      </c>
      <c r="V16" s="45" t="s">
        <v>138</v>
      </c>
      <c r="W16" s="46">
        <f t="shared" si="3"/>
        <v>0</v>
      </c>
    </row>
    <row r="17" spans="2:23" ht="28.5" customHeight="1">
      <c r="B17" s="219"/>
      <c r="C17" s="225" t="s">
        <v>27</v>
      </c>
      <c r="D17" s="226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11">
        <f t="shared" si="1"/>
        <v>0</v>
      </c>
      <c r="R17" s="12" t="s">
        <v>140</v>
      </c>
      <c r="S17" s="13">
        <v>40.9</v>
      </c>
      <c r="T17" s="44">
        <f t="shared" si="2"/>
        <v>0</v>
      </c>
      <c r="U17" s="14">
        <v>2.0799999999999999E-2</v>
      </c>
      <c r="V17" s="45" t="s">
        <v>138</v>
      </c>
      <c r="W17" s="46">
        <f t="shared" si="3"/>
        <v>0</v>
      </c>
    </row>
    <row r="18" spans="2:23" ht="28.5" customHeight="1">
      <c r="B18" s="219"/>
      <c r="C18" s="225" t="s">
        <v>28</v>
      </c>
      <c r="D18" s="226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11">
        <f t="shared" si="1"/>
        <v>0</v>
      </c>
      <c r="R18" s="12" t="s">
        <v>140</v>
      </c>
      <c r="S18" s="13">
        <v>29.9</v>
      </c>
      <c r="T18" s="44">
        <f t="shared" si="2"/>
        <v>0</v>
      </c>
      <c r="U18" s="14">
        <v>2.5399999999999999E-2</v>
      </c>
      <c r="V18" s="45" t="s">
        <v>138</v>
      </c>
      <c r="W18" s="46">
        <f t="shared" si="3"/>
        <v>0</v>
      </c>
    </row>
    <row r="19" spans="2:23" ht="28.5" customHeight="1">
      <c r="B19" s="219"/>
      <c r="C19" s="227" t="s">
        <v>29</v>
      </c>
      <c r="D19" s="112" t="s">
        <v>30</v>
      </c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11">
        <f t="shared" si="1"/>
        <v>0</v>
      </c>
      <c r="R19" s="12" t="s">
        <v>140</v>
      </c>
      <c r="S19" s="13">
        <v>50.8</v>
      </c>
      <c r="T19" s="44">
        <f t="shared" si="2"/>
        <v>0</v>
      </c>
      <c r="U19" s="14">
        <v>1.61E-2</v>
      </c>
      <c r="V19" s="45" t="s">
        <v>138</v>
      </c>
      <c r="W19" s="46">
        <f t="shared" si="3"/>
        <v>0</v>
      </c>
    </row>
    <row r="20" spans="2:23" ht="28.5" customHeight="1">
      <c r="B20" s="219"/>
      <c r="C20" s="228"/>
      <c r="D20" s="112" t="s">
        <v>31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11">
        <f t="shared" si="1"/>
        <v>0</v>
      </c>
      <c r="R20" s="12" t="s">
        <v>32</v>
      </c>
      <c r="S20" s="13">
        <v>44.9</v>
      </c>
      <c r="T20" s="44">
        <f t="shared" si="2"/>
        <v>0</v>
      </c>
      <c r="U20" s="14">
        <v>1.4200000000000001E-2</v>
      </c>
      <c r="V20" s="45" t="s">
        <v>138</v>
      </c>
      <c r="W20" s="46">
        <f t="shared" si="3"/>
        <v>0</v>
      </c>
    </row>
    <row r="21" spans="2:23" ht="28.5" customHeight="1">
      <c r="B21" s="219"/>
      <c r="C21" s="229" t="s">
        <v>33</v>
      </c>
      <c r="D21" s="112" t="s">
        <v>34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11">
        <f t="shared" si="1"/>
        <v>0</v>
      </c>
      <c r="R21" s="12" t="s">
        <v>140</v>
      </c>
      <c r="S21" s="13">
        <v>54.6</v>
      </c>
      <c r="T21" s="44">
        <f t="shared" si="2"/>
        <v>0</v>
      </c>
      <c r="U21" s="14">
        <v>1.35E-2</v>
      </c>
      <c r="V21" s="45" t="s">
        <v>138</v>
      </c>
      <c r="W21" s="46">
        <f t="shared" si="3"/>
        <v>0</v>
      </c>
    </row>
    <row r="22" spans="2:23" ht="28.5" customHeight="1">
      <c r="B22" s="219"/>
      <c r="C22" s="230"/>
      <c r="D22" s="117" t="s">
        <v>141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11">
        <f t="shared" si="1"/>
        <v>0</v>
      </c>
      <c r="R22" s="12" t="s">
        <v>32</v>
      </c>
      <c r="S22" s="13">
        <v>43.5</v>
      </c>
      <c r="T22" s="44">
        <f t="shared" si="2"/>
        <v>0</v>
      </c>
      <c r="U22" s="14">
        <v>1.3899999999999999E-2</v>
      </c>
      <c r="V22" s="45" t="s">
        <v>138</v>
      </c>
      <c r="W22" s="46">
        <f t="shared" si="3"/>
        <v>0</v>
      </c>
    </row>
    <row r="23" spans="2:23" ht="28.5" customHeight="1">
      <c r="B23" s="219"/>
      <c r="C23" s="227" t="s">
        <v>35</v>
      </c>
      <c r="D23" s="117" t="s">
        <v>178</v>
      </c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11">
        <f t="shared" si="1"/>
        <v>0</v>
      </c>
      <c r="R23" s="12" t="s">
        <v>140</v>
      </c>
      <c r="S23" s="13">
        <v>29</v>
      </c>
      <c r="T23" s="44">
        <f t="shared" si="2"/>
        <v>0</v>
      </c>
      <c r="U23" s="14">
        <v>2.4500000000000001E-2</v>
      </c>
      <c r="V23" s="45" t="s">
        <v>138</v>
      </c>
      <c r="W23" s="46">
        <f t="shared" si="3"/>
        <v>0</v>
      </c>
    </row>
    <row r="24" spans="2:23" ht="28.5" customHeight="1">
      <c r="B24" s="219"/>
      <c r="C24" s="231"/>
      <c r="D24" s="117" t="s">
        <v>179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11">
        <f t="shared" si="1"/>
        <v>0</v>
      </c>
      <c r="R24" s="12" t="s">
        <v>140</v>
      </c>
      <c r="S24" s="13">
        <v>25.7</v>
      </c>
      <c r="T24" s="44">
        <f t="shared" si="2"/>
        <v>0</v>
      </c>
      <c r="U24" s="14">
        <v>2.47E-2</v>
      </c>
      <c r="V24" s="45" t="s">
        <v>138</v>
      </c>
      <c r="W24" s="46">
        <f t="shared" si="3"/>
        <v>0</v>
      </c>
    </row>
    <row r="25" spans="2:23" ht="28.5" customHeight="1">
      <c r="B25" s="219"/>
      <c r="C25" s="228"/>
      <c r="D25" s="117" t="s">
        <v>36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11">
        <f t="shared" si="1"/>
        <v>0</v>
      </c>
      <c r="R25" s="12" t="s">
        <v>140</v>
      </c>
      <c r="S25" s="13">
        <v>26.9</v>
      </c>
      <c r="T25" s="44">
        <f t="shared" si="2"/>
        <v>0</v>
      </c>
      <c r="U25" s="14">
        <v>2.5499999999999998E-2</v>
      </c>
      <c r="V25" s="45" t="s">
        <v>138</v>
      </c>
      <c r="W25" s="46">
        <f t="shared" si="3"/>
        <v>0</v>
      </c>
    </row>
    <row r="26" spans="2:23" ht="28.5" customHeight="1">
      <c r="B26" s="219"/>
      <c r="C26" s="220" t="s">
        <v>37</v>
      </c>
      <c r="D26" s="221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11">
        <f t="shared" si="1"/>
        <v>0</v>
      </c>
      <c r="R26" s="12" t="s">
        <v>140</v>
      </c>
      <c r="S26" s="13">
        <v>29.4</v>
      </c>
      <c r="T26" s="44">
        <f t="shared" si="2"/>
        <v>0</v>
      </c>
      <c r="U26" s="14">
        <v>2.9399999999999999E-2</v>
      </c>
      <c r="V26" s="45" t="s">
        <v>138</v>
      </c>
      <c r="W26" s="46">
        <f t="shared" si="3"/>
        <v>0</v>
      </c>
    </row>
    <row r="27" spans="2:23" ht="28.5" customHeight="1">
      <c r="B27" s="219"/>
      <c r="C27" s="220" t="s">
        <v>142</v>
      </c>
      <c r="D27" s="221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11">
        <f t="shared" si="1"/>
        <v>0</v>
      </c>
      <c r="R27" s="12" t="s">
        <v>140</v>
      </c>
      <c r="S27" s="13">
        <v>37.299999999999997</v>
      </c>
      <c r="T27" s="44">
        <f t="shared" si="2"/>
        <v>0</v>
      </c>
      <c r="U27" s="14">
        <v>2.0899999999999998E-2</v>
      </c>
      <c r="V27" s="45" t="s">
        <v>138</v>
      </c>
      <c r="W27" s="46">
        <f t="shared" si="3"/>
        <v>0</v>
      </c>
    </row>
    <row r="28" spans="2:23" ht="28.5" customHeight="1">
      <c r="B28" s="219"/>
      <c r="C28" s="220" t="s">
        <v>38</v>
      </c>
      <c r="D28" s="221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11">
        <f t="shared" si="1"/>
        <v>0</v>
      </c>
      <c r="R28" s="12" t="s">
        <v>32</v>
      </c>
      <c r="S28" s="13">
        <v>21.1</v>
      </c>
      <c r="T28" s="44">
        <f t="shared" si="2"/>
        <v>0</v>
      </c>
      <c r="U28" s="14">
        <v>1.0999999999999999E-2</v>
      </c>
      <c r="V28" s="45" t="s">
        <v>138</v>
      </c>
      <c r="W28" s="46">
        <f t="shared" si="3"/>
        <v>0</v>
      </c>
    </row>
    <row r="29" spans="2:23" ht="28.5" customHeight="1">
      <c r="B29" s="219"/>
      <c r="C29" s="220" t="s">
        <v>39</v>
      </c>
      <c r="D29" s="221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11">
        <f t="shared" si="1"/>
        <v>0</v>
      </c>
      <c r="R29" s="12" t="s">
        <v>32</v>
      </c>
      <c r="S29" s="15">
        <v>3.41</v>
      </c>
      <c r="T29" s="44">
        <f t="shared" si="2"/>
        <v>0</v>
      </c>
      <c r="U29" s="14">
        <v>2.63E-2</v>
      </c>
      <c r="V29" s="45" t="s">
        <v>138</v>
      </c>
      <c r="W29" s="46">
        <f t="shared" si="3"/>
        <v>0</v>
      </c>
    </row>
    <row r="30" spans="2:23" ht="28.5" customHeight="1">
      <c r="B30" s="219"/>
      <c r="C30" s="220" t="s">
        <v>40</v>
      </c>
      <c r="D30" s="221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11">
        <f t="shared" si="1"/>
        <v>0</v>
      </c>
      <c r="R30" s="12" t="s">
        <v>32</v>
      </c>
      <c r="S30" s="16">
        <v>8.41</v>
      </c>
      <c r="T30" s="44">
        <f t="shared" si="2"/>
        <v>0</v>
      </c>
      <c r="U30" s="14">
        <v>3.8399999999999997E-2</v>
      </c>
      <c r="V30" s="45" t="s">
        <v>138</v>
      </c>
      <c r="W30" s="46">
        <f t="shared" si="3"/>
        <v>0</v>
      </c>
    </row>
    <row r="31" spans="2:23" ht="28.5" customHeight="1">
      <c r="B31" s="219"/>
      <c r="C31" s="212" t="s">
        <v>41</v>
      </c>
      <c r="D31" s="222"/>
      <c r="E31" s="122">
        <v>1</v>
      </c>
      <c r="F31" s="122">
        <v>1</v>
      </c>
      <c r="G31" s="122">
        <v>1</v>
      </c>
      <c r="H31" s="122">
        <v>1</v>
      </c>
      <c r="I31" s="122">
        <v>1</v>
      </c>
      <c r="J31" s="122">
        <v>1</v>
      </c>
      <c r="K31" s="122">
        <v>1</v>
      </c>
      <c r="L31" s="122">
        <v>1</v>
      </c>
      <c r="M31" s="122">
        <v>1</v>
      </c>
      <c r="N31" s="122">
        <v>1</v>
      </c>
      <c r="O31" s="122">
        <v>1</v>
      </c>
      <c r="P31" s="122">
        <v>1</v>
      </c>
      <c r="Q31" s="111">
        <f t="shared" si="1"/>
        <v>12</v>
      </c>
      <c r="R31" s="17" t="s">
        <v>32</v>
      </c>
      <c r="S31" s="113">
        <v>45</v>
      </c>
      <c r="T31" s="44">
        <f t="shared" si="2"/>
        <v>13.932</v>
      </c>
      <c r="U31" s="14">
        <v>1.3599999999999999E-2</v>
      </c>
      <c r="V31" s="45" t="s">
        <v>138</v>
      </c>
      <c r="W31" s="46">
        <f>Q31*$S31*$U31*44/12</f>
        <v>26.927999999999997</v>
      </c>
    </row>
    <row r="32" spans="2:23" ht="28.5" customHeight="1">
      <c r="B32" s="219"/>
      <c r="C32" s="223" t="s">
        <v>42</v>
      </c>
      <c r="D32" s="224"/>
      <c r="E32" s="18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19"/>
      <c r="S32" s="20"/>
      <c r="T32" s="48">
        <f>SUM(T9:T31)</f>
        <v>13.932</v>
      </c>
      <c r="U32" s="21"/>
      <c r="V32" s="49"/>
      <c r="W32" s="50">
        <f>SUM(W9:W31)</f>
        <v>26.927999999999997</v>
      </c>
    </row>
    <row r="33" spans="2:23" ht="28.5" customHeight="1">
      <c r="B33" s="218" t="s">
        <v>43</v>
      </c>
      <c r="C33" s="220" t="s">
        <v>44</v>
      </c>
      <c r="D33" s="221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11">
        <f t="shared" si="1"/>
        <v>0</v>
      </c>
      <c r="R33" s="12" t="s">
        <v>143</v>
      </c>
      <c r="S33" s="15">
        <v>1.02</v>
      </c>
      <c r="T33" s="44">
        <f t="shared" si="2"/>
        <v>0</v>
      </c>
      <c r="U33" s="22">
        <v>0.06</v>
      </c>
      <c r="V33" s="51"/>
      <c r="W33" s="46">
        <f>Q33*$U33</f>
        <v>0</v>
      </c>
    </row>
    <row r="34" spans="2:23" ht="28.5" customHeight="1">
      <c r="B34" s="219"/>
      <c r="C34" s="220" t="s">
        <v>45</v>
      </c>
      <c r="D34" s="221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11">
        <f t="shared" si="1"/>
        <v>0</v>
      </c>
      <c r="R34" s="12" t="s">
        <v>143</v>
      </c>
      <c r="S34" s="15">
        <v>1.36</v>
      </c>
      <c r="T34" s="44">
        <f t="shared" si="2"/>
        <v>0</v>
      </c>
      <c r="U34" s="22">
        <v>5.7000000000000002E-2</v>
      </c>
      <c r="V34" s="51"/>
      <c r="W34" s="46">
        <f t="shared" ref="W34:W36" si="4">Q34*$U34</f>
        <v>0</v>
      </c>
    </row>
    <row r="35" spans="2:23" ht="28.5" customHeight="1">
      <c r="B35" s="219"/>
      <c r="C35" s="220" t="s">
        <v>46</v>
      </c>
      <c r="D35" s="221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11">
        <f t="shared" si="1"/>
        <v>0</v>
      </c>
      <c r="R35" s="12" t="s">
        <v>143</v>
      </c>
      <c r="S35" s="15">
        <v>1.36</v>
      </c>
      <c r="T35" s="44">
        <f t="shared" si="2"/>
        <v>0</v>
      </c>
      <c r="U35" s="22">
        <v>5.7000000000000002E-2</v>
      </c>
      <c r="V35" s="51"/>
      <c r="W35" s="46">
        <f t="shared" si="4"/>
        <v>0</v>
      </c>
    </row>
    <row r="36" spans="2:23" ht="28.5" customHeight="1">
      <c r="B36" s="219"/>
      <c r="C36" s="220" t="s">
        <v>47</v>
      </c>
      <c r="D36" s="221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11">
        <f t="shared" si="1"/>
        <v>0</v>
      </c>
      <c r="R36" s="12" t="s">
        <v>143</v>
      </c>
      <c r="S36" s="15">
        <v>1.36</v>
      </c>
      <c r="T36" s="44">
        <f t="shared" si="2"/>
        <v>0</v>
      </c>
      <c r="U36" s="22">
        <v>5.7000000000000002E-2</v>
      </c>
      <c r="V36" s="51"/>
      <c r="W36" s="46">
        <f t="shared" si="4"/>
        <v>0</v>
      </c>
    </row>
    <row r="37" spans="2:23" ht="28.5" customHeight="1">
      <c r="B37" s="219"/>
      <c r="C37" s="213" t="s">
        <v>48</v>
      </c>
      <c r="D37" s="214"/>
      <c r="E37" s="26">
        <f>SUM(E33:E36)</f>
        <v>0</v>
      </c>
      <c r="F37" s="26">
        <f>SUM(F33:F36)</f>
        <v>0</v>
      </c>
      <c r="G37" s="26">
        <f t="shared" ref="G37:P37" si="5">SUM(G33:G36)</f>
        <v>0</v>
      </c>
      <c r="H37" s="26">
        <f t="shared" si="5"/>
        <v>0</v>
      </c>
      <c r="I37" s="26">
        <f t="shared" si="5"/>
        <v>0</v>
      </c>
      <c r="J37" s="26">
        <f t="shared" si="5"/>
        <v>0</v>
      </c>
      <c r="K37" s="26">
        <f t="shared" si="5"/>
        <v>0</v>
      </c>
      <c r="L37" s="26">
        <f t="shared" si="5"/>
        <v>0</v>
      </c>
      <c r="M37" s="26">
        <f t="shared" si="5"/>
        <v>0</v>
      </c>
      <c r="N37" s="26">
        <f t="shared" si="5"/>
        <v>0</v>
      </c>
      <c r="O37" s="26">
        <f t="shared" si="5"/>
        <v>0</v>
      </c>
      <c r="P37" s="26">
        <f t="shared" si="5"/>
        <v>0</v>
      </c>
      <c r="Q37" s="26">
        <f>SUM(Q33:Q36)</f>
        <v>0</v>
      </c>
      <c r="R37" s="23" t="s">
        <v>143</v>
      </c>
      <c r="S37" s="24"/>
      <c r="T37" s="52">
        <f>SUM(T33:T36)</f>
        <v>0</v>
      </c>
      <c r="U37" s="25"/>
      <c r="V37" s="53"/>
      <c r="W37" s="54">
        <f>SUM(W33:W36)</f>
        <v>0</v>
      </c>
    </row>
    <row r="38" spans="2:23" ht="28.5" customHeight="1">
      <c r="B38" s="209" t="s">
        <v>49</v>
      </c>
      <c r="C38" s="211" t="s">
        <v>180</v>
      </c>
      <c r="D38" s="212"/>
      <c r="E38" s="122">
        <v>250</v>
      </c>
      <c r="F38" s="122">
        <v>250</v>
      </c>
      <c r="G38" s="122">
        <v>250</v>
      </c>
      <c r="H38" s="122">
        <v>230</v>
      </c>
      <c r="I38" s="122">
        <v>230</v>
      </c>
      <c r="J38" s="122">
        <v>230</v>
      </c>
      <c r="K38" s="122">
        <v>240</v>
      </c>
      <c r="L38" s="122">
        <v>250</v>
      </c>
      <c r="M38" s="122">
        <v>250</v>
      </c>
      <c r="N38" s="122">
        <v>250</v>
      </c>
      <c r="O38" s="122">
        <v>230</v>
      </c>
      <c r="P38" s="122">
        <v>250</v>
      </c>
      <c r="Q38" s="111">
        <f t="shared" si="1"/>
        <v>2910</v>
      </c>
      <c r="R38" s="12" t="s">
        <v>50</v>
      </c>
      <c r="S38" s="15">
        <v>9.9700000000000006</v>
      </c>
      <c r="T38" s="44">
        <f>Q38*$S38*0.0258</f>
        <v>748.52765999999997</v>
      </c>
      <c r="U38" s="114">
        <v>4.57E-4</v>
      </c>
      <c r="V38" s="115"/>
      <c r="W38" s="46">
        <f>Q38*$U38*1000</f>
        <v>1329.87</v>
      </c>
    </row>
    <row r="39" spans="2:23" ht="28.5" customHeight="1">
      <c r="B39" s="210"/>
      <c r="C39" s="211" t="s">
        <v>181</v>
      </c>
      <c r="D39" s="21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11">
        <f t="shared" si="1"/>
        <v>0</v>
      </c>
      <c r="R39" s="12" t="s">
        <v>50</v>
      </c>
      <c r="S39" s="108">
        <v>9.2799999999999994</v>
      </c>
      <c r="T39" s="44">
        <f t="shared" si="2"/>
        <v>0</v>
      </c>
      <c r="U39" s="114">
        <v>4.57E-4</v>
      </c>
      <c r="V39" s="115"/>
      <c r="W39" s="46">
        <f>Q39*$U39*1000</f>
        <v>0</v>
      </c>
    </row>
    <row r="40" spans="2:23" ht="28.5" customHeight="1" thickBot="1">
      <c r="B40" s="55"/>
      <c r="C40" s="213" t="s">
        <v>51</v>
      </c>
      <c r="D40" s="214"/>
      <c r="E40" s="26">
        <f>SUM(E38:E39)</f>
        <v>250</v>
      </c>
      <c r="F40" s="26">
        <f>SUM(F38:F39)</f>
        <v>250</v>
      </c>
      <c r="G40" s="26">
        <f t="shared" ref="G40:Q40" si="6">SUM(G38:G39)</f>
        <v>250</v>
      </c>
      <c r="H40" s="26">
        <f t="shared" si="6"/>
        <v>230</v>
      </c>
      <c r="I40" s="26">
        <f t="shared" si="6"/>
        <v>230</v>
      </c>
      <c r="J40" s="26">
        <f t="shared" si="6"/>
        <v>230</v>
      </c>
      <c r="K40" s="26">
        <f t="shared" si="6"/>
        <v>240</v>
      </c>
      <c r="L40" s="26">
        <f t="shared" si="6"/>
        <v>250</v>
      </c>
      <c r="M40" s="26">
        <f t="shared" si="6"/>
        <v>250</v>
      </c>
      <c r="N40" s="26">
        <f t="shared" si="6"/>
        <v>250</v>
      </c>
      <c r="O40" s="26">
        <f t="shared" si="6"/>
        <v>230</v>
      </c>
      <c r="P40" s="26">
        <f t="shared" si="6"/>
        <v>250</v>
      </c>
      <c r="Q40" s="26">
        <f t="shared" si="6"/>
        <v>2910</v>
      </c>
      <c r="R40" s="23" t="s">
        <v>143</v>
      </c>
      <c r="S40" s="24"/>
      <c r="T40" s="56">
        <f>SUM(T38:T39)</f>
        <v>748.52765999999997</v>
      </c>
      <c r="U40" s="25"/>
      <c r="V40" s="57"/>
      <c r="W40" s="56">
        <f>SUM(W38:W39)</f>
        <v>1329.87</v>
      </c>
    </row>
    <row r="41" spans="2:23" ht="28.5" customHeight="1" thickTop="1" thickBot="1">
      <c r="B41" s="215" t="s">
        <v>52</v>
      </c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7"/>
      <c r="T41" s="58">
        <f>ROUND(T32+T37+T40,1)</f>
        <v>762.5</v>
      </c>
      <c r="U41" s="59"/>
      <c r="V41" s="59"/>
      <c r="W41" s="61">
        <f>ROUND(W32+W37+W40,1)</f>
        <v>1356.8</v>
      </c>
    </row>
    <row r="42" spans="2:23" ht="15.75" customHeight="1" thickTop="1">
      <c r="B42" s="10" t="s">
        <v>144</v>
      </c>
      <c r="C42" s="116"/>
      <c r="T42" s="11"/>
      <c r="U42" s="28"/>
      <c r="V42" s="60"/>
      <c r="W42" s="28"/>
    </row>
    <row r="43" spans="2:23" ht="10.15" customHeight="1">
      <c r="T43" s="11"/>
      <c r="U43" s="28"/>
      <c r="V43" s="60"/>
      <c r="W43" s="28"/>
    </row>
    <row r="44" spans="2:23">
      <c r="B44" s="27" t="s">
        <v>53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9"/>
      <c r="S44" s="28"/>
      <c r="T44" s="28"/>
      <c r="U44" s="28"/>
      <c r="V44" s="60"/>
      <c r="W44" s="28"/>
    </row>
    <row r="45" spans="2:23">
      <c r="B45" s="27">
        <v>1</v>
      </c>
      <c r="C45" s="27" t="s">
        <v>182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9"/>
      <c r="S45" s="28"/>
      <c r="T45" s="28"/>
      <c r="U45" s="28"/>
      <c r="V45" s="60"/>
      <c r="W45" s="28"/>
    </row>
    <row r="46" spans="2:23" ht="45" customHeight="1">
      <c r="B46" s="28"/>
      <c r="C46" s="208" t="s">
        <v>183</v>
      </c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</row>
    <row r="47" spans="2:23">
      <c r="B47" s="27">
        <v>2</v>
      </c>
      <c r="C47" s="27" t="s">
        <v>145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8"/>
      <c r="T47" s="28"/>
      <c r="U47" s="28"/>
      <c r="V47" s="60"/>
      <c r="W47" s="28"/>
    </row>
    <row r="48" spans="2:23" ht="38.25" customHeight="1">
      <c r="B48" s="28"/>
      <c r="C48" s="208" t="s">
        <v>205</v>
      </c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08"/>
      <c r="W48" s="208"/>
    </row>
  </sheetData>
  <sheetProtection password="CC4B" sheet="1" objects="1" scenarios="1"/>
  <mergeCells count="47">
    <mergeCell ref="B3:W3"/>
    <mergeCell ref="B5:W5"/>
    <mergeCell ref="B6:D8"/>
    <mergeCell ref="E6:R6"/>
    <mergeCell ref="S6:T6"/>
    <mergeCell ref="U6:W6"/>
    <mergeCell ref="Q7:Q8"/>
    <mergeCell ref="R7:R8"/>
    <mergeCell ref="S7:S8"/>
    <mergeCell ref="T7:T8"/>
    <mergeCell ref="U7:U8"/>
    <mergeCell ref="V7:V8"/>
    <mergeCell ref="W7:W8"/>
    <mergeCell ref="B9:B32"/>
    <mergeCell ref="C9:D9"/>
    <mergeCell ref="C10:D10"/>
    <mergeCell ref="C11:D11"/>
    <mergeCell ref="C12:D12"/>
    <mergeCell ref="C13:D13"/>
    <mergeCell ref="C14:D14"/>
    <mergeCell ref="C30:D30"/>
    <mergeCell ref="C15:D15"/>
    <mergeCell ref="C16:D16"/>
    <mergeCell ref="C17:D17"/>
    <mergeCell ref="C18:D18"/>
    <mergeCell ref="C19:C20"/>
    <mergeCell ref="C21:C22"/>
    <mergeCell ref="C23:C25"/>
    <mergeCell ref="C26:D26"/>
    <mergeCell ref="C27:D27"/>
    <mergeCell ref="C28:D28"/>
    <mergeCell ref="C29:D29"/>
    <mergeCell ref="C31:D31"/>
    <mergeCell ref="C32:D32"/>
    <mergeCell ref="B33:B37"/>
    <mergeCell ref="C33:D33"/>
    <mergeCell ref="C34:D34"/>
    <mergeCell ref="C35:D35"/>
    <mergeCell ref="C36:D36"/>
    <mergeCell ref="C37:D37"/>
    <mergeCell ref="C48:W48"/>
    <mergeCell ref="B38:B39"/>
    <mergeCell ref="C38:D38"/>
    <mergeCell ref="C39:D39"/>
    <mergeCell ref="C40:D40"/>
    <mergeCell ref="B41:S41"/>
    <mergeCell ref="C46:W46"/>
  </mergeCells>
  <phoneticPr fontId="2"/>
  <conditionalFormatting sqref="S31">
    <cfRule type="cellIs" dxfId="0" priority="1" operator="notEqual">
      <formula>45</formula>
    </cfRule>
  </conditionalFormatting>
  <dataValidations count="1">
    <dataValidation imeMode="halfAlpha" allowBlank="1" showInputMessage="1" showErrorMessage="1" sqref="E8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導入効果報告書</vt:lpstr>
      <vt:lpstr>原油換算エネルギー使用量の算定資料</vt:lpstr>
      <vt:lpstr>報告チェックリスト</vt:lpstr>
      <vt:lpstr>導入効果報告書 (記載例)</vt:lpstr>
      <vt:lpstr>原油換算エネルギー使用量の算定資料（記載例）</vt:lpstr>
      <vt:lpstr>原油換算エネルギー使用量の算定資料!Print_Area</vt:lpstr>
      <vt:lpstr>'原油換算エネルギー使用量の算定資料（記載例）'!Print_Area</vt:lpstr>
      <vt:lpstr>導入効果報告書!Print_Area</vt:lpstr>
      <vt:lpstr>'導入効果報告書 (記載例)'!Print_Area</vt:lpstr>
      <vt:lpstr>報告チェックリスト!Print_Area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2025-08-21T02:37:10Z</dcterms:modified>
</cp:coreProperties>
</file>