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fs01\s0103\06_理財G\13 地方公営企業決算状況調査\R02（高瀬）\05_経営比較分析表\10_公表\03_公表データ（加工）\★31_湯河原町\"/>
    </mc:Choice>
  </mc:AlternateContent>
  <workbookProtection workbookAlgorithmName="SHA-512" workbookHashValue="FaD0Hrk4dE5JMidO1BZzTMvUg8n7XPQxFqTIaE4a1OiqBg5842wWhKb85BixNy5HWnIifMWmfb2OAIKLGDn9oQ==" workbookSaltValue="qWXCvOK5x7tI2wJY+68+9w==" workbookSpinCount="100000" lockStructure="1"/>
  <bookViews>
    <workbookView xWindow="-120" yWindow="-120" windowWidth="20736" windowHeight="11316"/>
  </bookViews>
  <sheets>
    <sheet name="法適用_水道事業" sheetId="4" r:id="rId1"/>
    <sheet name="データ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H85" i="4"/>
  <c r="G85" i="4"/>
  <c r="F85" i="4"/>
  <c r="BB10" i="4"/>
  <c r="AT10" i="4"/>
  <c r="AL10" i="4"/>
  <c r="W10" i="4"/>
  <c r="I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<sst xmlns="http://schemas.openxmlformats.org/spreadsheetml/2006/main" count="228" uniqueCount="114">
  <si>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</si>
  <si>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</si>
  <si>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</si>
  <si>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</si>
  <si>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</si>
  <si>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</si>
  <si>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</si>
  <si>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</si>
  <si>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</si>
  <si>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</si>
  <si>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</si>
  <si>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</si>
  <si>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</si>
  <si>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</si>
  <si>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</si>
  <si>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</si>
  <si>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</si>
  <si>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</si>
  <si>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</si>
  <si>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</si>
  <si>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</si>
  <si>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</si>
  <si>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</si>
  <si>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</si>
  <si>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</si>
  <si>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</si>
  <si>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</si>
  <si>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</si>
  <si>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</si>
  <si>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</si>
  <si>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</si>
  <si>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</si>
  <si>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</si>
  <si>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</si>
  <si>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</si>
  <si>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</si>
  <si>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</si>
  <si>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</si>
  <si>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</si>
  <si>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</si>
  <si>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</si>
  <si>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</si>
  <si>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</si>
  <si>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</si>
  <si>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</si>
  <si>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</si>
  <si>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</si>
  <si>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</si>
  <si>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</si>
  <si>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</si>
  <si>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</si>
  <si>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</si>
  <si>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</si>
  <si>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</si>
  <si>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</si>
  <si>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</si>
  <si>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</si>
  <si>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</si>
  <si>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</si>
  <si>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</si>
  <si>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</si>
  <si>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</si>
  <si>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</si>
  <si>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</si>
  <si>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</si>
  <si>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</si>
  <si>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</si>
  <si>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</si>
  <si>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</si>
  <si>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</si>
  <si>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</si>
  <si>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</si>
  <si>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</si>
  <si>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</si>
  <si>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</si>
  <si>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</si>
  <si>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</si>
  <si>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</si>
  <si>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</si>
  <si>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</si>
  <si>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</si>
  <si>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</si>
  <si>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</si>
  <si>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</si>
  <si>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</si>
  <si>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</si>
  <si>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</si>
  <si>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</si>
  <si>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</si>
  <si>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</si>
  <si>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</si>
  <si>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</si>
  <si>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</si>
  <si>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神奈川県　湯河原町</t>
  </si>
  <si>
    <t>法適用</t>
  </si>
  <si>
    <t>水道事業</t>
  </si>
  <si>
    <t>末端給水事業</t>
  </si>
  <si>
    <t>A6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</si>
  <si>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</si>
  <si>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</si>
  <si>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</si>
  <si>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</si>
  <si>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</si>
  <si>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</si>
  <si>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</si>
  <si>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</si>
  <si>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</si>
  <si>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</si>
  <si>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</si>
  <si>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</si>
  <si>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</si>
  <si>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　有形固定資産減価償却率、管路経年化率が類似団体内で高い水準になっている一方、管路更新率が類似団体内で低くなっていることから、施設の老朽化が進んでおり、必要な更新が進んでいないことが分析されます。　
　老朽化対策が急務な管路を抽出し、その他施設の更新等については施設利用率も考慮し、「湯河原町水道ビジョン・経営戦略」に基づき計画的に実施する必要があります。
</t>
    <rPh sb="113" eb="115">
      <t>チュウシュツ</t>
    </rPh>
    <rPh sb="119" eb="120">
      <t>タ</t>
    </rPh>
    <rPh sb="120" eb="122">
      <t>シセツ</t>
    </rPh>
    <rPh sb="123" eb="125">
      <t>コウシン</t>
    </rPh>
    <rPh sb="125" eb="126">
      <t>ナド</t>
    </rPh>
    <rPh sb="142" eb="146">
      <t>ユガワラマチ</t>
    </rPh>
    <rPh sb="146" eb="148">
      <t>スイドウ</t>
    </rPh>
    <rPh sb="153" eb="155">
      <t>ケイエイ</t>
    </rPh>
    <rPh sb="155" eb="157">
      <t>センリャク</t>
    </rPh>
    <rPh sb="159" eb="160">
      <t>モト</t>
    </rPh>
    <rPh sb="162" eb="165">
      <t>ケイカクテキ</t>
    </rPh>
    <rPh sb="166" eb="168">
      <t>ジッシ</t>
    </rPh>
    <phoneticPr fontId="16"/>
  </si>
  <si>
    <t>　近い将来、人口減少による水需要の低下により、厳しい経営状況に推移することが予想されることや、施設の老朽化が進んでいる状況を踏まえ、今後は「湯河原町水道ビジョン・経営戦略」を基に、水道料金の改定、投資計画の推進など、事業経営の効率化と財政基盤の強化を図ってまいります。
　また、企業債残高対給水収益比率は改善傾向にあるものの、依然として類似団体と比べて高い状況を踏まえ、料金水準、設備投資などを慎重に検討していきます。</t>
    <rPh sb="6" eb="8">
      <t>ジンコウ</t>
    </rPh>
    <rPh sb="8" eb="10">
      <t>ゲンショウ</t>
    </rPh>
    <rPh sb="13" eb="14">
      <t>ミズ</t>
    </rPh>
    <rPh sb="14" eb="16">
      <t>ジュヨウ</t>
    </rPh>
    <rPh sb="17" eb="19">
      <t>テイカ</t>
    </rPh>
    <rPh sb="90" eb="92">
      <t>スイドウ</t>
    </rPh>
    <rPh sb="92" eb="94">
      <t>リョウキン</t>
    </rPh>
    <rPh sb="95" eb="97">
      <t>カイテイ</t>
    </rPh>
    <rPh sb="103" eb="105">
      <t>スイシン</t>
    </rPh>
    <rPh sb="108" eb="110">
      <t>ジギョウ</t>
    </rPh>
    <rPh sb="110" eb="112">
      <t>ケイエイ</t>
    </rPh>
    <rPh sb="113" eb="116">
      <t>コウリツカ</t>
    </rPh>
    <rPh sb="117" eb="119">
      <t>ザイセイ</t>
    </rPh>
    <rPh sb="119" eb="121">
      <t>キバン</t>
    </rPh>
    <rPh sb="122" eb="124">
      <t>キョウカ</t>
    </rPh>
    <rPh sb="125" eb="126">
      <t>ハカ</t>
    </rPh>
    <rPh sb="168" eb="170">
      <t>ルイジ</t>
    </rPh>
    <rPh sb="170" eb="172">
      <t>ダンタイ</t>
    </rPh>
    <rPh sb="185" eb="187">
      <t>リョウキン</t>
    </rPh>
    <rPh sb="187" eb="189">
      <t>スイジュン</t>
    </rPh>
    <rPh sb="190" eb="192">
      <t>セツビ</t>
    </rPh>
    <rPh sb="192" eb="194">
      <t>トウシ</t>
    </rPh>
    <phoneticPr fontId="16"/>
  </si>
  <si>
    <t>　経常収支比率100％以上、累積欠損金比率０％、流動比率100％以上ですが、企業債残高対給水収益比率は類似団体内で高い水準に、料金回収率は100％を上回る水準となっております。現時点での指標では投資規模が高いですが、比較的健全な経営といえます。
　決算状況を経年比較すると、企業債償還金が増加傾向にあり、現金の減少傾向が見られることから、近い将来、厳しい経営状況に推移していくことが予想されます。
　また、施設利用率及び有収率が低いことから、引き続き漏水対策などを行い、有収率の向上を図るとともに、施設規模の見直しを検討する必要があります。</t>
    <rPh sb="108" eb="111">
      <t>ヒカクテキ</t>
    </rPh>
    <rPh sb="111" eb="113">
      <t>ケンゼン</t>
    </rPh>
    <rPh sb="114" eb="116">
      <t>ケイエイ</t>
    </rPh>
    <rPh sb="137" eb="139">
      <t>キギョウ</t>
    </rPh>
    <rPh sb="139" eb="140">
      <t>サイ</t>
    </rPh>
    <rPh sb="140" eb="143">
      <t>ショウカンキン</t>
    </rPh>
    <rPh sb="144" eb="146">
      <t>ゾウカ</t>
    </rPh>
    <rPh sb="146" eb="148">
      <t>ケイコウ</t>
    </rPh>
    <rPh sb="203" eb="205">
      <t>シセツ</t>
    </rPh>
    <rPh sb="205" eb="207">
      <t>リヨウ</t>
    </rPh>
    <rPh sb="207" eb="208">
      <t>リツ</t>
    </rPh>
    <rPh sb="208" eb="209">
      <t>オヨ</t>
    </rPh>
    <rPh sb="221" eb="222">
      <t>ヒ</t>
    </rPh>
    <rPh sb="223" eb="224">
      <t>ツヅ</t>
    </rPh>
    <rPh sb="232" eb="233">
      <t>オコナ</t>
    </rPh>
    <rPh sb="249" eb="251">
      <t>シセツ</t>
    </rPh>
    <rPh sb="251" eb="253">
      <t>キボ</t>
    </rPh>
    <rPh sb="254" eb="256">
      <t>ミナオ</t>
    </rPh>
    <rPh sb="258" eb="260">
      <t>ケントウ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</si>
</sst>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15" fillId="0" borderId="9" xfId="2" applyFont="1" applyBorder="1" applyAlignment="1" applyProtection="1">
      <alignment horizontal="left" vertical="top" wrapText="1"/>
      <protection locked="0"/>
    </xf>
    <xf numFmtId="0" fontId="15" fillId="0" borderId="0" xfId="2" applyFont="1" applyAlignment="1" applyProtection="1">
      <alignment horizontal="left" vertical="top" wrapText="1"/>
      <protection locked="0"/>
    </xf>
    <xf numFmtId="0" fontId="15" fillId="0" borderId="10" xfId="2" applyFont="1" applyBorder="1" applyAlignment="1" applyProtection="1">
      <alignment horizontal="left" vertical="top" wrapText="1"/>
      <protection locked="0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5" fillId="0" borderId="11" xfId="2" applyFont="1" applyBorder="1" applyAlignment="1" applyProtection="1">
      <alignment horizontal="left" vertical="top" wrapText="1"/>
      <protection locked="0"/>
    </xf>
    <xf numFmtId="0" fontId="15" fillId="0" borderId="1" xfId="2" applyFont="1" applyBorder="1" applyAlignment="1" applyProtection="1">
      <alignment horizontal="left" vertical="top" wrapText="1"/>
      <protection locked="0"/>
    </xf>
    <xf numFmtId="0" fontId="15" fillId="0" borderId="12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0.11</c:v>
                </c:pt>
                <c:pt idx="2">
                  <c:v>0.2</c:v>
                </c:pt>
                <c:pt idx="3">
                  <c:v>0.3</c:v>
                </c:pt>
                <c:pt idx="4">
                  <c:v>0.28000000000000003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F5-4F65-A2EB-0A475787B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184048"/>
        <c:axId val="400184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0.99</c:v>
                </c:pt>
                <c:pt idx="1">
                  <c:v>0.71</c:v>
                </c:pt>
                <c:pt idx="2">
                  <c:v>0.54</c:v>
                </c:pt>
                <c:pt idx="3">
                  <c:v>0.5</c:v>
                </c:pt>
                <c:pt idx="4">
                  <c:v>0.52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F5-4F65-A2EB-0A475787B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184048"/>
        <c:axId val="400184440"/>
      </c:lineChart>
      <c:dateAx>
        <c:axId val="400184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00184440"/>
        <c:crosses val="autoZero"/>
        <c:auto val="1"/>
        <c:lblOffset val="100"/>
        <c:baseTimeUnit val="years"/>
      </c:dateAx>
      <c:valAx>
        <c:axId val="400184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0184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50.33</c:v>
                </c:pt>
                <c:pt idx="1">
                  <c:v>46.61</c:v>
                </c:pt>
                <c:pt idx="2">
                  <c:v>48.23</c:v>
                </c:pt>
                <c:pt idx="3">
                  <c:v>46.83</c:v>
                </c:pt>
                <c:pt idx="4">
                  <c:v>47.57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50-4A94-B7A8-EBD0F4D7D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282904"/>
        <c:axId val="497279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54.77</c:v>
                </c:pt>
                <c:pt idx="1">
                  <c:v>54.92</c:v>
                </c:pt>
                <c:pt idx="2">
                  <c:v>55.63</c:v>
                </c:pt>
                <c:pt idx="3">
                  <c:v>55.03</c:v>
                </c:pt>
                <c:pt idx="4">
                  <c:v>55.14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50-4A94-B7A8-EBD0F4D7D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282904"/>
        <c:axId val="497279768"/>
      </c:lineChart>
      <c:dateAx>
        <c:axId val="4972829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97279768"/>
        <c:crosses val="autoZero"/>
        <c:auto val="1"/>
        <c:lblOffset val="100"/>
        <c:baseTimeUnit val="years"/>
      </c:dateAx>
      <c:valAx>
        <c:axId val="497279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7282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71.12</c:v>
                </c:pt>
                <c:pt idx="1">
                  <c:v>76.53</c:v>
                </c:pt>
                <c:pt idx="2">
                  <c:v>76.83</c:v>
                </c:pt>
                <c:pt idx="3">
                  <c:v>76.39</c:v>
                </c:pt>
                <c:pt idx="4">
                  <c:v>77.819999999999993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B5-4F01-9416-D664F8950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284472"/>
        <c:axId val="497282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82.89</c:v>
                </c:pt>
                <c:pt idx="1">
                  <c:v>82.66</c:v>
                </c:pt>
                <c:pt idx="2">
                  <c:v>82.04</c:v>
                </c:pt>
                <c:pt idx="3">
                  <c:v>81.900000000000006</c:v>
                </c:pt>
                <c:pt idx="4">
                  <c:v>81.39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B5-4F01-9416-D664F8950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284472"/>
        <c:axId val="497282512"/>
      </c:lineChart>
      <c:dateAx>
        <c:axId val="4972844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97282512"/>
        <c:crosses val="autoZero"/>
        <c:auto val="1"/>
        <c:lblOffset val="100"/>
        <c:baseTimeUnit val="years"/>
      </c:dateAx>
      <c:valAx>
        <c:axId val="497282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7284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107.75</c:v>
                </c:pt>
                <c:pt idx="1">
                  <c:v>117.21</c:v>
                </c:pt>
                <c:pt idx="2">
                  <c:v>126.61</c:v>
                </c:pt>
                <c:pt idx="3">
                  <c:v>116.23</c:v>
                </c:pt>
                <c:pt idx="4">
                  <c:v>126.57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27-4B3D-BD5B-A0566CEBD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62768"/>
        <c:axId val="496764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111.21</c:v>
                </c:pt>
                <c:pt idx="1">
                  <c:v>111.71</c:v>
                </c:pt>
                <c:pt idx="2">
                  <c:v>110.05</c:v>
                </c:pt>
                <c:pt idx="3">
                  <c:v>108.87</c:v>
                </c:pt>
                <c:pt idx="4">
                  <c:v>108.61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27-4B3D-BD5B-A0566CEBD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762768"/>
        <c:axId val="496764336"/>
      </c:lineChart>
      <c:dateAx>
        <c:axId val="4967627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96764336"/>
        <c:crosses val="autoZero"/>
        <c:auto val="1"/>
        <c:lblOffset val="100"/>
        <c:baseTimeUnit val="years"/>
      </c:dateAx>
      <c:valAx>
        <c:axId val="4967643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6762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56.86</c:v>
                </c:pt>
                <c:pt idx="1">
                  <c:v>56.26</c:v>
                </c:pt>
                <c:pt idx="2">
                  <c:v>55.75</c:v>
                </c:pt>
                <c:pt idx="3">
                  <c:v>56.69</c:v>
                </c:pt>
                <c:pt idx="4">
                  <c:v>58.44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93-446B-8CF0-42980A57A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59632"/>
        <c:axId val="496763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47.46</c:v>
                </c:pt>
                <c:pt idx="1">
                  <c:v>48.49</c:v>
                </c:pt>
                <c:pt idx="2">
                  <c:v>48.05</c:v>
                </c:pt>
                <c:pt idx="3">
                  <c:v>48.87</c:v>
                </c:pt>
                <c:pt idx="4">
                  <c:v>49.92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F93-446B-8CF0-42980A57A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759632"/>
        <c:axId val="496763160"/>
      </c:lineChart>
      <c:dateAx>
        <c:axId val="4967596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96763160"/>
        <c:crosses val="autoZero"/>
        <c:auto val="1"/>
        <c:lblOffset val="100"/>
        <c:baseTimeUnit val="years"/>
      </c:dateAx>
      <c:valAx>
        <c:axId val="496763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6759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23.92</c:v>
                </c:pt>
                <c:pt idx="1">
                  <c:v>25.77</c:v>
                </c:pt>
                <c:pt idx="2">
                  <c:v>30.43</c:v>
                </c:pt>
                <c:pt idx="3">
                  <c:v>29.28</c:v>
                </c:pt>
                <c:pt idx="4">
                  <c:v>31.06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61-438B-82E6-1DB8C97C3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64728"/>
        <c:axId val="496760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9.7100000000000009</c:v>
                </c:pt>
                <c:pt idx="1">
                  <c:v>12.79</c:v>
                </c:pt>
                <c:pt idx="2">
                  <c:v>13.39</c:v>
                </c:pt>
                <c:pt idx="3">
                  <c:v>14.85</c:v>
                </c:pt>
                <c:pt idx="4">
                  <c:v>16.88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61-438B-82E6-1DB8C97C3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764728"/>
        <c:axId val="496760024"/>
      </c:lineChart>
      <c:dateAx>
        <c:axId val="496764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96760024"/>
        <c:crosses val="autoZero"/>
        <c:auto val="1"/>
        <c:lblOffset val="100"/>
        <c:baseTimeUnit val="years"/>
      </c:dateAx>
      <c:valAx>
        <c:axId val="496760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6764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26-49E6-9B1D-E9ADF127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61200"/>
        <c:axId val="496761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1.93</c:v>
                </c:pt>
                <c:pt idx="1">
                  <c:v>1.72</c:v>
                </c:pt>
                <c:pt idx="2">
                  <c:v>2.64</c:v>
                </c:pt>
                <c:pt idx="3">
                  <c:v>3.16</c:v>
                </c:pt>
                <c:pt idx="4">
                  <c:v>3.59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26-49E6-9B1D-E9ADF127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761200"/>
        <c:axId val="496761592"/>
      </c:lineChart>
      <c:dateAx>
        <c:axId val="4967612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96761592"/>
        <c:crosses val="autoZero"/>
        <c:auto val="1"/>
        <c:lblOffset val="100"/>
        <c:baseTimeUnit val="years"/>
      </c:dateAx>
      <c:valAx>
        <c:axId val="4967615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6761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109.18</c:v>
                </c:pt>
                <c:pt idx="1">
                  <c:v>162.03</c:v>
                </c:pt>
                <c:pt idx="2">
                  <c:v>182.34</c:v>
                </c:pt>
                <c:pt idx="3">
                  <c:v>175.98</c:v>
                </c:pt>
                <c:pt idx="4">
                  <c:v>190.43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12-4D77-BE06-E2E45ED74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66688"/>
        <c:axId val="496759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391.54</c:v>
                </c:pt>
                <c:pt idx="1">
                  <c:v>384.34</c:v>
                </c:pt>
                <c:pt idx="2">
                  <c:v>359.47</c:v>
                </c:pt>
                <c:pt idx="3">
                  <c:v>369.69</c:v>
                </c:pt>
                <c:pt idx="4">
                  <c:v>379.08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12-4D77-BE06-E2E45ED74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766688"/>
        <c:axId val="496759240"/>
      </c:lineChart>
      <c:dateAx>
        <c:axId val="496766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96759240"/>
        <c:crosses val="autoZero"/>
        <c:auto val="1"/>
        <c:lblOffset val="100"/>
        <c:baseTimeUnit val="years"/>
      </c:dateAx>
      <c:valAx>
        <c:axId val="4967592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6766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699.91</c:v>
                </c:pt>
                <c:pt idx="1">
                  <c:v>697.53</c:v>
                </c:pt>
                <c:pt idx="2">
                  <c:v>645.79999999999995</c:v>
                </c:pt>
                <c:pt idx="3">
                  <c:v>635.37</c:v>
                </c:pt>
                <c:pt idx="4">
                  <c:v>569.41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21-4A52-9805-1463CB9E3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280552"/>
        <c:axId val="497280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386.97</c:v>
                </c:pt>
                <c:pt idx="1">
                  <c:v>380.58</c:v>
                </c:pt>
                <c:pt idx="2">
                  <c:v>401.79</c:v>
                </c:pt>
                <c:pt idx="3">
                  <c:v>402.99</c:v>
                </c:pt>
                <c:pt idx="4">
                  <c:v>398.98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21-4A52-9805-1463CB9E3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280552"/>
        <c:axId val="497280944"/>
      </c:lineChart>
      <c:dateAx>
        <c:axId val="4972805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97280944"/>
        <c:crosses val="autoZero"/>
        <c:auto val="1"/>
        <c:lblOffset val="100"/>
        <c:baseTimeUnit val="years"/>
      </c:dateAx>
      <c:valAx>
        <c:axId val="497280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7280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104.05</c:v>
                </c:pt>
                <c:pt idx="1">
                  <c:v>109.58</c:v>
                </c:pt>
                <c:pt idx="2">
                  <c:v>123.27</c:v>
                </c:pt>
                <c:pt idx="3">
                  <c:v>112.7</c:v>
                </c:pt>
                <c:pt idx="4">
                  <c:v>122.74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8E-473C-8BF8-FFA5BD820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278984"/>
        <c:axId val="497278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101.72</c:v>
                </c:pt>
                <c:pt idx="1">
                  <c:v>102.38</c:v>
                </c:pt>
                <c:pt idx="2">
                  <c:v>100.12</c:v>
                </c:pt>
                <c:pt idx="3">
                  <c:v>98.66</c:v>
                </c:pt>
                <c:pt idx="4">
                  <c:v>98.64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8E-473C-8BF8-FFA5BD820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278984"/>
        <c:axId val="497278200"/>
      </c:lineChart>
      <c:dateAx>
        <c:axId val="4972789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97278200"/>
        <c:crosses val="autoZero"/>
        <c:auto val="1"/>
        <c:lblOffset val="100"/>
        <c:baseTimeUnit val="years"/>
      </c:dateAx>
      <c:valAx>
        <c:axId val="497278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7278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95.39</c:v>
                </c:pt>
                <c:pt idx="1">
                  <c:v>92.67</c:v>
                </c:pt>
                <c:pt idx="2">
                  <c:v>85.45</c:v>
                </c:pt>
                <c:pt idx="3">
                  <c:v>93.59</c:v>
                </c:pt>
                <c:pt idx="4">
                  <c:v>86.07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78-44BE-AC5F-F2D28AE50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279376"/>
        <c:axId val="497283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168.2</c:v>
                </c:pt>
                <c:pt idx="1">
                  <c:v>168.67</c:v>
                </c:pt>
                <c:pt idx="2">
                  <c:v>174.97</c:v>
                </c:pt>
                <c:pt idx="3">
                  <c:v>178.59</c:v>
                </c:pt>
                <c:pt idx="4">
                  <c:v>178.92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A78-44BE-AC5F-F2D28AE50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279376"/>
        <c:axId val="497283296"/>
      </c:lineChart>
      <c:dateAx>
        <c:axId val="4972793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97283296"/>
        <c:crosses val="autoZero"/>
        <c:auto val="1"/>
        <c:lblOffset val="100"/>
        <c:baseTimeUnit val="years"/>
      </c:dateAx>
      <c:valAx>
        <c:axId val="497283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7279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【266.61】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【168.38】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5546875" defaultRowHeight="13.2" x14ac:dyDescent="0.2"/>
  <cols>
    <col min="1" max="1" width="2.5546875" customWidth="1"/>
    <col min="2" max="62" width="3.664062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</row>
    <row r="3" spans="1:78" ht="9.75" customHeight="1" x14ac:dyDescent="0.2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</row>
    <row r="4" spans="1:78" ht="9.75" customHeight="1" x14ac:dyDescent="0.2">
      <c r="A4" s="2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9" t="str">
        <f>データ!H6</f>
        <v>神奈川県　湯河原町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80"/>
      <c r="AE6" s="80"/>
      <c r="AF6" s="80"/>
      <c r="AG6" s="80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70" t="s">
        <v>1</v>
      </c>
      <c r="C7" s="71"/>
      <c r="D7" s="71"/>
      <c r="E7" s="71"/>
      <c r="F7" s="71"/>
      <c r="G7" s="71"/>
      <c r="H7" s="71"/>
      <c r="I7" s="70" t="s">
        <v>2</v>
      </c>
      <c r="J7" s="71"/>
      <c r="K7" s="71"/>
      <c r="L7" s="71"/>
      <c r="M7" s="71"/>
      <c r="N7" s="71"/>
      <c r="O7" s="72"/>
      <c r="P7" s="73" t="s">
        <v>3</v>
      </c>
      <c r="Q7" s="73"/>
      <c r="R7" s="73"/>
      <c r="S7" s="73"/>
      <c r="T7" s="73"/>
      <c r="U7" s="73"/>
      <c r="V7" s="73"/>
      <c r="W7" s="73" t="s">
        <v>4</v>
      </c>
      <c r="X7" s="73"/>
      <c r="Y7" s="73"/>
      <c r="Z7" s="73"/>
      <c r="AA7" s="73"/>
      <c r="AB7" s="73"/>
      <c r="AC7" s="73"/>
      <c r="AD7" s="73" t="s">
        <v>5</v>
      </c>
      <c r="AE7" s="73"/>
      <c r="AF7" s="73"/>
      <c r="AG7" s="73"/>
      <c r="AH7" s="73"/>
      <c r="AI7" s="73"/>
      <c r="AJ7" s="73"/>
      <c r="AK7" s="4"/>
      <c r="AL7" s="73" t="s">
        <v>6</v>
      </c>
      <c r="AM7" s="73"/>
      <c r="AN7" s="73"/>
      <c r="AO7" s="73"/>
      <c r="AP7" s="73"/>
      <c r="AQ7" s="73"/>
      <c r="AR7" s="73"/>
      <c r="AS7" s="73"/>
      <c r="AT7" s="70" t="s">
        <v>7</v>
      </c>
      <c r="AU7" s="71"/>
      <c r="AV7" s="71"/>
      <c r="AW7" s="71"/>
      <c r="AX7" s="71"/>
      <c r="AY7" s="71"/>
      <c r="AZ7" s="71"/>
      <c r="BA7" s="71"/>
      <c r="BB7" s="73" t="s">
        <v>8</v>
      </c>
      <c r="BC7" s="73"/>
      <c r="BD7" s="73"/>
      <c r="BE7" s="73"/>
      <c r="BF7" s="73"/>
      <c r="BG7" s="73"/>
      <c r="BH7" s="73"/>
      <c r="BI7" s="73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2">
      <c r="A8" s="2"/>
      <c r="B8" s="74" t="str">
        <f>データ!$I$6</f>
        <v>法適用</v>
      </c>
      <c r="C8" s="75"/>
      <c r="D8" s="75"/>
      <c r="E8" s="75"/>
      <c r="F8" s="75"/>
      <c r="G8" s="75"/>
      <c r="H8" s="75"/>
      <c r="I8" s="74" t="str">
        <f>データ!$J$6</f>
        <v>水道事業</v>
      </c>
      <c r="J8" s="75"/>
      <c r="K8" s="75"/>
      <c r="L8" s="75"/>
      <c r="M8" s="75"/>
      <c r="N8" s="75"/>
      <c r="O8" s="76"/>
      <c r="P8" s="77" t="str">
        <f>データ!$K$6</f>
        <v>末端給水事業</v>
      </c>
      <c r="Q8" s="77"/>
      <c r="R8" s="77"/>
      <c r="S8" s="77"/>
      <c r="T8" s="77"/>
      <c r="U8" s="77"/>
      <c r="V8" s="77"/>
      <c r="W8" s="77" t="str">
        <f>データ!$L$6</f>
        <v>A6</v>
      </c>
      <c r="X8" s="77"/>
      <c r="Y8" s="77"/>
      <c r="Z8" s="77"/>
      <c r="AA8" s="77"/>
      <c r="AB8" s="77"/>
      <c r="AC8" s="77"/>
      <c r="AD8" s="77" t="str">
        <f>データ!$M$6</f>
        <v>自治体職員</v>
      </c>
      <c r="AE8" s="77"/>
      <c r="AF8" s="77"/>
      <c r="AG8" s="77"/>
      <c r="AH8" s="77"/>
      <c r="AI8" s="77"/>
      <c r="AJ8" s="77"/>
      <c r="AK8" s="4"/>
      <c r="AL8" s="65">
        <f>データ!$R$6</f>
        <v>24803</v>
      </c>
      <c r="AM8" s="65"/>
      <c r="AN8" s="65"/>
      <c r="AO8" s="65"/>
      <c r="AP8" s="65"/>
      <c r="AQ8" s="65"/>
      <c r="AR8" s="65"/>
      <c r="AS8" s="65"/>
      <c r="AT8" s="61">
        <f>データ!$S$6</f>
        <v>40.97</v>
      </c>
      <c r="AU8" s="62"/>
      <c r="AV8" s="62"/>
      <c r="AW8" s="62"/>
      <c r="AX8" s="62"/>
      <c r="AY8" s="62"/>
      <c r="AZ8" s="62"/>
      <c r="BA8" s="62"/>
      <c r="BB8" s="64">
        <f>データ!$T$6</f>
        <v>605.39</v>
      </c>
      <c r="BC8" s="64"/>
      <c r="BD8" s="64"/>
      <c r="BE8" s="64"/>
      <c r="BF8" s="64"/>
      <c r="BG8" s="64"/>
      <c r="BH8" s="64"/>
      <c r="BI8" s="64"/>
      <c r="BJ8" s="3"/>
      <c r="BK8" s="3"/>
      <c r="BL8" s="68" t="s">
        <v>10</v>
      </c>
      <c r="BM8" s="69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2">
      <c r="A9" s="2"/>
      <c r="B9" s="70" t="s">
        <v>12</v>
      </c>
      <c r="C9" s="71"/>
      <c r="D9" s="71"/>
      <c r="E9" s="71"/>
      <c r="F9" s="71"/>
      <c r="G9" s="71"/>
      <c r="H9" s="71"/>
      <c r="I9" s="70" t="s">
        <v>13</v>
      </c>
      <c r="J9" s="71"/>
      <c r="K9" s="71"/>
      <c r="L9" s="71"/>
      <c r="M9" s="71"/>
      <c r="N9" s="71"/>
      <c r="O9" s="72"/>
      <c r="P9" s="73" t="s">
        <v>14</v>
      </c>
      <c r="Q9" s="73"/>
      <c r="R9" s="73"/>
      <c r="S9" s="73"/>
      <c r="T9" s="73"/>
      <c r="U9" s="73"/>
      <c r="V9" s="73"/>
      <c r="W9" s="73" t="s">
        <v>15</v>
      </c>
      <c r="X9" s="73"/>
      <c r="Y9" s="73"/>
      <c r="Z9" s="73"/>
      <c r="AA9" s="73"/>
      <c r="AB9" s="73"/>
      <c r="AC9" s="73"/>
      <c r="AD9" s="2"/>
      <c r="AE9" s="2"/>
      <c r="AF9" s="2"/>
      <c r="AG9" s="2"/>
      <c r="AH9" s="4"/>
      <c r="AI9" s="4"/>
      <c r="AJ9" s="4"/>
      <c r="AK9" s="4"/>
      <c r="AL9" s="73" t="s">
        <v>16</v>
      </c>
      <c r="AM9" s="73"/>
      <c r="AN9" s="73"/>
      <c r="AO9" s="73"/>
      <c r="AP9" s="73"/>
      <c r="AQ9" s="73"/>
      <c r="AR9" s="73"/>
      <c r="AS9" s="73"/>
      <c r="AT9" s="70" t="s">
        <v>17</v>
      </c>
      <c r="AU9" s="71"/>
      <c r="AV9" s="71"/>
      <c r="AW9" s="71"/>
      <c r="AX9" s="71"/>
      <c r="AY9" s="71"/>
      <c r="AZ9" s="71"/>
      <c r="BA9" s="71"/>
      <c r="BB9" s="73" t="s">
        <v>18</v>
      </c>
      <c r="BC9" s="73"/>
      <c r="BD9" s="73"/>
      <c r="BE9" s="73"/>
      <c r="BF9" s="73"/>
      <c r="BG9" s="73"/>
      <c r="BH9" s="73"/>
      <c r="BI9" s="73"/>
      <c r="BJ9" s="3"/>
      <c r="BK9" s="3"/>
      <c r="BL9" s="59" t="s">
        <v>19</v>
      </c>
      <c r="BM9" s="60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2">
      <c r="A10" s="2"/>
      <c r="B10" s="61" t="str">
        <f>データ!$N$6</f>
        <v>-</v>
      </c>
      <c r="C10" s="62"/>
      <c r="D10" s="62"/>
      <c r="E10" s="62"/>
      <c r="F10" s="62"/>
      <c r="G10" s="62"/>
      <c r="H10" s="62"/>
      <c r="I10" s="61">
        <f>データ!$O$6</f>
        <v>47.81</v>
      </c>
      <c r="J10" s="62"/>
      <c r="K10" s="62"/>
      <c r="L10" s="62"/>
      <c r="M10" s="62"/>
      <c r="N10" s="62"/>
      <c r="O10" s="63"/>
      <c r="P10" s="64">
        <f>データ!$P$6</f>
        <v>94.16</v>
      </c>
      <c r="Q10" s="64"/>
      <c r="R10" s="64"/>
      <c r="S10" s="64"/>
      <c r="T10" s="64"/>
      <c r="U10" s="64"/>
      <c r="V10" s="64"/>
      <c r="W10" s="65">
        <f>データ!$Q$6</f>
        <v>1775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4"/>
      <c r="AI10" s="4"/>
      <c r="AJ10" s="4"/>
      <c r="AK10" s="4"/>
      <c r="AL10" s="65">
        <f>データ!$U$6</f>
        <v>23198</v>
      </c>
      <c r="AM10" s="65"/>
      <c r="AN10" s="65"/>
      <c r="AO10" s="65"/>
      <c r="AP10" s="65"/>
      <c r="AQ10" s="65"/>
      <c r="AR10" s="65"/>
      <c r="AS10" s="65"/>
      <c r="AT10" s="61">
        <f>データ!$V$6</f>
        <v>7.4</v>
      </c>
      <c r="AU10" s="62"/>
      <c r="AV10" s="62"/>
      <c r="AW10" s="62"/>
      <c r="AX10" s="62"/>
      <c r="AY10" s="62"/>
      <c r="AZ10" s="62"/>
      <c r="BA10" s="62"/>
      <c r="BB10" s="64">
        <f>データ!$W$6</f>
        <v>3134.86</v>
      </c>
      <c r="BC10" s="64"/>
      <c r="BD10" s="64"/>
      <c r="BE10" s="64"/>
      <c r="BF10" s="64"/>
      <c r="BG10" s="64"/>
      <c r="BH10" s="64"/>
      <c r="BI10" s="64"/>
      <c r="BJ10" s="2"/>
      <c r="BK10" s="2"/>
      <c r="BL10" s="66" t="s">
        <v>21</v>
      </c>
      <c r="BM10" s="67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1" t="s">
        <v>23</v>
      </c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</row>
    <row r="14" spans="1:78" ht="13.5" customHeight="1" x14ac:dyDescent="0.2">
      <c r="A14" s="2"/>
      <c r="B14" s="53" t="s">
        <v>24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5"/>
      <c r="BK14" s="2"/>
      <c r="BL14" s="45" t="s">
        <v>25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2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2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89" t="s">
        <v>113</v>
      </c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1"/>
    </row>
    <row r="17" spans="1:78" ht="13.5" customHeight="1" x14ac:dyDescent="0.2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89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1"/>
    </row>
    <row r="18" spans="1:78" ht="13.5" customHeight="1" x14ac:dyDescent="0.2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89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1"/>
    </row>
    <row r="19" spans="1:78" ht="13.5" customHeight="1" x14ac:dyDescent="0.2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89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1"/>
    </row>
    <row r="20" spans="1:78" ht="13.5" customHeight="1" x14ac:dyDescent="0.2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89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1"/>
    </row>
    <row r="21" spans="1:78" ht="13.5" customHeight="1" x14ac:dyDescent="0.2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89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1"/>
    </row>
    <row r="22" spans="1:78" ht="13.5" customHeight="1" x14ac:dyDescent="0.2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89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1"/>
    </row>
    <row r="23" spans="1:78" ht="13.5" customHeight="1" x14ac:dyDescent="0.2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89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1"/>
    </row>
    <row r="24" spans="1:78" ht="13.5" customHeight="1" x14ac:dyDescent="0.2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89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1"/>
    </row>
    <row r="25" spans="1:78" ht="13.5" customHeight="1" x14ac:dyDescent="0.2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89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1"/>
    </row>
    <row r="26" spans="1:78" ht="13.5" customHeight="1" x14ac:dyDescent="0.2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89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1"/>
    </row>
    <row r="27" spans="1:78" ht="13.5" customHeight="1" x14ac:dyDescent="0.2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89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1"/>
    </row>
    <row r="28" spans="1:78" ht="13.5" customHeight="1" x14ac:dyDescent="0.2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89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1"/>
    </row>
    <row r="29" spans="1:78" ht="13.5" customHeight="1" x14ac:dyDescent="0.2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89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1"/>
    </row>
    <row r="30" spans="1:78" ht="13.5" customHeight="1" x14ac:dyDescent="0.2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89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1"/>
    </row>
    <row r="31" spans="1:78" ht="13.5" customHeight="1" x14ac:dyDescent="0.2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89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1"/>
    </row>
    <row r="32" spans="1:78" ht="13.5" customHeight="1" x14ac:dyDescent="0.2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89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1"/>
    </row>
    <row r="33" spans="1:78" ht="13.5" customHeight="1" x14ac:dyDescent="0.2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89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1"/>
    </row>
    <row r="34" spans="1:78" ht="13.5" customHeight="1" x14ac:dyDescent="0.2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89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1"/>
    </row>
    <row r="35" spans="1:78" ht="13.5" customHeight="1" x14ac:dyDescent="0.2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89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1"/>
    </row>
    <row r="36" spans="1:78" ht="13.5" customHeight="1" x14ac:dyDescent="0.2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89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1"/>
    </row>
    <row r="37" spans="1:78" ht="13.5" customHeight="1" x14ac:dyDescent="0.2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89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1"/>
    </row>
    <row r="38" spans="1:78" ht="13.5" customHeight="1" x14ac:dyDescent="0.2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89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1"/>
    </row>
    <row r="39" spans="1:78" ht="13.5" customHeight="1" x14ac:dyDescent="0.2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89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1"/>
    </row>
    <row r="40" spans="1:78" ht="13.5" customHeight="1" x14ac:dyDescent="0.2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89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1"/>
    </row>
    <row r="41" spans="1:78" ht="13.5" customHeight="1" x14ac:dyDescent="0.2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89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1"/>
    </row>
    <row r="42" spans="1:78" ht="13.5" customHeight="1" x14ac:dyDescent="0.2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89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1"/>
    </row>
    <row r="43" spans="1:78" ht="13.5" customHeight="1" x14ac:dyDescent="0.2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89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1"/>
    </row>
    <row r="44" spans="1:78" ht="13.5" customHeight="1" x14ac:dyDescent="0.2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89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1"/>
    </row>
    <row r="45" spans="1:78" ht="13.5" customHeight="1" x14ac:dyDescent="0.2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92" t="s">
        <v>26</v>
      </c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4"/>
    </row>
    <row r="46" spans="1:78" ht="13.5" customHeight="1" x14ac:dyDescent="0.2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95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7"/>
    </row>
    <row r="47" spans="1:78" ht="13.5" customHeight="1" x14ac:dyDescent="0.2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89" t="s">
        <v>111</v>
      </c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1"/>
    </row>
    <row r="48" spans="1:78" ht="13.5" customHeight="1" x14ac:dyDescent="0.2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89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1"/>
    </row>
    <row r="49" spans="1:78" ht="13.5" customHeight="1" x14ac:dyDescent="0.2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89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1"/>
    </row>
    <row r="50" spans="1:78" ht="13.5" customHeight="1" x14ac:dyDescent="0.2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89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1"/>
    </row>
    <row r="51" spans="1:78" ht="13.5" customHeight="1" x14ac:dyDescent="0.2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89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1"/>
    </row>
    <row r="52" spans="1:78" ht="13.5" customHeight="1" x14ac:dyDescent="0.2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89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1"/>
    </row>
    <row r="53" spans="1:78" ht="13.5" customHeight="1" x14ac:dyDescent="0.2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89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1"/>
    </row>
    <row r="54" spans="1:78" ht="13.5" customHeight="1" x14ac:dyDescent="0.2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89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1"/>
    </row>
    <row r="55" spans="1:78" ht="13.5" customHeight="1" x14ac:dyDescent="0.2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89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1"/>
    </row>
    <row r="56" spans="1:78" ht="13.5" customHeight="1" x14ac:dyDescent="0.2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89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1"/>
    </row>
    <row r="57" spans="1:78" ht="13.5" customHeight="1" x14ac:dyDescent="0.2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89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1"/>
    </row>
    <row r="58" spans="1:78" ht="13.5" customHeight="1" x14ac:dyDescent="0.2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89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1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89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1"/>
    </row>
    <row r="60" spans="1:78" ht="13.5" customHeight="1" x14ac:dyDescent="0.2">
      <c r="A60" s="2"/>
      <c r="B60" s="56" t="s">
        <v>27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89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1"/>
    </row>
    <row r="61" spans="1:78" ht="13.5" customHeight="1" x14ac:dyDescent="0.2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89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1"/>
    </row>
    <row r="62" spans="1:78" ht="13.5" customHeight="1" x14ac:dyDescent="0.2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89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1"/>
    </row>
    <row r="63" spans="1:78" ht="13.5" customHeight="1" x14ac:dyDescent="0.2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89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1"/>
    </row>
    <row r="64" spans="1:78" ht="13.5" customHeight="1" x14ac:dyDescent="0.2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92" t="s">
        <v>28</v>
      </c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4"/>
    </row>
    <row r="65" spans="1:78" ht="13.5" customHeight="1" x14ac:dyDescent="0.2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7"/>
    </row>
    <row r="66" spans="1:78" ht="13.5" customHeight="1" x14ac:dyDescent="0.2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89" t="s">
        <v>112</v>
      </c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1"/>
    </row>
    <row r="67" spans="1:78" ht="13.5" customHeight="1" x14ac:dyDescent="0.2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89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1"/>
    </row>
    <row r="68" spans="1:78" ht="13.5" customHeight="1" x14ac:dyDescent="0.2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89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1"/>
    </row>
    <row r="69" spans="1:78" ht="13.5" customHeight="1" x14ac:dyDescent="0.2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89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1"/>
    </row>
    <row r="70" spans="1:78" ht="13.5" customHeight="1" x14ac:dyDescent="0.2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89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1"/>
    </row>
    <row r="71" spans="1:78" ht="13.5" customHeight="1" x14ac:dyDescent="0.2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89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1"/>
    </row>
    <row r="72" spans="1:78" ht="13.5" customHeight="1" x14ac:dyDescent="0.2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89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1"/>
    </row>
    <row r="73" spans="1:78" ht="13.5" customHeight="1" x14ac:dyDescent="0.2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89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1"/>
    </row>
    <row r="74" spans="1:78" ht="13.5" customHeight="1" x14ac:dyDescent="0.2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89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1"/>
    </row>
    <row r="75" spans="1:78" ht="13.5" customHeight="1" x14ac:dyDescent="0.2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89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1"/>
    </row>
    <row r="76" spans="1:78" ht="13.5" customHeight="1" x14ac:dyDescent="0.2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89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1"/>
    </row>
    <row r="77" spans="1:78" ht="13.5" customHeight="1" x14ac:dyDescent="0.2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89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1"/>
    </row>
    <row r="78" spans="1:78" ht="13.5" customHeight="1" x14ac:dyDescent="0.2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89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1"/>
    </row>
    <row r="79" spans="1:78" ht="13.5" customHeight="1" x14ac:dyDescent="0.2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89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1"/>
    </row>
    <row r="80" spans="1:78" ht="13.5" customHeight="1" x14ac:dyDescent="0.2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89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1"/>
    </row>
    <row r="81" spans="1:78" ht="13.5" customHeight="1" x14ac:dyDescent="0.2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89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1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98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  <c r="BZ82" s="100"/>
    </row>
    <row r="83" spans="1:78" x14ac:dyDescent="0.2">
      <c r="C83" s="26"/>
    </row>
    <row r="84" spans="1:78" hidden="1" x14ac:dyDescent="0.2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2">
      <c r="B85" s="27"/>
      <c r="C85" s="27"/>
      <c r="D85" s="27"/>
      <c r="E85" s="27" t="str">
        <f>データ!AH6</f>
        <v>【112.01】</v>
      </c>
      <c r="F85" s="27" t="str">
        <f>データ!AS6</f>
        <v>【1.08】</v>
      </c>
      <c r="G85" s="27" t="str">
        <f>データ!BD6</f>
        <v>【264.97】</v>
      </c>
      <c r="H85" s="27" t="str">
        <f>データ!BO6</f>
        <v>【266.61】</v>
      </c>
      <c r="I85" s="27" t="str">
        <f>データ!BZ6</f>
        <v>【103.24】</v>
      </c>
      <c r="J85" s="27" t="str">
        <f>データ!CK6</f>
        <v>【168.38】</v>
      </c>
      <c r="K85" s="27" t="str">
        <f>データ!CV6</f>
        <v>【60.00】</v>
      </c>
      <c r="L85" s="27" t="str">
        <f>データ!DG6</f>
        <v>【89.80】</v>
      </c>
      <c r="M85" s="27" t="str">
        <f>データ!DR6</f>
        <v>【49.59】</v>
      </c>
      <c r="N85" s="27" t="str">
        <f>データ!EC6</f>
        <v>【19.44】</v>
      </c>
      <c r="O85" s="27" t="str">
        <f>データ!EN6</f>
        <v>【0.68】</v>
      </c>
    </row>
  </sheetData>
  <sheetProtection algorithmName="SHA-512" hashValue="VyT/TK6yEY6SJrQzQtFXyaVCeym6TJSQmpoXliZU+sBj3R+smgb9xj8Qc6neTJq4vQ+CgZwegRW1aqL3YMZmCQ==" saltValue="mSn0T80f7r8i+K6+dVErZg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6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2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2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29" t="s">
        <v>53</v>
      </c>
      <c r="B4" s="31"/>
      <c r="C4" s="31"/>
      <c r="D4" s="31"/>
      <c r="E4" s="31"/>
      <c r="F4" s="31"/>
      <c r="G4" s="31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2">
      <c r="A6" s="29" t="s">
        <v>92</v>
      </c>
      <c r="B6" s="34">
        <f>B7</f>
        <v>2019</v>
      </c>
      <c r="C6" s="34">
        <f t="shared" ref="C6:W6" si="3">C7</f>
        <v>143847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神奈川県　湯河原町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A6</v>
      </c>
      <c r="M6" s="34" t="str">
        <f t="shared" si="3"/>
        <v>自治体職員</v>
      </c>
      <c r="N6" s="35" t="str">
        <f t="shared" si="3"/>
        <v>-</v>
      </c>
      <c r="O6" s="35">
        <f t="shared" si="3"/>
        <v>47.81</v>
      </c>
      <c r="P6" s="35">
        <f t="shared" si="3"/>
        <v>94.16</v>
      </c>
      <c r="Q6" s="35">
        <f t="shared" si="3"/>
        <v>1775</v>
      </c>
      <c r="R6" s="35">
        <f t="shared" si="3"/>
        <v>24803</v>
      </c>
      <c r="S6" s="35">
        <f t="shared" si="3"/>
        <v>40.97</v>
      </c>
      <c r="T6" s="35">
        <f t="shared" si="3"/>
        <v>605.39</v>
      </c>
      <c r="U6" s="35">
        <f t="shared" si="3"/>
        <v>23198</v>
      </c>
      <c r="V6" s="35">
        <f t="shared" si="3"/>
        <v>7.4</v>
      </c>
      <c r="W6" s="35">
        <f t="shared" si="3"/>
        <v>3134.86</v>
      </c>
      <c r="X6" s="36">
        <f>IF(X7="",NA(),X7)</f>
        <v>107.75</v>
      </c>
      <c r="Y6" s="36">
        <f t="shared" ref="Y6:AG6" si="4">IF(Y7="",NA(),Y7)</f>
        <v>117.21</v>
      </c>
      <c r="Z6" s="36">
        <f t="shared" si="4"/>
        <v>126.61</v>
      </c>
      <c r="AA6" s="36">
        <f t="shared" si="4"/>
        <v>116.23</v>
      </c>
      <c r="AB6" s="36">
        <f t="shared" si="4"/>
        <v>126.57</v>
      </c>
      <c r="AC6" s="36">
        <f t="shared" si="4"/>
        <v>111.21</v>
      </c>
      <c r="AD6" s="36">
        <f t="shared" si="4"/>
        <v>111.71</v>
      </c>
      <c r="AE6" s="36">
        <f t="shared" si="4"/>
        <v>110.05</v>
      </c>
      <c r="AF6" s="36">
        <f t="shared" si="4"/>
        <v>108.87</v>
      </c>
      <c r="AG6" s="36">
        <f t="shared" si="4"/>
        <v>108.61</v>
      </c>
      <c r="AH6" s="35" t="str">
        <f>IF(AH7="","",IF(AH7="-","【-】","【"&amp;SUBSTITUTE(TEXT(AH7,"#,##0.00"),"-","△")&amp;"】"))</f>
        <v>【112.01】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1.93</v>
      </c>
      <c r="AO6" s="36">
        <f t="shared" si="5"/>
        <v>1.72</v>
      </c>
      <c r="AP6" s="36">
        <f t="shared" si="5"/>
        <v>2.64</v>
      </c>
      <c r="AQ6" s="36">
        <f t="shared" si="5"/>
        <v>3.16</v>
      </c>
      <c r="AR6" s="36">
        <f t="shared" si="5"/>
        <v>3.59</v>
      </c>
      <c r="AS6" s="35" t="str">
        <f>IF(AS7="","",IF(AS7="-","【-】","【"&amp;SUBSTITUTE(TEXT(AS7,"#,##0.00"),"-","△")&amp;"】"))</f>
        <v>【1.08】</v>
      </c>
      <c r="AT6" s="36">
        <f>IF(AT7="",NA(),AT7)</f>
        <v>109.18</v>
      </c>
      <c r="AU6" s="36">
        <f t="shared" ref="AU6:BC6" si="6">IF(AU7="",NA(),AU7)</f>
        <v>162.03</v>
      </c>
      <c r="AV6" s="36">
        <f t="shared" si="6"/>
        <v>182.34</v>
      </c>
      <c r="AW6" s="36">
        <f t="shared" si="6"/>
        <v>175.98</v>
      </c>
      <c r="AX6" s="36">
        <f t="shared" si="6"/>
        <v>190.43</v>
      </c>
      <c r="AY6" s="36">
        <f t="shared" si="6"/>
        <v>391.54</v>
      </c>
      <c r="AZ6" s="36">
        <f t="shared" si="6"/>
        <v>384.34</v>
      </c>
      <c r="BA6" s="36">
        <f t="shared" si="6"/>
        <v>359.47</v>
      </c>
      <c r="BB6" s="36">
        <f t="shared" si="6"/>
        <v>369.69</v>
      </c>
      <c r="BC6" s="36">
        <f t="shared" si="6"/>
        <v>379.08</v>
      </c>
      <c r="BD6" s="35" t="str">
        <f>IF(BD7="","",IF(BD7="-","【-】","【"&amp;SUBSTITUTE(TEXT(BD7,"#,##0.00"),"-","△")&amp;"】"))</f>
        <v>【264.97】</v>
      </c>
      <c r="BE6" s="36">
        <f>IF(BE7="",NA(),BE7)</f>
        <v>699.91</v>
      </c>
      <c r="BF6" s="36">
        <f t="shared" ref="BF6:BN6" si="7">IF(BF7="",NA(),BF7)</f>
        <v>697.53</v>
      </c>
      <c r="BG6" s="36">
        <f t="shared" si="7"/>
        <v>645.79999999999995</v>
      </c>
      <c r="BH6" s="36">
        <f t="shared" si="7"/>
        <v>635.37</v>
      </c>
      <c r="BI6" s="36">
        <f t="shared" si="7"/>
        <v>569.41</v>
      </c>
      <c r="BJ6" s="36">
        <f t="shared" si="7"/>
        <v>386.97</v>
      </c>
      <c r="BK6" s="36">
        <f t="shared" si="7"/>
        <v>380.58</v>
      </c>
      <c r="BL6" s="36">
        <f t="shared" si="7"/>
        <v>401.79</v>
      </c>
      <c r="BM6" s="36">
        <f t="shared" si="7"/>
        <v>402.99</v>
      </c>
      <c r="BN6" s="36">
        <f t="shared" si="7"/>
        <v>398.98</v>
      </c>
      <c r="BO6" s="35" t="str">
        <f>IF(BO7="","",IF(BO7="-","【-】","【"&amp;SUBSTITUTE(TEXT(BO7,"#,##0.00"),"-","△")&amp;"】"))</f>
        <v>【266.61】</v>
      </c>
      <c r="BP6" s="36">
        <f>IF(BP7="",NA(),BP7)</f>
        <v>104.05</v>
      </c>
      <c r="BQ6" s="36">
        <f t="shared" ref="BQ6:BY6" si="8">IF(BQ7="",NA(),BQ7)</f>
        <v>109.58</v>
      </c>
      <c r="BR6" s="36">
        <f t="shared" si="8"/>
        <v>123.27</v>
      </c>
      <c r="BS6" s="36">
        <f t="shared" si="8"/>
        <v>112.7</v>
      </c>
      <c r="BT6" s="36">
        <f t="shared" si="8"/>
        <v>122.74</v>
      </c>
      <c r="BU6" s="36">
        <f t="shared" si="8"/>
        <v>101.72</v>
      </c>
      <c r="BV6" s="36">
        <f t="shared" si="8"/>
        <v>102.38</v>
      </c>
      <c r="BW6" s="36">
        <f t="shared" si="8"/>
        <v>100.12</v>
      </c>
      <c r="BX6" s="36">
        <f t="shared" si="8"/>
        <v>98.66</v>
      </c>
      <c r="BY6" s="36">
        <f t="shared" si="8"/>
        <v>98.64</v>
      </c>
      <c r="BZ6" s="35" t="str">
        <f>IF(BZ7="","",IF(BZ7="-","【-】","【"&amp;SUBSTITUTE(TEXT(BZ7,"#,##0.00"),"-","△")&amp;"】"))</f>
        <v>【103.24】</v>
      </c>
      <c r="CA6" s="36">
        <f>IF(CA7="",NA(),CA7)</f>
        <v>95.39</v>
      </c>
      <c r="CB6" s="36">
        <f t="shared" ref="CB6:CJ6" si="9">IF(CB7="",NA(),CB7)</f>
        <v>92.67</v>
      </c>
      <c r="CC6" s="36">
        <f t="shared" si="9"/>
        <v>85.45</v>
      </c>
      <c r="CD6" s="36">
        <f t="shared" si="9"/>
        <v>93.59</v>
      </c>
      <c r="CE6" s="36">
        <f t="shared" si="9"/>
        <v>86.07</v>
      </c>
      <c r="CF6" s="36">
        <f t="shared" si="9"/>
        <v>168.2</v>
      </c>
      <c r="CG6" s="36">
        <f t="shared" si="9"/>
        <v>168.67</v>
      </c>
      <c r="CH6" s="36">
        <f t="shared" si="9"/>
        <v>174.97</v>
      </c>
      <c r="CI6" s="36">
        <f t="shared" si="9"/>
        <v>178.59</v>
      </c>
      <c r="CJ6" s="36">
        <f t="shared" si="9"/>
        <v>178.92</v>
      </c>
      <c r="CK6" s="35" t="str">
        <f>IF(CK7="","",IF(CK7="-","【-】","【"&amp;SUBSTITUTE(TEXT(CK7,"#,##0.00"),"-","△")&amp;"】"))</f>
        <v>【168.38】</v>
      </c>
      <c r="CL6" s="36">
        <f>IF(CL7="",NA(),CL7)</f>
        <v>50.33</v>
      </c>
      <c r="CM6" s="36">
        <f t="shared" ref="CM6:CU6" si="10">IF(CM7="",NA(),CM7)</f>
        <v>46.61</v>
      </c>
      <c r="CN6" s="36">
        <f t="shared" si="10"/>
        <v>48.23</v>
      </c>
      <c r="CO6" s="36">
        <f t="shared" si="10"/>
        <v>46.83</v>
      </c>
      <c r="CP6" s="36">
        <f t="shared" si="10"/>
        <v>47.57</v>
      </c>
      <c r="CQ6" s="36">
        <f t="shared" si="10"/>
        <v>54.77</v>
      </c>
      <c r="CR6" s="36">
        <f t="shared" si="10"/>
        <v>54.92</v>
      </c>
      <c r="CS6" s="36">
        <f t="shared" si="10"/>
        <v>55.63</v>
      </c>
      <c r="CT6" s="36">
        <f t="shared" si="10"/>
        <v>55.03</v>
      </c>
      <c r="CU6" s="36">
        <f t="shared" si="10"/>
        <v>55.14</v>
      </c>
      <c r="CV6" s="35" t="str">
        <f>IF(CV7="","",IF(CV7="-","【-】","【"&amp;SUBSTITUTE(TEXT(CV7,"#,##0.00"),"-","△")&amp;"】"))</f>
        <v>【60.00】</v>
      </c>
      <c r="CW6" s="36">
        <f>IF(CW7="",NA(),CW7)</f>
        <v>71.12</v>
      </c>
      <c r="CX6" s="36">
        <f t="shared" ref="CX6:DF6" si="11">IF(CX7="",NA(),CX7)</f>
        <v>76.53</v>
      </c>
      <c r="CY6" s="36">
        <f t="shared" si="11"/>
        <v>76.83</v>
      </c>
      <c r="CZ6" s="36">
        <f t="shared" si="11"/>
        <v>76.39</v>
      </c>
      <c r="DA6" s="36">
        <f t="shared" si="11"/>
        <v>77.819999999999993</v>
      </c>
      <c r="DB6" s="36">
        <f t="shared" si="11"/>
        <v>82.89</v>
      </c>
      <c r="DC6" s="36">
        <f t="shared" si="11"/>
        <v>82.66</v>
      </c>
      <c r="DD6" s="36">
        <f t="shared" si="11"/>
        <v>82.04</v>
      </c>
      <c r="DE6" s="36">
        <f t="shared" si="11"/>
        <v>81.900000000000006</v>
      </c>
      <c r="DF6" s="36">
        <f t="shared" si="11"/>
        <v>81.39</v>
      </c>
      <c r="DG6" s="35" t="str">
        <f>IF(DG7="","",IF(DG7="-","【-】","【"&amp;SUBSTITUTE(TEXT(DG7,"#,##0.00"),"-","△")&amp;"】"))</f>
        <v>【89.80】</v>
      </c>
      <c r="DH6" s="36">
        <f>IF(DH7="",NA(),DH7)</f>
        <v>56.86</v>
      </c>
      <c r="DI6" s="36">
        <f t="shared" ref="DI6:DQ6" si="12">IF(DI7="",NA(),DI7)</f>
        <v>56.26</v>
      </c>
      <c r="DJ6" s="36">
        <f t="shared" si="12"/>
        <v>55.75</v>
      </c>
      <c r="DK6" s="36">
        <f t="shared" si="12"/>
        <v>56.69</v>
      </c>
      <c r="DL6" s="36">
        <f t="shared" si="12"/>
        <v>58.44</v>
      </c>
      <c r="DM6" s="36">
        <f t="shared" si="12"/>
        <v>47.46</v>
      </c>
      <c r="DN6" s="36">
        <f t="shared" si="12"/>
        <v>48.49</v>
      </c>
      <c r="DO6" s="36">
        <f t="shared" si="12"/>
        <v>48.05</v>
      </c>
      <c r="DP6" s="36">
        <f t="shared" si="12"/>
        <v>48.87</v>
      </c>
      <c r="DQ6" s="36">
        <f t="shared" si="12"/>
        <v>49.92</v>
      </c>
      <c r="DR6" s="35" t="str">
        <f>IF(DR7="","",IF(DR7="-","【-】","【"&amp;SUBSTITUTE(TEXT(DR7,"#,##0.00"),"-","△")&amp;"】"))</f>
        <v>【49.59】</v>
      </c>
      <c r="DS6" s="36">
        <f>IF(DS7="",NA(),DS7)</f>
        <v>23.92</v>
      </c>
      <c r="DT6" s="36">
        <f t="shared" ref="DT6:EB6" si="13">IF(DT7="",NA(),DT7)</f>
        <v>25.77</v>
      </c>
      <c r="DU6" s="36">
        <f t="shared" si="13"/>
        <v>30.43</v>
      </c>
      <c r="DV6" s="36">
        <f t="shared" si="13"/>
        <v>29.28</v>
      </c>
      <c r="DW6" s="36">
        <f t="shared" si="13"/>
        <v>31.06</v>
      </c>
      <c r="DX6" s="36">
        <f t="shared" si="13"/>
        <v>9.7100000000000009</v>
      </c>
      <c r="DY6" s="36">
        <f t="shared" si="13"/>
        <v>12.79</v>
      </c>
      <c r="DZ6" s="36">
        <f t="shared" si="13"/>
        <v>13.39</v>
      </c>
      <c r="EA6" s="36">
        <f t="shared" si="13"/>
        <v>14.85</v>
      </c>
      <c r="EB6" s="36">
        <f t="shared" si="13"/>
        <v>16.88</v>
      </c>
      <c r="EC6" s="35" t="str">
        <f>IF(EC7="","",IF(EC7="-","【-】","【"&amp;SUBSTITUTE(TEXT(EC7,"#,##0.00"),"-","△")&amp;"】"))</f>
        <v>【19.44】</v>
      </c>
      <c r="ED6" s="36">
        <f>IF(ED7="",NA(),ED7)</f>
        <v>0.11</v>
      </c>
      <c r="EE6" s="36">
        <f t="shared" ref="EE6:EM6" si="14">IF(EE7="",NA(),EE7)</f>
        <v>0.11</v>
      </c>
      <c r="EF6" s="36">
        <f t="shared" si="14"/>
        <v>0.2</v>
      </c>
      <c r="EG6" s="36">
        <f t="shared" si="14"/>
        <v>0.3</v>
      </c>
      <c r="EH6" s="36">
        <f t="shared" si="14"/>
        <v>0.28000000000000003</v>
      </c>
      <c r="EI6" s="36">
        <f t="shared" si="14"/>
        <v>0.99</v>
      </c>
      <c r="EJ6" s="36">
        <f t="shared" si="14"/>
        <v>0.71</v>
      </c>
      <c r="EK6" s="36">
        <f t="shared" si="14"/>
        <v>0.54</v>
      </c>
      <c r="EL6" s="36">
        <f t="shared" si="14"/>
        <v>0.5</v>
      </c>
      <c r="EM6" s="36">
        <f t="shared" si="14"/>
        <v>0.52</v>
      </c>
      <c r="EN6" s="35" t="str">
        <f>IF(EN7="","",IF(EN7="-","【-】","【"&amp;SUBSTITUTE(TEXT(EN7,"#,##0.00"),"-","△")&amp;"】"))</f>
        <v>【0.68】</v>
      </c>
    </row>
    <row r="7" spans="1:144" s="37" customFormat="1" x14ac:dyDescent="0.2">
      <c r="A7" s="29"/>
      <c r="B7" s="38">
        <v>2019</v>
      </c>
      <c r="C7" s="38">
        <v>143847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47.81</v>
      </c>
      <c r="P7" s="39">
        <v>94.16</v>
      </c>
      <c r="Q7" s="39">
        <v>1775</v>
      </c>
      <c r="R7" s="39">
        <v>24803</v>
      </c>
      <c r="S7" s="39">
        <v>40.97</v>
      </c>
      <c r="T7" s="39">
        <v>605.39</v>
      </c>
      <c r="U7" s="39">
        <v>23198</v>
      </c>
      <c r="V7" s="39">
        <v>7.4</v>
      </c>
      <c r="W7" s="39">
        <v>3134.86</v>
      </c>
      <c r="X7" s="39">
        <v>107.75</v>
      </c>
      <c r="Y7" s="39">
        <v>117.21</v>
      </c>
      <c r="Z7" s="39">
        <v>126.61</v>
      </c>
      <c r="AA7" s="39">
        <v>116.23</v>
      </c>
      <c r="AB7" s="39">
        <v>126.57</v>
      </c>
      <c r="AC7" s="39">
        <v>111.21</v>
      </c>
      <c r="AD7" s="39">
        <v>111.71</v>
      </c>
      <c r="AE7" s="39">
        <v>110.05</v>
      </c>
      <c r="AF7" s="39">
        <v>108.87</v>
      </c>
      <c r="AG7" s="39">
        <v>108.61</v>
      </c>
      <c r="AH7" s="39">
        <v>112.01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1.93</v>
      </c>
      <c r="AO7" s="39">
        <v>1.72</v>
      </c>
      <c r="AP7" s="39">
        <v>2.64</v>
      </c>
      <c r="AQ7" s="39">
        <v>3.16</v>
      </c>
      <c r="AR7" s="39">
        <v>3.59</v>
      </c>
      <c r="AS7" s="39">
        <v>1.08</v>
      </c>
      <c r="AT7" s="39">
        <v>109.18</v>
      </c>
      <c r="AU7" s="39">
        <v>162.03</v>
      </c>
      <c r="AV7" s="39">
        <v>182.34</v>
      </c>
      <c r="AW7" s="39">
        <v>175.98</v>
      </c>
      <c r="AX7" s="39">
        <v>190.43</v>
      </c>
      <c r="AY7" s="39">
        <v>391.54</v>
      </c>
      <c r="AZ7" s="39">
        <v>384.34</v>
      </c>
      <c r="BA7" s="39">
        <v>359.47</v>
      </c>
      <c r="BB7" s="39">
        <v>369.69</v>
      </c>
      <c r="BC7" s="39">
        <v>379.08</v>
      </c>
      <c r="BD7" s="39">
        <v>264.97000000000003</v>
      </c>
      <c r="BE7" s="39">
        <v>699.91</v>
      </c>
      <c r="BF7" s="39">
        <v>697.53</v>
      </c>
      <c r="BG7" s="39">
        <v>645.79999999999995</v>
      </c>
      <c r="BH7" s="39">
        <v>635.37</v>
      </c>
      <c r="BI7" s="39">
        <v>569.41</v>
      </c>
      <c r="BJ7" s="39">
        <v>386.97</v>
      </c>
      <c r="BK7" s="39">
        <v>380.58</v>
      </c>
      <c r="BL7" s="39">
        <v>401.79</v>
      </c>
      <c r="BM7" s="39">
        <v>402.99</v>
      </c>
      <c r="BN7" s="39">
        <v>398.98</v>
      </c>
      <c r="BO7" s="39">
        <v>266.61</v>
      </c>
      <c r="BP7" s="39">
        <v>104.05</v>
      </c>
      <c r="BQ7" s="39">
        <v>109.58</v>
      </c>
      <c r="BR7" s="39">
        <v>123.27</v>
      </c>
      <c r="BS7" s="39">
        <v>112.7</v>
      </c>
      <c r="BT7" s="39">
        <v>122.74</v>
      </c>
      <c r="BU7" s="39">
        <v>101.72</v>
      </c>
      <c r="BV7" s="39">
        <v>102.38</v>
      </c>
      <c r="BW7" s="39">
        <v>100.12</v>
      </c>
      <c r="BX7" s="39">
        <v>98.66</v>
      </c>
      <c r="BY7" s="39">
        <v>98.64</v>
      </c>
      <c r="BZ7" s="39">
        <v>103.24</v>
      </c>
      <c r="CA7" s="39">
        <v>95.39</v>
      </c>
      <c r="CB7" s="39">
        <v>92.67</v>
      </c>
      <c r="CC7" s="39">
        <v>85.45</v>
      </c>
      <c r="CD7" s="39">
        <v>93.59</v>
      </c>
      <c r="CE7" s="39">
        <v>86.07</v>
      </c>
      <c r="CF7" s="39">
        <v>168.2</v>
      </c>
      <c r="CG7" s="39">
        <v>168.67</v>
      </c>
      <c r="CH7" s="39">
        <v>174.97</v>
      </c>
      <c r="CI7" s="39">
        <v>178.59</v>
      </c>
      <c r="CJ7" s="39">
        <v>178.92</v>
      </c>
      <c r="CK7" s="39">
        <v>168.38</v>
      </c>
      <c r="CL7" s="39">
        <v>50.33</v>
      </c>
      <c r="CM7" s="39">
        <v>46.61</v>
      </c>
      <c r="CN7" s="39">
        <v>48.23</v>
      </c>
      <c r="CO7" s="39">
        <v>46.83</v>
      </c>
      <c r="CP7" s="39">
        <v>47.57</v>
      </c>
      <c r="CQ7" s="39">
        <v>54.77</v>
      </c>
      <c r="CR7" s="39">
        <v>54.92</v>
      </c>
      <c r="CS7" s="39">
        <v>55.63</v>
      </c>
      <c r="CT7" s="39">
        <v>55.03</v>
      </c>
      <c r="CU7" s="39">
        <v>55.14</v>
      </c>
      <c r="CV7" s="39">
        <v>60</v>
      </c>
      <c r="CW7" s="39">
        <v>71.12</v>
      </c>
      <c r="CX7" s="39">
        <v>76.53</v>
      </c>
      <c r="CY7" s="39">
        <v>76.83</v>
      </c>
      <c r="CZ7" s="39">
        <v>76.39</v>
      </c>
      <c r="DA7" s="39">
        <v>77.819999999999993</v>
      </c>
      <c r="DB7" s="39">
        <v>82.89</v>
      </c>
      <c r="DC7" s="39">
        <v>82.66</v>
      </c>
      <c r="DD7" s="39">
        <v>82.04</v>
      </c>
      <c r="DE7" s="39">
        <v>81.900000000000006</v>
      </c>
      <c r="DF7" s="39">
        <v>81.39</v>
      </c>
      <c r="DG7" s="39">
        <v>89.8</v>
      </c>
      <c r="DH7" s="39">
        <v>56.86</v>
      </c>
      <c r="DI7" s="39">
        <v>56.26</v>
      </c>
      <c r="DJ7" s="39">
        <v>55.75</v>
      </c>
      <c r="DK7" s="39">
        <v>56.69</v>
      </c>
      <c r="DL7" s="39">
        <v>58.44</v>
      </c>
      <c r="DM7" s="39">
        <v>47.46</v>
      </c>
      <c r="DN7" s="39">
        <v>48.49</v>
      </c>
      <c r="DO7" s="39">
        <v>48.05</v>
      </c>
      <c r="DP7" s="39">
        <v>48.87</v>
      </c>
      <c r="DQ7" s="39">
        <v>49.92</v>
      </c>
      <c r="DR7" s="39">
        <v>49.59</v>
      </c>
      <c r="DS7" s="39">
        <v>23.92</v>
      </c>
      <c r="DT7" s="39">
        <v>25.77</v>
      </c>
      <c r="DU7" s="39">
        <v>30.43</v>
      </c>
      <c r="DV7" s="39">
        <v>29.28</v>
      </c>
      <c r="DW7" s="39">
        <v>31.06</v>
      </c>
      <c r="DX7" s="39">
        <v>9.7100000000000009</v>
      </c>
      <c r="DY7" s="39">
        <v>12.79</v>
      </c>
      <c r="DZ7" s="39">
        <v>13.39</v>
      </c>
      <c r="EA7" s="39">
        <v>14.85</v>
      </c>
      <c r="EB7" s="39">
        <v>16.88</v>
      </c>
      <c r="EC7" s="39">
        <v>19.440000000000001</v>
      </c>
      <c r="ED7" s="39">
        <v>0.11</v>
      </c>
      <c r="EE7" s="39">
        <v>0.11</v>
      </c>
      <c r="EF7" s="39">
        <v>0.2</v>
      </c>
      <c r="EG7" s="39">
        <v>0.3</v>
      </c>
      <c r="EH7" s="39">
        <v>0.28000000000000003</v>
      </c>
      <c r="EI7" s="39">
        <v>0.99</v>
      </c>
      <c r="EJ7" s="39">
        <v>0.71</v>
      </c>
      <c r="EK7" s="39">
        <v>0.54</v>
      </c>
      <c r="EL7" s="39">
        <v>0.5</v>
      </c>
      <c r="EM7" s="39">
        <v>0.52</v>
      </c>
      <c r="EN7" s="39">
        <v>0.68</v>
      </c>
    </row>
    <row r="8" spans="1:144" x14ac:dyDescent="0.2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2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2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107</v>
      </c>
      <c r="E13" t="s">
        <v>107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2021-02-24T05:48:49Z</cp:lastPrinted>
  <dcterms:created xsi:type="dcterms:W3CDTF">2020-12-04T02:07:04Z</dcterms:created>
  <dcterms:modified xsi:type="dcterms:W3CDTF">2021-02-24T05:48:53Z</dcterms:modified>
  <cp:category/>
</cp:coreProperties>
</file>