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2_川崎市\"/>
    </mc:Choice>
  </mc:AlternateContent>
  <workbookProtection workbookAlgorithmName="SHA-512" workbookHashValue="5zlfY/WdfBsa3CNv301zKtf6b6oA1NB1XxnwGZEZf10P/2SNywSoRgf41+0db+gDb0G4QNv2OlEeyP7Kf4DLhA==" workbookSaltValue="rMQj3FHZ7rYkdFUrOYydpA==" workbookSpinCount="100000" lockStructure="1"/>
  <bookViews>
    <workbookView xWindow="0" yWindow="0" windowWidth="15360" windowHeight="7632"/>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R10" i="5" l="1"/>
  <c r="DH10" i="5"/>
  <c r="CJ10" i="5"/>
  <c r="BZ10" i="5"/>
  <c r="BP10" i="5"/>
  <c r="AR10" i="5"/>
  <c r="AH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HT33" i="4" l="1"/>
  <c r="V10" i="5"/>
  <c r="AF10" i="5"/>
  <c r="AJ10" i="5"/>
  <c r="AT10" i="5"/>
  <c r="BD10" i="5"/>
  <c r="BN10" i="5"/>
  <c r="BX10" i="5"/>
  <c r="CB10" i="5"/>
  <c r="CL10" i="5"/>
  <c r="CV10" i="5"/>
  <c r="DF10" i="5"/>
  <c r="DP10" i="5"/>
  <c r="DT10" i="5"/>
  <c r="ED10" i="5"/>
  <c r="AG11" i="5"/>
  <c r="BY11" i="5"/>
  <c r="ER33" i="4"/>
  <c r="W10" i="5"/>
  <c r="AG10" i="5"/>
  <c r="AQ10" i="5"/>
  <c r="AU10" i="5"/>
  <c r="BE10" i="5"/>
  <c r="BO10" i="5"/>
  <c r="BY10" i="5"/>
  <c r="CI10" i="5"/>
  <c r="CM10" i="5"/>
  <c r="CW10" i="5"/>
  <c r="DG10" i="5"/>
  <c r="DQ10" i="5"/>
  <c r="EA10" i="5"/>
  <c r="EE10" i="5"/>
  <c r="BB10" i="5"/>
  <c r="BF10" i="5"/>
  <c r="CT10" i="5"/>
  <c r="CX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<sst xmlns="http://schemas.openxmlformats.org/spreadsheetml/2006/main" count="262" uniqueCount="107">
  <si>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</si>
  <si>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</si>
  <si>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</si>
  <si>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</si>
  <si>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</si>
  <si>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</si>
  <si>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</si>
  <si>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</si>
  <si>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</si>
  <si>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</si>
  <si>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</si>
  <si>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</si>
  <si>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</si>
  <si>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</si>
  <si>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</si>
  <si>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</si>
  <si>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</si>
  <si>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</si>
  <si>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</si>
  <si>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</si>
  <si>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</si>
  <si>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</si>
  <si>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</si>
  <si>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</si>
  <si>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</si>
  <si>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</si>
  <si>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</si>
  <si>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</si>
  <si>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</si>
  <si>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</si>
  <si>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</si>
  <si>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</si>
  <si>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</si>
  <si>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</si>
  <si>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</si>
  <si>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</si>
  <si>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</si>
  <si>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</si>
  <si>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</si>
  <si>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</si>
  <si>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</si>
  <si>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</si>
  <si>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</si>
  <si>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</si>
  <si>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</si>
  <si>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</si>
  <si>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</si>
  <si>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</si>
  <si>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</si>
  <si>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</si>
  <si>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</si>
  <si>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</si>
  <si>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</si>
  <si>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</si>
  <si>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</si>
  <si>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</si>
  <si>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</si>
  <si>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</si>
  <si>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</si>
  <si>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</si>
  <si>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</si>
  <si>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</si>
  <si>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</si>
  <si>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</si>
  <si>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</si>
  <si>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</si>
  <si>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</si>
  <si>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</si>
  <si>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</si>
  <si>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</si>
  <si>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</si>
  <si>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</si>
  <si>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</si>
  <si>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</si>
  <si>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</si>
  <si>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</si>
  <si>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</si>
  <si>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</si>
  <si>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</si>
  <si>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</si>
  <si>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</si>
  <si>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</si>
  <si>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</si>
  <si>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</si>
  <si>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</si>
  <si>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</si>
  <si>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</si>
  <si>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</si>
  <si>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141305</t>
  </si>
  <si>
    <t>46</t>
  </si>
  <si>
    <t>02</t>
  </si>
  <si>
    <t>0</t>
  </si>
  <si>
    <t>000</t>
  </si>
  <si>
    <t>神奈川県　川崎市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</si>
  <si>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</si>
  <si>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</si>
  <si>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</si>
  <si>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</si>
  <si>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</si>
  <si>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</si>
  <si>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</si>
  <si>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</si>
  <si>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</si>
  <si>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</si>
  <si>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川崎市は、昭和12年に全国初の公営工業用水道事業として給水を開始して以来、重化学工業を中心とした本市の産業経済の基盤施設として発展してきました。また、適正な事業規模へのダウンサイジングを主軸とした再構築計画に基づき、将来の工業用水道利用者の契約水量の動向を踏まえ、給水能力のダウンサイジングを実施しました。　　　　　　　　　　　　　　　　　　　　　　　　　　　　　　　　　　　　　　　　　　　　　　　　　　　　　　　　　　　　　　　　　　　　　　　　　　　　　　　　　　　　　　　　　　　　　　　　　　　　　　　　　　　　　　　　　　　　　　　　　　　　　　　　　　　　　　　　　　　　　　　　　　　　　　　　　　　　　　　　　　　　　　　　　　　　　　　　○</t>
    </r>
    <r>
      <rPr>
        <b/>
        <sz val="11"/>
        <color theme="1"/>
        <rFont val="ＭＳ ゴシック"/>
        <family val="3"/>
        <charset val="128"/>
      </rPr>
      <t>①経常収支比率</t>
    </r>
    <r>
      <rPr>
        <sz val="11"/>
        <color theme="1"/>
        <rFont val="ＭＳ ゴシック"/>
        <family val="3"/>
        <charset val="128"/>
      </rPr>
      <t>は、類似団体を下回っているものの、100％を上回っているとともに、</t>
    </r>
    <r>
      <rPr>
        <b/>
        <sz val="11"/>
        <color theme="1"/>
        <rFont val="ＭＳ ゴシック"/>
        <family val="3"/>
        <charset val="128"/>
      </rPr>
      <t>②累積欠損金</t>
    </r>
    <r>
      <rPr>
        <sz val="11"/>
        <color theme="1"/>
        <rFont val="ＭＳ ゴシック"/>
        <family val="3"/>
        <charset val="128"/>
      </rPr>
      <t>は計上されていないため、経営の健全性は維持しています。また、</t>
    </r>
    <r>
      <rPr>
        <b/>
        <sz val="11"/>
        <color theme="1"/>
        <rFont val="ＭＳ ゴシック"/>
        <family val="3"/>
        <charset val="128"/>
      </rPr>
      <t>③流動比率</t>
    </r>
    <r>
      <rPr>
        <sz val="11"/>
        <color theme="1"/>
        <rFont val="ＭＳ ゴシック"/>
        <family val="3"/>
        <charset val="128"/>
      </rPr>
      <t>は、類似団体を上回っており、短期的な資金繰りには問題ないものと考えます。しかし、今後、老朽化対策等により更なる更新需要の増加が見込まれることから、長期的な経営状況を考慮し、</t>
    </r>
    <r>
      <rPr>
        <b/>
        <sz val="11"/>
        <color theme="1"/>
        <rFont val="ＭＳ ゴシック"/>
        <family val="3"/>
        <charset val="128"/>
      </rPr>
      <t>④企業債残高対給水収益比率</t>
    </r>
    <r>
      <rPr>
        <sz val="11"/>
        <color theme="1"/>
        <rFont val="ＭＳ ゴシック"/>
        <family val="3"/>
        <charset val="128"/>
      </rPr>
      <t>に留意しながら、計画的に企業債を発行する必要があります。
○</t>
    </r>
    <r>
      <rPr>
        <b/>
        <sz val="11"/>
        <color theme="1"/>
        <rFont val="ＭＳ ゴシック"/>
        <family val="3"/>
        <charset val="128"/>
      </rPr>
      <t>⑥給水原価</t>
    </r>
    <r>
      <rPr>
        <sz val="11"/>
        <color theme="1"/>
        <rFont val="ＭＳ ゴシック"/>
        <family val="3"/>
        <charset val="128"/>
      </rPr>
      <t>については、類似団体よりも高い水準で推移しています。</t>
    </r>
    <r>
      <rPr>
        <b/>
        <sz val="11"/>
        <color theme="1"/>
        <rFont val="ＭＳ ゴシック"/>
        <family val="3"/>
        <charset val="128"/>
      </rPr>
      <t>⑤料金回収率</t>
    </r>
    <r>
      <rPr>
        <sz val="11"/>
        <color theme="1"/>
        <rFont val="ＭＳ ゴシック"/>
        <family val="3"/>
        <charset val="128"/>
      </rPr>
      <t>は、類似団体を下回っているものの、100％以上を維持していることから給水に係る費用を給水収益で賄えています。
○</t>
    </r>
    <r>
      <rPr>
        <b/>
        <sz val="11"/>
        <color theme="1"/>
        <rFont val="ＭＳ ゴシック"/>
        <family val="3"/>
        <charset val="128"/>
      </rPr>
      <t>⑦施設利用率</t>
    </r>
    <r>
      <rPr>
        <sz val="11"/>
        <color theme="1"/>
        <rFont val="ＭＳ ゴシック"/>
        <family val="3"/>
        <charset val="128"/>
      </rPr>
      <t>及び</t>
    </r>
    <r>
      <rPr>
        <b/>
        <sz val="11"/>
        <color theme="1"/>
        <rFont val="ＭＳ ゴシック"/>
        <family val="3"/>
        <charset val="128"/>
      </rPr>
      <t>⑧契約率</t>
    </r>
    <r>
      <rPr>
        <sz val="11"/>
        <color theme="1"/>
        <rFont val="ＭＳ ゴシック"/>
        <family val="3"/>
        <charset val="128"/>
      </rPr>
      <t>は、再構築計画に基づき、給水能力をダウンサイジングしたことから、類似団体と比べ高い水準で推移しており、施設が効率的かつ適正な規模で運用されています。</t>
    </r>
    <r>
      <rPr>
        <b/>
        <sz val="11"/>
        <color theme="1"/>
        <rFont val="ＭＳ ゴシック"/>
        <family val="3"/>
        <charset val="128"/>
      </rPr>
      <t/>
    </r>
    <rPh sb="11" eb="13">
      <t>ゼンコク</t>
    </rPh>
    <rPh sb="13" eb="14">
      <t>ハツ</t>
    </rPh>
    <rPh sb="15" eb="17">
      <t>コウエイ</t>
    </rPh>
    <rPh sb="17" eb="20">
      <t>コウギョウヨウ</t>
    </rPh>
    <rPh sb="20" eb="22">
      <t>スイドウ</t>
    </rPh>
    <rPh sb="22" eb="24">
      <t>ジギョウ</t>
    </rPh>
    <rPh sb="104" eb="105">
      <t>モト</t>
    </rPh>
    <rPh sb="116" eb="118">
      <t>リヨウ</t>
    </rPh>
    <rPh sb="146" eb="148">
      <t>ジッシ</t>
    </rPh>
    <rPh sb="418" eb="420">
      <t>ウワマワ</t>
    </rPh>
    <rPh sb="522" eb="524">
      <t>キギョウ</t>
    </rPh>
    <rPh sb="524" eb="525">
      <t>サイ</t>
    </rPh>
    <rPh sb="526" eb="528">
      <t>ハッコウ</t>
    </rPh>
    <rPh sb="584" eb="586">
      <t>シタマワ</t>
    </rPh>
    <rPh sb="639" eb="640">
      <t>オヨ</t>
    </rPh>
    <rPh sb="642" eb="645">
      <t>ケイヤクリツ</t>
    </rPh>
    <rPh sb="657" eb="659">
      <t>キュウスイ</t>
    </rPh>
    <rPh sb="704" eb="706">
      <t>テキセイ</t>
    </rPh>
    <rPh sb="707" eb="709">
      <t>キボ</t>
    </rPh>
    <phoneticPr fontId="5"/>
  </si>
  <si>
    <t xml:space="preserve">○今後は、老朽化の状況に関する指標が示すとおり、老朽化が進んでいる施設・管路の更新に伴い、更新需要の増加が見込まれるため、アセットマネジメント手法等を活用した効率的かつ計画的な更新が必要です。
◯こうしたことから、将来の需要動向を可能な限り把握するとともに、将来にわたって安定給水ができるよう、ハード・ソフト両面から、更なる基盤強化に向けた取組や検討を進めます。
</t>
    <rPh sb="1" eb="3">
      <t>コンゴ</t>
    </rPh>
    <rPh sb="5" eb="8">
      <t>ロウキュウカ</t>
    </rPh>
    <rPh sb="9" eb="11">
      <t>ジョウキョウ</t>
    </rPh>
    <rPh sb="12" eb="13">
      <t>カン</t>
    </rPh>
    <rPh sb="15" eb="17">
      <t>シヒョウ</t>
    </rPh>
    <rPh sb="18" eb="19">
      <t>シメ</t>
    </rPh>
    <rPh sb="24" eb="27">
      <t>ロウキュウカ</t>
    </rPh>
    <rPh sb="28" eb="29">
      <t>スス</t>
    </rPh>
    <rPh sb="33" eb="35">
      <t>シセツ</t>
    </rPh>
    <rPh sb="71" eb="73">
      <t>シュホウ</t>
    </rPh>
    <rPh sb="73" eb="74">
      <t>トウ</t>
    </rPh>
    <rPh sb="75" eb="77">
      <t>カツヨウ</t>
    </rPh>
    <rPh sb="79" eb="82">
      <t>コウリツテキ</t>
    </rPh>
    <rPh sb="84" eb="87">
      <t>ケイカクテキ</t>
    </rPh>
    <rPh sb="88" eb="90">
      <t>コウシン</t>
    </rPh>
    <rPh sb="91" eb="93">
      <t>ヒツヨウ</t>
    </rPh>
    <rPh sb="110" eb="112">
      <t>ジュヨウ</t>
    </rPh>
    <rPh sb="112" eb="114">
      <t>ドウコウ</t>
    </rPh>
    <rPh sb="115" eb="117">
      <t>カノウ</t>
    </rPh>
    <rPh sb="118" eb="119">
      <t>カギ</t>
    </rPh>
    <rPh sb="120" eb="122">
      <t>ハアク</t>
    </rPh>
    <rPh sb="129" eb="131">
      <t>ショウライ</t>
    </rPh>
    <rPh sb="136" eb="138">
      <t>アンテイ</t>
    </rPh>
    <rPh sb="138" eb="140">
      <t>キュウスイ</t>
    </rPh>
    <rPh sb="176" eb="177">
      <t>スス</t>
    </rPh>
    <phoneticPr fontId="5"/>
  </si>
  <si>
    <r>
      <t>○</t>
    </r>
    <r>
      <rPr>
        <b/>
        <sz val="11"/>
        <color theme="1"/>
        <rFont val="ＭＳ ゴシック"/>
        <family val="3"/>
        <charset val="128"/>
      </rPr>
      <t>①有形固定資産減価償却率</t>
    </r>
    <r>
      <rPr>
        <sz val="11"/>
        <color theme="1"/>
        <rFont val="ＭＳ ゴシック"/>
        <family val="3"/>
        <charset val="128"/>
      </rPr>
      <t>は、平成28年度以降、微増傾向で推移していますが、給水能力をダウンサイジングしたことから、類似団体を下回っており、施設が効率的かつ適正な規模で運用されています。</t>
    </r>
    <r>
      <rPr>
        <b/>
        <sz val="11"/>
        <color theme="1"/>
        <rFont val="ＭＳ ゴシック"/>
        <family val="3"/>
        <charset val="128"/>
      </rPr>
      <t>②管路経年化率</t>
    </r>
    <r>
      <rPr>
        <sz val="11"/>
        <color theme="1"/>
        <rFont val="ＭＳ ゴシック"/>
        <family val="3"/>
        <charset val="128"/>
      </rPr>
      <t>は、全国初の公営工業用水道事業として給水を開始したことから、類似団体と比べて高水準で推移しているとともに、</t>
    </r>
    <r>
      <rPr>
        <b/>
        <sz val="11"/>
        <color theme="1"/>
        <rFont val="ＭＳ ゴシック"/>
        <family val="3"/>
        <charset val="128"/>
      </rPr>
      <t>③管路更新率</t>
    </r>
    <r>
      <rPr>
        <sz val="11"/>
        <color theme="1"/>
        <rFont val="ＭＳ ゴシック"/>
        <family val="3"/>
        <charset val="128"/>
      </rPr>
      <t xml:space="preserve">も低い水準にあることから、今後は管路の更新が喫緊の課題となっています。
</t>
    </r>
    <rPh sb="24" eb="26">
      <t>ビゾウ</t>
    </rPh>
    <rPh sb="26" eb="28">
      <t>ケイコウ</t>
    </rPh>
    <rPh sb="29" eb="31">
      <t>スイイ</t>
    </rPh>
    <rPh sb="142" eb="144">
      <t>スイイ</t>
    </rPh>
    <rPh sb="160" eb="161">
      <t>ヒク</t>
    </rPh>
    <rPh sb="162" eb="164">
      <t>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</si>
</sst>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60.8</c:v>
                </c:pt>
                <c:pt idx="1">
                  <c:v>56.97</c:v>
                </c:pt>
                <c:pt idx="2">
                  <c:v>57.2</c:v>
                </c:pt>
                <c:pt idx="3">
                  <c:v>57.71</c:v>
                </c:pt>
                <c:pt idx="4">
                  <c:v>59.27</c:v>
                </c:pt>
              </c:numCache>
            </c:numRef>
          </c:val>
          <c:extLst xmlns:c16r2="http://schemas.microsoft.com/office/drawing/2015/06/chart">
            <c:ext xmlns:c16="http://schemas.microsoft.com/office/drawing/2014/chart" uri="{C3380CC4-5D6E-409C-BE32-E72D297353CC}">
              <c16:uniqueId val="{00000000-95C9-4CBB-B392-F396F36FB84E}"/>
            </c:ext>
          </c:extLst>
        </c:ser>
        <c:dLbls>
          <c:showLegendKey val="0"/>
          <c:showVal val="0"/>
          <c:showCatName val="0"/>
          <c:showSerName val="0"/>
          <c:showPercent val="0"/>
          <c:showBubbleSize val="0"/>
        </c:dLbls>
        <c:gapWidth val="150"/>
        <c:axId val="590922352"/>
        <c:axId val="59092274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57.35</c:v>
                </c:pt>
                <c:pt idx="1">
                  <c:v>57.93</c:v>
                </c:pt>
                <c:pt idx="2">
                  <c:v>58.88</c:v>
                </c:pt>
                <c:pt idx="3">
                  <c:v>59.48</c:v>
                </c:pt>
                <c:pt idx="4">
                  <c:v>60.09</c:v>
                </c:pt>
              </c:numCache>
            </c:numRef>
          </c:val>
          <c:smooth val="0"/>
          <c:extLst xmlns:c16r2="http://schemas.microsoft.com/office/drawing/2015/06/chart">
            <c:ext xmlns:c16="http://schemas.microsoft.com/office/drawing/2014/chart" uri="{C3380CC4-5D6E-409C-BE32-E72D297353CC}">
              <c16:uniqueId val="{00000001-95C9-4CBB-B392-F396F36FB84E}"/>
            </c:ext>
          </c:extLst>
        </c:ser>
        <c:dLbls>
          <c:showLegendKey val="0"/>
          <c:showVal val="0"/>
          <c:showCatName val="0"/>
          <c:showSerName val="0"/>
          <c:showPercent val="0"/>
          <c:showBubbleSize val="0"/>
        </c:dLbls>
        <c:marker val="1"/>
        <c:smooth val="0"/>
        <c:axId val="590922352"/>
        <c:axId val="590922744"/>
      </c:lineChart>
      <c:catAx>
        <c:axId val="590922352"/>
        <c:scaling>
          <c:orientation val="minMax"/>
        </c:scaling>
        <c:delete val="1"/>
        <c:axPos val="b"/>
        <c:numFmt formatCode="General" sourceLinked="1"/>
        <c:majorTickMark val="none"/>
        <c:minorTickMark val="none"/>
        <c:tickLblPos val="none"/>
        <c:crossAx val="590922744"/>
        <c:crosses val="autoZero"/>
        <c:auto val="1"/>
        <c:lblAlgn val="ctr"/>
        <c:lblOffset val="100"/>
        <c:noMultiLvlLbl val="1"/>
      </c:catAx>
      <c:valAx>
        <c:axId val="5909227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223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E10-44A0-AF82-53EB7C80F5A4}"/>
            </c:ext>
          </c:extLst>
        </c:ser>
        <c:dLbls>
          <c:showLegendKey val="0"/>
          <c:showVal val="0"/>
          <c:showCatName val="0"/>
          <c:showSerName val="0"/>
          <c:showPercent val="0"/>
          <c:showBubbleSize val="0"/>
        </c:dLbls>
        <c:gapWidth val="150"/>
        <c:axId val="590932544"/>
        <c:axId val="59092627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23.81</c:v>
                </c:pt>
                <c:pt idx="1">
                  <c:v>22.44</c:v>
                </c:pt>
                <c:pt idx="2">
                  <c:v>18.82</c:v>
                </c:pt>
                <c:pt idx="3">
                  <c:v>17.88</c:v>
                </c:pt>
                <c:pt idx="4">
                  <c:v>16.670000000000002</c:v>
                </c:pt>
              </c:numCache>
            </c:numRef>
          </c:val>
          <c:smooth val="0"/>
          <c:extLst xmlns:c16r2="http://schemas.microsoft.com/office/drawing/2015/06/chart">
            <c:ext xmlns:c16="http://schemas.microsoft.com/office/drawing/2014/chart" uri="{C3380CC4-5D6E-409C-BE32-E72D297353CC}">
              <c16:uniqueId val="{00000001-EE10-44A0-AF82-53EB7C80F5A4}"/>
            </c:ext>
          </c:extLst>
        </c:ser>
        <c:dLbls>
          <c:showLegendKey val="0"/>
          <c:showVal val="0"/>
          <c:showCatName val="0"/>
          <c:showSerName val="0"/>
          <c:showPercent val="0"/>
          <c:showBubbleSize val="0"/>
        </c:dLbls>
        <c:marker val="1"/>
        <c:smooth val="0"/>
        <c:axId val="590932544"/>
        <c:axId val="590926272"/>
      </c:lineChart>
      <c:catAx>
        <c:axId val="590932544"/>
        <c:scaling>
          <c:orientation val="minMax"/>
        </c:scaling>
        <c:delete val="1"/>
        <c:axPos val="b"/>
        <c:numFmt formatCode="General" sourceLinked="1"/>
        <c:majorTickMark val="none"/>
        <c:minorTickMark val="none"/>
        <c:tickLblPos val="none"/>
        <c:crossAx val="590926272"/>
        <c:crosses val="autoZero"/>
        <c:auto val="1"/>
        <c:lblAlgn val="ctr"/>
        <c:lblOffset val="100"/>
        <c:noMultiLvlLbl val="1"/>
      </c:catAx>
      <c:valAx>
        <c:axId val="59092627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325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113.23</c:v>
                </c:pt>
                <c:pt idx="1">
                  <c:v>102.48</c:v>
                </c:pt>
                <c:pt idx="2">
                  <c:v>109.78</c:v>
                </c:pt>
                <c:pt idx="3">
                  <c:v>114.09</c:v>
                </c:pt>
                <c:pt idx="4">
                  <c:v>110.95</c:v>
                </c:pt>
              </c:numCache>
            </c:numRef>
          </c:val>
          <c:extLst xmlns:c16r2="http://schemas.microsoft.com/office/drawing/2015/06/chart">
            <c:ext xmlns:c16="http://schemas.microsoft.com/office/drawing/2014/chart" uri="{C3380CC4-5D6E-409C-BE32-E72D297353CC}">
              <c16:uniqueId val="{00000000-2C6C-43D2-B1E1-E290580D5C7C}"/>
            </c:ext>
          </c:extLst>
        </c:ser>
        <c:dLbls>
          <c:showLegendKey val="0"/>
          <c:showVal val="0"/>
          <c:showCatName val="0"/>
          <c:showSerName val="0"/>
          <c:showPercent val="0"/>
          <c:showBubbleSize val="0"/>
        </c:dLbls>
        <c:gapWidth val="150"/>
        <c:axId val="590930976"/>
        <c:axId val="590933328"/>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123.35</c:v>
                </c:pt>
                <c:pt idx="1">
                  <c:v>121.58</c:v>
                </c:pt>
                <c:pt idx="2">
                  <c:v>121.19</c:v>
                </c:pt>
                <c:pt idx="3">
                  <c:v>120.32</c:v>
                </c:pt>
                <c:pt idx="4">
                  <c:v>119.89</c:v>
                </c:pt>
              </c:numCache>
            </c:numRef>
          </c:val>
          <c:smooth val="0"/>
          <c:extLst xmlns:c16r2="http://schemas.microsoft.com/office/drawing/2015/06/chart">
            <c:ext xmlns:c16="http://schemas.microsoft.com/office/drawing/2014/chart" uri="{C3380CC4-5D6E-409C-BE32-E72D297353CC}">
              <c16:uniqueId val="{00000001-2C6C-43D2-B1E1-E290580D5C7C}"/>
            </c:ext>
          </c:extLst>
        </c:ser>
        <c:dLbls>
          <c:showLegendKey val="0"/>
          <c:showVal val="0"/>
          <c:showCatName val="0"/>
          <c:showSerName val="0"/>
          <c:showPercent val="0"/>
          <c:showBubbleSize val="0"/>
        </c:dLbls>
        <c:marker val="1"/>
        <c:smooth val="0"/>
        <c:axId val="590930976"/>
        <c:axId val="590933328"/>
      </c:lineChart>
      <c:catAx>
        <c:axId val="590930976"/>
        <c:scaling>
          <c:orientation val="minMax"/>
        </c:scaling>
        <c:delete val="1"/>
        <c:axPos val="b"/>
        <c:numFmt formatCode="General" sourceLinked="1"/>
        <c:majorTickMark val="none"/>
        <c:minorTickMark val="none"/>
        <c:tickLblPos val="none"/>
        <c:crossAx val="590933328"/>
        <c:crosses val="autoZero"/>
        <c:auto val="1"/>
        <c:lblAlgn val="ctr"/>
        <c:lblOffset val="100"/>
        <c:noMultiLvlLbl val="1"/>
      </c:catAx>
      <c:valAx>
        <c:axId val="5909333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309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72.89</c:v>
                </c:pt>
                <c:pt idx="1">
                  <c:v>87.46</c:v>
                </c:pt>
                <c:pt idx="2">
                  <c:v>88.15</c:v>
                </c:pt>
                <c:pt idx="3">
                  <c:v>88.06</c:v>
                </c:pt>
                <c:pt idx="4">
                  <c:v>91.24</c:v>
                </c:pt>
              </c:numCache>
            </c:numRef>
          </c:val>
          <c:extLst xmlns:c16r2="http://schemas.microsoft.com/office/drawing/2015/06/chart">
            <c:ext xmlns:c16="http://schemas.microsoft.com/office/drawing/2014/chart" uri="{C3380CC4-5D6E-409C-BE32-E72D297353CC}">
              <c16:uniqueId val="{00000000-8E3D-49E6-82C0-BFE1E658B492}"/>
            </c:ext>
          </c:extLst>
        </c:ser>
        <c:dLbls>
          <c:showLegendKey val="0"/>
          <c:showVal val="0"/>
          <c:showCatName val="0"/>
          <c:showSerName val="0"/>
          <c:showPercent val="0"/>
          <c:showBubbleSize val="0"/>
        </c:dLbls>
        <c:gapWidth val="150"/>
        <c:axId val="590913728"/>
        <c:axId val="59092313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37.619999999999997</c:v>
                </c:pt>
                <c:pt idx="1">
                  <c:v>41.79</c:v>
                </c:pt>
                <c:pt idx="2">
                  <c:v>43.44</c:v>
                </c:pt>
                <c:pt idx="3">
                  <c:v>48.09</c:v>
                </c:pt>
                <c:pt idx="4">
                  <c:v>50.93</c:v>
                </c:pt>
              </c:numCache>
            </c:numRef>
          </c:val>
          <c:smooth val="0"/>
          <c:extLst xmlns:c16r2="http://schemas.microsoft.com/office/drawing/2015/06/chart">
            <c:ext xmlns:c16="http://schemas.microsoft.com/office/drawing/2014/chart" uri="{C3380CC4-5D6E-409C-BE32-E72D297353CC}">
              <c16:uniqueId val="{00000001-8E3D-49E6-82C0-BFE1E658B492}"/>
            </c:ext>
          </c:extLst>
        </c:ser>
        <c:dLbls>
          <c:showLegendKey val="0"/>
          <c:showVal val="0"/>
          <c:showCatName val="0"/>
          <c:showSerName val="0"/>
          <c:showPercent val="0"/>
          <c:showBubbleSize val="0"/>
        </c:dLbls>
        <c:marker val="1"/>
        <c:smooth val="0"/>
        <c:axId val="590913728"/>
        <c:axId val="590923136"/>
      </c:lineChart>
      <c:catAx>
        <c:axId val="590913728"/>
        <c:scaling>
          <c:orientation val="minMax"/>
        </c:scaling>
        <c:delete val="1"/>
        <c:axPos val="b"/>
        <c:numFmt formatCode="General" sourceLinked="1"/>
        <c:majorTickMark val="none"/>
        <c:minorTickMark val="none"/>
        <c:tickLblPos val="none"/>
        <c:crossAx val="590923136"/>
        <c:crosses val="autoZero"/>
        <c:auto val="1"/>
        <c:lblAlgn val="ctr"/>
        <c:lblOffset val="100"/>
        <c:noMultiLvlLbl val="1"/>
      </c:catAx>
      <c:valAx>
        <c:axId val="5909231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137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0.28999999999999998</c:v>
                </c:pt>
                <c:pt idx="1">
                  <c:v>1.44</c:v>
                </c:pt>
                <c:pt idx="2">
                  <c:v>0</c:v>
                </c:pt>
                <c:pt idx="3">
                  <c:v>0</c:v>
                </c:pt>
                <c:pt idx="4">
                  <c:v>0</c:v>
                </c:pt>
              </c:numCache>
            </c:numRef>
          </c:val>
          <c:extLst xmlns:c16r2="http://schemas.microsoft.com/office/drawing/2015/06/chart">
            <c:ext xmlns:c16="http://schemas.microsoft.com/office/drawing/2014/chart" uri="{C3380CC4-5D6E-409C-BE32-E72D297353CC}">
              <c16:uniqueId val="{00000000-B11E-4B75-B966-67ACD40792E9}"/>
            </c:ext>
          </c:extLst>
        </c:ser>
        <c:dLbls>
          <c:showLegendKey val="0"/>
          <c:showVal val="0"/>
          <c:showCatName val="0"/>
          <c:showSerName val="0"/>
          <c:showPercent val="0"/>
          <c:showBubbleSize val="0"/>
        </c:dLbls>
        <c:gapWidth val="150"/>
        <c:axId val="590935680"/>
        <c:axId val="59092823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0.11</c:v>
                </c:pt>
                <c:pt idx="1">
                  <c:v>0.32</c:v>
                </c:pt>
                <c:pt idx="2">
                  <c:v>0.21</c:v>
                </c:pt>
                <c:pt idx="3">
                  <c:v>0.13</c:v>
                </c:pt>
                <c:pt idx="4">
                  <c:v>0.22</c:v>
                </c:pt>
              </c:numCache>
            </c:numRef>
          </c:val>
          <c:smooth val="0"/>
          <c:extLst xmlns:c16r2="http://schemas.microsoft.com/office/drawing/2015/06/chart">
            <c:ext xmlns:c16="http://schemas.microsoft.com/office/drawing/2014/chart" uri="{C3380CC4-5D6E-409C-BE32-E72D297353CC}">
              <c16:uniqueId val="{00000001-B11E-4B75-B966-67ACD40792E9}"/>
            </c:ext>
          </c:extLst>
        </c:ser>
        <c:dLbls>
          <c:showLegendKey val="0"/>
          <c:showVal val="0"/>
          <c:showCatName val="0"/>
          <c:showSerName val="0"/>
          <c:showPercent val="0"/>
          <c:showBubbleSize val="0"/>
        </c:dLbls>
        <c:marker val="1"/>
        <c:smooth val="0"/>
        <c:axId val="590935680"/>
        <c:axId val="590928232"/>
      </c:lineChart>
      <c:catAx>
        <c:axId val="590935680"/>
        <c:scaling>
          <c:orientation val="minMax"/>
        </c:scaling>
        <c:delete val="1"/>
        <c:axPos val="b"/>
        <c:numFmt formatCode="General" sourceLinked="1"/>
        <c:majorTickMark val="none"/>
        <c:minorTickMark val="none"/>
        <c:tickLblPos val="none"/>
        <c:crossAx val="590928232"/>
        <c:crosses val="autoZero"/>
        <c:auto val="1"/>
        <c:lblAlgn val="ctr"/>
        <c:lblOffset val="100"/>
        <c:noMultiLvlLbl val="1"/>
      </c:catAx>
      <c:valAx>
        <c:axId val="59092823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356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275.77</c:v>
                </c:pt>
                <c:pt idx="1">
                  <c:v>353.95</c:v>
                </c:pt>
                <c:pt idx="2">
                  <c:v>545.54</c:v>
                </c:pt>
                <c:pt idx="3">
                  <c:v>615.30999999999995</c:v>
                </c:pt>
                <c:pt idx="4">
                  <c:v>604.5</c:v>
                </c:pt>
              </c:numCache>
            </c:numRef>
          </c:val>
          <c:extLst xmlns:c16r2="http://schemas.microsoft.com/office/drawing/2015/06/chart">
            <c:ext xmlns:c16="http://schemas.microsoft.com/office/drawing/2014/chart" uri="{C3380CC4-5D6E-409C-BE32-E72D297353CC}">
              <c16:uniqueId val="{00000000-31DA-45D9-87BC-0F3968D5E1A2}"/>
            </c:ext>
          </c:extLst>
        </c:ser>
        <c:dLbls>
          <c:showLegendKey val="0"/>
          <c:showVal val="0"/>
          <c:showCatName val="0"/>
          <c:showSerName val="0"/>
          <c:showPercent val="0"/>
          <c:showBubbleSize val="0"/>
        </c:dLbls>
        <c:gapWidth val="150"/>
        <c:axId val="590928624"/>
        <c:axId val="59093411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312.67</c:v>
                </c:pt>
                <c:pt idx="1">
                  <c:v>345.05</c:v>
                </c:pt>
                <c:pt idx="2">
                  <c:v>379.14</c:v>
                </c:pt>
                <c:pt idx="3">
                  <c:v>394.58</c:v>
                </c:pt>
                <c:pt idx="4">
                  <c:v>368.36</c:v>
                </c:pt>
              </c:numCache>
            </c:numRef>
          </c:val>
          <c:smooth val="0"/>
          <c:extLst xmlns:c16r2="http://schemas.microsoft.com/office/drawing/2015/06/chart">
            <c:ext xmlns:c16="http://schemas.microsoft.com/office/drawing/2014/chart" uri="{C3380CC4-5D6E-409C-BE32-E72D297353CC}">
              <c16:uniqueId val="{00000001-31DA-45D9-87BC-0F3968D5E1A2}"/>
            </c:ext>
          </c:extLst>
        </c:ser>
        <c:dLbls>
          <c:showLegendKey val="0"/>
          <c:showVal val="0"/>
          <c:showCatName val="0"/>
          <c:showSerName val="0"/>
          <c:showPercent val="0"/>
          <c:showBubbleSize val="0"/>
        </c:dLbls>
        <c:marker val="1"/>
        <c:smooth val="0"/>
        <c:axId val="590928624"/>
        <c:axId val="590934112"/>
      </c:lineChart>
      <c:catAx>
        <c:axId val="590928624"/>
        <c:scaling>
          <c:orientation val="minMax"/>
        </c:scaling>
        <c:delete val="1"/>
        <c:axPos val="b"/>
        <c:numFmt formatCode="General" sourceLinked="1"/>
        <c:majorTickMark val="none"/>
        <c:minorTickMark val="none"/>
        <c:tickLblPos val="none"/>
        <c:crossAx val="590934112"/>
        <c:crosses val="autoZero"/>
        <c:auto val="1"/>
        <c:lblAlgn val="ctr"/>
        <c:lblOffset val="100"/>
        <c:noMultiLvlLbl val="1"/>
      </c:catAx>
      <c:valAx>
        <c:axId val="59093411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286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144.34</c:v>
                </c:pt>
                <c:pt idx="1">
                  <c:v>135.41</c:v>
                </c:pt>
                <c:pt idx="2">
                  <c:v>130.91</c:v>
                </c:pt>
                <c:pt idx="3">
                  <c:v>121.81</c:v>
                </c:pt>
                <c:pt idx="4">
                  <c:v>114.62</c:v>
                </c:pt>
              </c:numCache>
            </c:numRef>
          </c:val>
          <c:extLst xmlns:c16r2="http://schemas.microsoft.com/office/drawing/2015/06/chart">
            <c:ext xmlns:c16="http://schemas.microsoft.com/office/drawing/2014/chart" uri="{C3380CC4-5D6E-409C-BE32-E72D297353CC}">
              <c16:uniqueId val="{00000000-C4DC-4EE8-BE54-419947574A53}"/>
            </c:ext>
          </c:extLst>
        </c:ser>
        <c:dLbls>
          <c:showLegendKey val="0"/>
          <c:showVal val="0"/>
          <c:showCatName val="0"/>
          <c:showSerName val="0"/>
          <c:showPercent val="0"/>
          <c:showBubbleSize val="0"/>
        </c:dLbls>
        <c:gapWidth val="150"/>
        <c:axId val="590932936"/>
        <c:axId val="590925096"/>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272.8</c:v>
                </c:pt>
                <c:pt idx="1">
                  <c:v>255.89</c:v>
                </c:pt>
                <c:pt idx="2">
                  <c:v>242.57</c:v>
                </c:pt>
                <c:pt idx="3">
                  <c:v>235.79</c:v>
                </c:pt>
                <c:pt idx="4">
                  <c:v>227.51</c:v>
                </c:pt>
              </c:numCache>
            </c:numRef>
          </c:val>
          <c:smooth val="0"/>
          <c:extLst xmlns:c16r2="http://schemas.microsoft.com/office/drawing/2015/06/chart">
            <c:ext xmlns:c16="http://schemas.microsoft.com/office/drawing/2014/chart" uri="{C3380CC4-5D6E-409C-BE32-E72D297353CC}">
              <c16:uniqueId val="{00000001-C4DC-4EE8-BE54-419947574A53}"/>
            </c:ext>
          </c:extLst>
        </c:ser>
        <c:dLbls>
          <c:showLegendKey val="0"/>
          <c:showVal val="0"/>
          <c:showCatName val="0"/>
          <c:showSerName val="0"/>
          <c:showPercent val="0"/>
          <c:showBubbleSize val="0"/>
        </c:dLbls>
        <c:marker val="1"/>
        <c:smooth val="0"/>
        <c:axId val="590932936"/>
        <c:axId val="590925096"/>
      </c:lineChart>
      <c:catAx>
        <c:axId val="590932936"/>
        <c:scaling>
          <c:orientation val="minMax"/>
        </c:scaling>
        <c:delete val="1"/>
        <c:axPos val="b"/>
        <c:numFmt formatCode="General" sourceLinked="1"/>
        <c:majorTickMark val="none"/>
        <c:minorTickMark val="none"/>
        <c:tickLblPos val="none"/>
        <c:crossAx val="590925096"/>
        <c:crosses val="autoZero"/>
        <c:auto val="1"/>
        <c:lblAlgn val="ctr"/>
        <c:lblOffset val="100"/>
        <c:noMultiLvlLbl val="1"/>
      </c:catAx>
      <c:valAx>
        <c:axId val="5909250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329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111.76</c:v>
                </c:pt>
                <c:pt idx="1">
                  <c:v>100.44</c:v>
                </c:pt>
                <c:pt idx="2">
                  <c:v>108.79</c:v>
                </c:pt>
                <c:pt idx="3">
                  <c:v>113.19</c:v>
                </c:pt>
                <c:pt idx="4">
                  <c:v>110.04</c:v>
                </c:pt>
              </c:numCache>
            </c:numRef>
          </c:val>
          <c:extLst xmlns:c16r2="http://schemas.microsoft.com/office/drawing/2015/06/chart">
            <c:ext xmlns:c16="http://schemas.microsoft.com/office/drawing/2014/chart" uri="{C3380CC4-5D6E-409C-BE32-E72D297353CC}">
              <c16:uniqueId val="{00000000-29D9-40C8-AF6B-4E3C5BD10F2C}"/>
            </c:ext>
          </c:extLst>
        </c:ser>
        <c:dLbls>
          <c:showLegendKey val="0"/>
          <c:showVal val="0"/>
          <c:showCatName val="0"/>
          <c:showSerName val="0"/>
          <c:showPercent val="0"/>
          <c:showBubbleSize val="0"/>
        </c:dLbls>
        <c:gapWidth val="150"/>
        <c:axId val="590935288"/>
        <c:axId val="590929800"/>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119.5</c:v>
                </c:pt>
                <c:pt idx="1">
                  <c:v>118.99</c:v>
                </c:pt>
                <c:pt idx="2">
                  <c:v>119.17</c:v>
                </c:pt>
                <c:pt idx="3">
                  <c:v>117.72</c:v>
                </c:pt>
                <c:pt idx="4">
                  <c:v>117.69</c:v>
                </c:pt>
              </c:numCache>
            </c:numRef>
          </c:val>
          <c:smooth val="0"/>
          <c:extLst xmlns:c16r2="http://schemas.microsoft.com/office/drawing/2015/06/chart">
            <c:ext xmlns:c16="http://schemas.microsoft.com/office/drawing/2014/chart" uri="{C3380CC4-5D6E-409C-BE32-E72D297353CC}">
              <c16:uniqueId val="{00000001-29D9-40C8-AF6B-4E3C5BD10F2C}"/>
            </c:ext>
          </c:extLst>
        </c:ser>
        <c:dLbls>
          <c:showLegendKey val="0"/>
          <c:showVal val="0"/>
          <c:showCatName val="0"/>
          <c:showSerName val="0"/>
          <c:showPercent val="0"/>
          <c:showBubbleSize val="0"/>
        </c:dLbls>
        <c:marker val="1"/>
        <c:smooth val="0"/>
        <c:axId val="590935288"/>
        <c:axId val="590929800"/>
      </c:lineChart>
      <c:catAx>
        <c:axId val="590935288"/>
        <c:scaling>
          <c:orientation val="minMax"/>
        </c:scaling>
        <c:delete val="1"/>
        <c:axPos val="b"/>
        <c:numFmt formatCode="General" sourceLinked="1"/>
        <c:majorTickMark val="none"/>
        <c:minorTickMark val="none"/>
        <c:tickLblPos val="none"/>
        <c:crossAx val="590929800"/>
        <c:crosses val="autoZero"/>
        <c:auto val="1"/>
        <c:lblAlgn val="ctr"/>
        <c:lblOffset val="100"/>
        <c:noMultiLvlLbl val="1"/>
      </c:catAx>
      <c:valAx>
        <c:axId val="5909298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3528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32.65</c:v>
                </c:pt>
                <c:pt idx="1">
                  <c:v>36.42</c:v>
                </c:pt>
                <c:pt idx="2">
                  <c:v>33.6</c:v>
                </c:pt>
                <c:pt idx="3">
                  <c:v>32.29</c:v>
                </c:pt>
                <c:pt idx="4">
                  <c:v>33.11</c:v>
                </c:pt>
              </c:numCache>
            </c:numRef>
          </c:val>
          <c:extLst xmlns:c16r2="http://schemas.microsoft.com/office/drawing/2015/06/chart">
            <c:ext xmlns:c16="http://schemas.microsoft.com/office/drawing/2014/chart" uri="{C3380CC4-5D6E-409C-BE32-E72D297353CC}">
              <c16:uniqueId val="{00000000-AFDD-42DB-BC86-431249D9A921}"/>
            </c:ext>
          </c:extLst>
        </c:ser>
        <c:dLbls>
          <c:showLegendKey val="0"/>
          <c:showVal val="0"/>
          <c:showCatName val="0"/>
          <c:showSerName val="0"/>
          <c:showPercent val="0"/>
          <c:showBubbleSize val="0"/>
        </c:dLbls>
        <c:gapWidth val="150"/>
        <c:axId val="590924704"/>
        <c:axId val="59093646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16.91</c:v>
                </c:pt>
                <c:pt idx="1">
                  <c:v>16.850000000000001</c:v>
                </c:pt>
                <c:pt idx="2">
                  <c:v>16.8</c:v>
                </c:pt>
                <c:pt idx="3">
                  <c:v>17.03</c:v>
                </c:pt>
                <c:pt idx="4">
                  <c:v>17.07</c:v>
                </c:pt>
              </c:numCache>
            </c:numRef>
          </c:val>
          <c:smooth val="0"/>
          <c:extLst xmlns:c16r2="http://schemas.microsoft.com/office/drawing/2015/06/chart">
            <c:ext xmlns:c16="http://schemas.microsoft.com/office/drawing/2014/chart" uri="{C3380CC4-5D6E-409C-BE32-E72D297353CC}">
              <c16:uniqueId val="{00000001-AFDD-42DB-BC86-431249D9A921}"/>
            </c:ext>
          </c:extLst>
        </c:ser>
        <c:dLbls>
          <c:showLegendKey val="0"/>
          <c:showVal val="0"/>
          <c:showCatName val="0"/>
          <c:showSerName val="0"/>
          <c:showPercent val="0"/>
          <c:showBubbleSize val="0"/>
        </c:dLbls>
        <c:marker val="1"/>
        <c:smooth val="0"/>
        <c:axId val="590924704"/>
        <c:axId val="590936464"/>
      </c:lineChart>
      <c:catAx>
        <c:axId val="590924704"/>
        <c:scaling>
          <c:orientation val="minMax"/>
        </c:scaling>
        <c:delete val="1"/>
        <c:axPos val="b"/>
        <c:numFmt formatCode="General" sourceLinked="1"/>
        <c:majorTickMark val="none"/>
        <c:minorTickMark val="none"/>
        <c:tickLblPos val="none"/>
        <c:crossAx val="590936464"/>
        <c:crosses val="autoZero"/>
        <c:auto val="1"/>
        <c:lblAlgn val="ctr"/>
        <c:lblOffset val="100"/>
        <c:noMultiLvlLbl val="1"/>
      </c:catAx>
      <c:valAx>
        <c:axId val="5909364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247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74.930000000000007</c:v>
                </c:pt>
                <c:pt idx="1">
                  <c:v>74.95</c:v>
                </c:pt>
                <c:pt idx="2">
                  <c:v>75.239999999999995</c:v>
                </c:pt>
                <c:pt idx="3">
                  <c:v>75.260000000000005</c:v>
                </c:pt>
                <c:pt idx="4">
                  <c:v>73.87</c:v>
                </c:pt>
              </c:numCache>
            </c:numRef>
          </c:val>
          <c:extLst xmlns:c16r2="http://schemas.microsoft.com/office/drawing/2015/06/chart">
            <c:ext xmlns:c16="http://schemas.microsoft.com/office/drawing/2014/chart" uri="{C3380CC4-5D6E-409C-BE32-E72D297353CC}">
              <c16:uniqueId val="{00000000-AF80-464E-9E02-4086CF64FFCB}"/>
            </c:ext>
          </c:extLst>
        </c:ser>
        <c:dLbls>
          <c:showLegendKey val="0"/>
          <c:showVal val="0"/>
          <c:showCatName val="0"/>
          <c:showSerName val="0"/>
          <c:showPercent val="0"/>
          <c:showBubbleSize val="0"/>
        </c:dLbls>
        <c:gapWidth val="150"/>
        <c:axId val="590929408"/>
        <c:axId val="590927840"/>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57.52</c:v>
                </c:pt>
                <c:pt idx="1">
                  <c:v>57.55</c:v>
                </c:pt>
                <c:pt idx="2">
                  <c:v>57.69</c:v>
                </c:pt>
                <c:pt idx="3">
                  <c:v>58.56</c:v>
                </c:pt>
                <c:pt idx="4">
                  <c:v>57.96</c:v>
                </c:pt>
              </c:numCache>
            </c:numRef>
          </c:val>
          <c:smooth val="0"/>
          <c:extLst xmlns:c16r2="http://schemas.microsoft.com/office/drawing/2015/06/chart">
            <c:ext xmlns:c16="http://schemas.microsoft.com/office/drawing/2014/chart" uri="{C3380CC4-5D6E-409C-BE32-E72D297353CC}">
              <c16:uniqueId val="{00000001-AF80-464E-9E02-4086CF64FFCB}"/>
            </c:ext>
          </c:extLst>
        </c:ser>
        <c:dLbls>
          <c:showLegendKey val="0"/>
          <c:showVal val="0"/>
          <c:showCatName val="0"/>
          <c:showSerName val="0"/>
          <c:showPercent val="0"/>
          <c:showBubbleSize val="0"/>
        </c:dLbls>
        <c:marker val="1"/>
        <c:smooth val="0"/>
        <c:axId val="590929408"/>
        <c:axId val="590927840"/>
      </c:lineChart>
      <c:catAx>
        <c:axId val="590929408"/>
        <c:scaling>
          <c:orientation val="minMax"/>
        </c:scaling>
        <c:delete val="1"/>
        <c:axPos val="b"/>
        <c:numFmt formatCode="General" sourceLinked="1"/>
        <c:majorTickMark val="none"/>
        <c:minorTickMark val="none"/>
        <c:tickLblPos val="none"/>
        <c:crossAx val="590927840"/>
        <c:crosses val="autoZero"/>
        <c:auto val="1"/>
        <c:lblAlgn val="ctr"/>
        <c:lblOffset val="100"/>
        <c:noMultiLvlLbl val="1"/>
      </c:catAx>
      <c:valAx>
        <c:axId val="5909278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294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99.1</c:v>
                </c:pt>
                <c:pt idx="1">
                  <c:v>99.28</c:v>
                </c:pt>
                <c:pt idx="2">
                  <c:v>99.15</c:v>
                </c:pt>
                <c:pt idx="3">
                  <c:v>99.17</c:v>
                </c:pt>
                <c:pt idx="4">
                  <c:v>99.13</c:v>
                </c:pt>
              </c:numCache>
            </c:numRef>
          </c:val>
          <c:extLst xmlns:c16r2="http://schemas.microsoft.com/office/drawing/2015/06/chart">
            <c:ext xmlns:c16="http://schemas.microsoft.com/office/drawing/2014/chart" uri="{C3380CC4-5D6E-409C-BE32-E72D297353CC}">
              <c16:uniqueId val="{00000000-4244-4726-9637-A00181B03A48}"/>
            </c:ext>
          </c:extLst>
        </c:ser>
        <c:dLbls>
          <c:showLegendKey val="0"/>
          <c:showVal val="0"/>
          <c:showCatName val="0"/>
          <c:showSerName val="0"/>
          <c:showPercent val="0"/>
          <c:showBubbleSize val="0"/>
        </c:dLbls>
        <c:gapWidth val="150"/>
        <c:axId val="590925488"/>
        <c:axId val="590927056"/>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79.7</c:v>
                </c:pt>
                <c:pt idx="1">
                  <c:v>79.42</c:v>
                </c:pt>
                <c:pt idx="2">
                  <c:v>79.2</c:v>
                </c:pt>
                <c:pt idx="3">
                  <c:v>80.5</c:v>
                </c:pt>
                <c:pt idx="4">
                  <c:v>80.540000000000006</c:v>
                </c:pt>
              </c:numCache>
            </c:numRef>
          </c:val>
          <c:smooth val="0"/>
          <c:extLst xmlns:c16r2="http://schemas.microsoft.com/office/drawing/2015/06/chart">
            <c:ext xmlns:c16="http://schemas.microsoft.com/office/drawing/2014/chart" uri="{C3380CC4-5D6E-409C-BE32-E72D297353CC}">
              <c16:uniqueId val="{00000001-4244-4726-9637-A00181B03A48}"/>
            </c:ext>
          </c:extLst>
        </c:ser>
        <c:dLbls>
          <c:showLegendKey val="0"/>
          <c:showVal val="0"/>
          <c:showCatName val="0"/>
          <c:showSerName val="0"/>
          <c:showPercent val="0"/>
          <c:showBubbleSize val="0"/>
        </c:dLbls>
        <c:marker val="1"/>
        <c:smooth val="0"/>
        <c:axId val="590925488"/>
        <c:axId val="590927056"/>
      </c:lineChart>
      <c:catAx>
        <c:axId val="590925488"/>
        <c:scaling>
          <c:orientation val="minMax"/>
        </c:scaling>
        <c:delete val="1"/>
        <c:axPos val="b"/>
        <c:numFmt formatCode="General" sourceLinked="1"/>
        <c:majorTickMark val="none"/>
        <c:minorTickMark val="none"/>
        <c:tickLblPos val="none"/>
        <c:crossAx val="590927056"/>
        <c:crosses val="autoZero"/>
        <c:auto val="1"/>
        <c:lblAlgn val="ctr"/>
        <c:lblOffset val="100"/>
        <c:noMultiLvlLbl val="1"/>
      </c:catAx>
      <c:valAx>
        <c:axId val="5909270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59092548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0" zoomScaleNormal="80" workbookViewId="0"/>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2">
      <c r="A5" s="2"/>
      <c r="B5" s="70" t="str">
        <f>データ!H7</f>
        <v>神奈川県　川崎市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2">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520000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大規模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384110</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2">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2">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69.3</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78</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515470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2">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2">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2">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104</v>
      </c>
      <c r="SN16" s="111"/>
      <c r="SO16" s="111"/>
      <c r="SP16" s="111"/>
      <c r="SQ16" s="111"/>
      <c r="SR16" s="111"/>
      <c r="SS16" s="111"/>
      <c r="ST16" s="111"/>
      <c r="SU16" s="111"/>
      <c r="SV16" s="111"/>
      <c r="SW16" s="111"/>
      <c r="SX16" s="111"/>
      <c r="SY16" s="111"/>
      <c r="SZ16" s="111"/>
      <c r="TA16" s="112"/>
    </row>
    <row r="17" spans="1:521" ht="13.5" customHeight="1" x14ac:dyDescent="0.2">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2">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2">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2">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2">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2">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2">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2">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2">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2">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2">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2">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2">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2">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2">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113.23</v>
      </c>
      <c r="Y32" s="129"/>
      <c r="Z32" s="129"/>
      <c r="AA32" s="129"/>
      <c r="AB32" s="129"/>
      <c r="AC32" s="129"/>
      <c r="AD32" s="129"/>
      <c r="AE32" s="129"/>
      <c r="AF32" s="129"/>
      <c r="AG32" s="129"/>
      <c r="AH32" s="129"/>
      <c r="AI32" s="129"/>
      <c r="AJ32" s="129"/>
      <c r="AK32" s="129"/>
      <c r="AL32" s="129"/>
      <c r="AM32" s="129"/>
      <c r="AN32" s="129"/>
      <c r="AO32" s="129"/>
      <c r="AP32" s="129"/>
      <c r="AQ32" s="130"/>
      <c r="AR32" s="128">
        <f>データ!U6</f>
        <v>102.48</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109.78</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114.09</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110.95</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275.77</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353.95</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545.54</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615.30999999999995</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604.5</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144.34</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135.41</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130.91</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121.81</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114.62</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2">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123.35</v>
      </c>
      <c r="Y33" s="129"/>
      <c r="Z33" s="129"/>
      <c r="AA33" s="129"/>
      <c r="AB33" s="129"/>
      <c r="AC33" s="129"/>
      <c r="AD33" s="129"/>
      <c r="AE33" s="129"/>
      <c r="AF33" s="129"/>
      <c r="AG33" s="129"/>
      <c r="AH33" s="129"/>
      <c r="AI33" s="129"/>
      <c r="AJ33" s="129"/>
      <c r="AK33" s="129"/>
      <c r="AL33" s="129"/>
      <c r="AM33" s="129"/>
      <c r="AN33" s="129"/>
      <c r="AO33" s="129"/>
      <c r="AP33" s="129"/>
      <c r="AQ33" s="130"/>
      <c r="AR33" s="128">
        <f>データ!Z6</f>
        <v>121.58</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121.19</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120.32</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119.89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23.81</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22.44</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18.82</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17.88</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16.670000000000002</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312.67</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345.05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379.14</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394.58</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368.36</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272.8</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255.89</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242.57</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235.79</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227.51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2">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2">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2">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2">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2">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2">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2">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2">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2">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2">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2">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2">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2">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2">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2">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106</v>
      </c>
      <c r="SN48" s="111"/>
      <c r="SO48" s="111"/>
      <c r="SP48" s="111"/>
      <c r="SQ48" s="111"/>
      <c r="SR48" s="111"/>
      <c r="SS48" s="111"/>
      <c r="ST48" s="111"/>
      <c r="SU48" s="111"/>
      <c r="SV48" s="111"/>
      <c r="SW48" s="111"/>
      <c r="SX48" s="111"/>
      <c r="SY48" s="111"/>
      <c r="SZ48" s="111"/>
      <c r="TA48" s="112"/>
    </row>
    <row r="49" spans="1:521" ht="13.5" customHeight="1" x14ac:dyDescent="0.2">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2">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2">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2">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2">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2">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111.76</v>
      </c>
      <c r="Y55" s="129"/>
      <c r="Z55" s="129"/>
      <c r="AA55" s="129"/>
      <c r="AB55" s="129"/>
      <c r="AC55" s="129"/>
      <c r="AD55" s="129"/>
      <c r="AE55" s="129"/>
      <c r="AF55" s="129"/>
      <c r="AG55" s="129"/>
      <c r="AH55" s="129"/>
      <c r="AI55" s="129"/>
      <c r="AJ55" s="129"/>
      <c r="AK55" s="129"/>
      <c r="AL55" s="129"/>
      <c r="AM55" s="129"/>
      <c r="AN55" s="129"/>
      <c r="AO55" s="129"/>
      <c r="AP55" s="129"/>
      <c r="AQ55" s="130"/>
      <c r="AR55" s="128">
        <f>データ!BM6</f>
        <v>100.44</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108.79</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113.19</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110.04</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32.65</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36.42</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33.6</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32.29</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33.11</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74.930000000000007</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74.95</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75.239999999999995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75.260000000000005</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73.87</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99.1</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99.28</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99.15</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99.17</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99.13</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2">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119.5</v>
      </c>
      <c r="Y56" s="129"/>
      <c r="Z56" s="129"/>
      <c r="AA56" s="129"/>
      <c r="AB56" s="129"/>
      <c r="AC56" s="129"/>
      <c r="AD56" s="129"/>
      <c r="AE56" s="129"/>
      <c r="AF56" s="129"/>
      <c r="AG56" s="129"/>
      <c r="AH56" s="129"/>
      <c r="AI56" s="129"/>
      <c r="AJ56" s="129"/>
      <c r="AK56" s="129"/>
      <c r="AL56" s="129"/>
      <c r="AM56" s="129"/>
      <c r="AN56" s="129"/>
      <c r="AO56" s="129"/>
      <c r="AP56" s="129"/>
      <c r="AQ56" s="130"/>
      <c r="AR56" s="128">
        <f>データ!BR6</f>
        <v>118.99</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119.17</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117.72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117.69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16.91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16.850000000000001</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16.8</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17.03</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17.07</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57.52</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57.55</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57.69</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58.56</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57.96</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79.7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79.42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79.2</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80.5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80.540000000000006</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2">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2">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2">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2">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2">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2">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2">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2">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2">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2">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2">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105</v>
      </c>
      <c r="SN68" s="111"/>
      <c r="SO68" s="111"/>
      <c r="SP68" s="111"/>
      <c r="SQ68" s="111"/>
      <c r="SR68" s="111"/>
      <c r="SS68" s="111"/>
      <c r="ST68" s="111"/>
      <c r="SU68" s="111"/>
      <c r="SV68" s="111"/>
      <c r="SW68" s="111"/>
      <c r="SX68" s="111"/>
      <c r="SY68" s="111"/>
      <c r="SZ68" s="111"/>
      <c r="TA68" s="112"/>
    </row>
    <row r="69" spans="1:521" ht="13.5" customHeight="1" x14ac:dyDescent="0.2">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2">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2">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2">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2">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2">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2">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2">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2">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2">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2">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H27</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H28</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H29</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H30</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R01</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H27</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H28</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H29</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H30</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R01</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H27</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H28</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H29</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H30</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R01</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2">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60.8</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56.97</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57.2</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57.71</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59.27</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72.89</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87.46</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88.15</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88.06</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91.24</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0.28999999999999998</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1.44</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2">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57.35</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57.93</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58.88</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59.48</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60.09</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37.619999999999997</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41.79</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43.44</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48.09</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50.93</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0.11</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0.32</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0.21</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0.13</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0.22</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2">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2">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2">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2">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2">
      <c r="C86" s="42"/>
      <c r="BM86" s="42"/>
      <c r="DV86" s="42"/>
      <c r="GF86" s="42"/>
      <c r="IO86" s="42"/>
      <c r="LK86" s="42"/>
      <c r="NT86" s="42"/>
      <c r="QD86" s="42"/>
    </row>
    <row r="87" spans="1:52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2">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2">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30</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2">
      <c r="A90" s="43"/>
      <c r="B90" s="43"/>
      <c r="C90" s="150" t="str">
        <f>データ!AD6</f>
        <v>【119.03】</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【25.49】</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【420.52】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【238.81】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【115.00】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【18.60】</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【55.21】</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0" t="str">
        <f>データ!DC6</f>
        <v>【77.39】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0" t="str">
        <f>データ!DN6</f>
        <v>【59.23】</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0" t="str">
        <f>データ!DY6</f>
        <v>【47.77】</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0" t="str">
        <f>データ!EJ6</f>
        <v>【0.34】</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wLh0jeImFF3Wmct9F3RJTFWM1PjxtawLDwxymW2sggaGtro6WGKQXm2KhPAKapAgoIZKr7lPCuxj9Pufl3zAtA==" saltValue="j97r5kWYGTcRg17xMFDaBQ=="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2">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2">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2">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2">
      <c r="A6" s="45" t="s">
        <v>86</v>
      </c>
      <c r="B6" s="50"/>
      <c r="C6" s="50"/>
      <c r="D6" s="50"/>
      <c r="E6" s="50"/>
      <c r="F6" s="50"/>
      <c r="G6" s="50"/>
      <c r="H6" s="50"/>
      <c r="I6" s="50"/>
      <c r="J6" s="50"/>
      <c r="K6" s="50"/>
      <c r="L6" s="50"/>
      <c r="M6" s="50"/>
      <c r="N6" s="50"/>
      <c r="O6" s="50"/>
      <c r="P6" s="50"/>
      <c r="Q6" s="51"/>
      <c r="R6" s="50"/>
      <c r="S6" s="50"/>
      <c r="T6" s="52">
        <f t="shared" ref="T6:CE6" si="3">T7</f>
        <v>113.23</v>
      </c>
      <c r="U6" s="52">
        <f>U7</f>
        <v>102.48</v>
      </c>
      <c r="V6" s="52">
        <f>V7</f>
        <v>109.78</v>
      </c>
      <c r="W6" s="52">
        <f>W7</f>
        <v>114.09</v>
      </c>
      <c r="X6" s="52">
        <f t="shared" si="3"/>
        <v>110.95</v>
      </c>
      <c r="Y6" s="52">
        <f t="shared" si="3"/>
        <v>123.35</v>
      </c>
      <c r="Z6" s="52">
        <f t="shared" si="3"/>
        <v>121.58</v>
      </c>
      <c r="AA6" s="52">
        <f t="shared" si="3"/>
        <v>121.19</v>
      </c>
      <c r="AB6" s="52">
        <f t="shared" si="3"/>
        <v>120.32</v>
      </c>
      <c r="AC6" s="52">
        <f t="shared" si="3"/>
        <v>119.89</v>
      </c>
      <c r="AD6" s="50" t="str">
        <f>IF(AD7="-","【-】","【"&amp;SUBSTITUTE(TEXT(AD7,"#,##0.00"),"-","△")&amp;"】")</f>
        <v>【119.03】</v>
      </c>
      <c r="AE6" s="52">
        <f t="shared" si="3"/>
        <v>0</v>
      </c>
      <c r="AF6" s="52">
        <f>AF7</f>
        <v>0</v>
      </c>
      <c r="AG6" s="52">
        <f>AG7</f>
        <v>0</v>
      </c>
      <c r="AH6" s="52">
        <f>AH7</f>
        <v>0</v>
      </c>
      <c r="AI6" s="52">
        <f t="shared" si="3"/>
        <v>0</v>
      </c>
      <c r="AJ6" s="52">
        <f t="shared" si="3"/>
        <v>23.81</v>
      </c>
      <c r="AK6" s="52">
        <f t="shared" si="3"/>
        <v>22.44</v>
      </c>
      <c r="AL6" s="52">
        <f t="shared" si="3"/>
        <v>18.82</v>
      </c>
      <c r="AM6" s="52">
        <f t="shared" si="3"/>
        <v>17.88</v>
      </c>
      <c r="AN6" s="52">
        <f t="shared" si="3"/>
        <v>16.670000000000002</v>
      </c>
      <c r="AO6" s="50" t="str">
        <f>IF(AO7="-","【-】","【"&amp;SUBSTITUTE(TEXT(AO7,"#,##0.00"),"-","△")&amp;"】")</f>
        <v>【25.49】</v>
      </c>
      <c r="AP6" s="52">
        <f t="shared" si="3"/>
        <v>275.77</v>
      </c>
      <c r="AQ6" s="52">
        <f>AQ7</f>
        <v>353.95</v>
      </c>
      <c r="AR6" s="52">
        <f>AR7</f>
        <v>545.54</v>
      </c>
      <c r="AS6" s="52">
        <f>AS7</f>
        <v>615.30999999999995</v>
      </c>
      <c r="AT6" s="52">
        <f t="shared" si="3"/>
        <v>604.5</v>
      </c>
      <c r="AU6" s="52">
        <f t="shared" si="3"/>
        <v>312.67</v>
      </c>
      <c r="AV6" s="52">
        <f t="shared" si="3"/>
        <v>345.05</v>
      </c>
      <c r="AW6" s="52">
        <f t="shared" si="3"/>
        <v>379.14</v>
      </c>
      <c r="AX6" s="52">
        <f t="shared" si="3"/>
        <v>394.58</v>
      </c>
      <c r="AY6" s="52">
        <f t="shared" si="3"/>
        <v>368.36</v>
      </c>
      <c r="AZ6" s="50" t="str">
        <f>IF(AZ7="-","【-】","【"&amp;SUBSTITUTE(TEXT(AZ7,"#,##0.00"),"-","△")&amp;"】")</f>
        <v>【420.52】</v>
      </c>
      <c r="BA6" s="52">
        <f t="shared" si="3"/>
        <v>144.34</v>
      </c>
      <c r="BB6" s="52">
        <f>BB7</f>
        <v>135.41</v>
      </c>
      <c r="BC6" s="52">
        <f>BC7</f>
        <v>130.91</v>
      </c>
      <c r="BD6" s="52">
        <f>BD7</f>
        <v>121.81</v>
      </c>
      <c r="BE6" s="52">
        <f t="shared" si="3"/>
        <v>114.62</v>
      </c>
      <c r="BF6" s="52">
        <f t="shared" si="3"/>
        <v>272.8</v>
      </c>
      <c r="BG6" s="52">
        <f t="shared" si="3"/>
        <v>255.89</v>
      </c>
      <c r="BH6" s="52">
        <f t="shared" si="3"/>
        <v>242.57</v>
      </c>
      <c r="BI6" s="52">
        <f t="shared" si="3"/>
        <v>235.79</v>
      </c>
      <c r="BJ6" s="52">
        <f t="shared" si="3"/>
        <v>227.51</v>
      </c>
      <c r="BK6" s="50" t="str">
        <f>IF(BK7="-","【-】","【"&amp;SUBSTITUTE(TEXT(BK7,"#,##0.00"),"-","△")&amp;"】")</f>
        <v>【238.81】</v>
      </c>
      <c r="BL6" s="52">
        <f t="shared" si="3"/>
        <v>111.76</v>
      </c>
      <c r="BM6" s="52">
        <f>BM7</f>
        <v>100.44</v>
      </c>
      <c r="BN6" s="52">
        <f>BN7</f>
        <v>108.79</v>
      </c>
      <c r="BO6" s="52">
        <f>BO7</f>
        <v>113.19</v>
      </c>
      <c r="BP6" s="52">
        <f t="shared" si="3"/>
        <v>110.04</v>
      </c>
      <c r="BQ6" s="52">
        <f t="shared" si="3"/>
        <v>119.5</v>
      </c>
      <c r="BR6" s="52">
        <f t="shared" si="3"/>
        <v>118.99</v>
      </c>
      <c r="BS6" s="52">
        <f t="shared" si="3"/>
        <v>119.17</v>
      </c>
      <c r="BT6" s="52">
        <f t="shared" si="3"/>
        <v>117.72</v>
      </c>
      <c r="BU6" s="52">
        <f t="shared" si="3"/>
        <v>117.69</v>
      </c>
      <c r="BV6" s="50" t="str">
        <f>IF(BV7="-","【-】","【"&amp;SUBSTITUTE(TEXT(BV7,"#,##0.00"),"-","△")&amp;"】")</f>
        <v>【115.00】</v>
      </c>
      <c r="BW6" s="52">
        <f t="shared" si="3"/>
        <v>32.65</v>
      </c>
      <c r="BX6" s="52">
        <f>BX7</f>
        <v>36.42</v>
      </c>
      <c r="BY6" s="52">
        <f>BY7</f>
        <v>33.6</v>
      </c>
      <c r="BZ6" s="52">
        <f>BZ7</f>
        <v>32.29</v>
      </c>
      <c r="CA6" s="52">
        <f t="shared" si="3"/>
        <v>33.11</v>
      </c>
      <c r="CB6" s="52">
        <f t="shared" si="3"/>
        <v>16.91</v>
      </c>
      <c r="CC6" s="52">
        <f t="shared" si="3"/>
        <v>16.850000000000001</v>
      </c>
      <c r="CD6" s="52">
        <f t="shared" si="3"/>
        <v>16.8</v>
      </c>
      <c r="CE6" s="52">
        <f t="shared" si="3"/>
        <v>17.03</v>
      </c>
      <c r="CF6" s="52">
        <f t="shared" ref="CF6" si="4">CF7</f>
        <v>17.07</v>
      </c>
      <c r="CG6" s="50" t="str">
        <f>IF(CG7="-","【-】","【"&amp;SUBSTITUTE(TEXT(CG7,"#,##0.00"),"-","△")&amp;"】")</f>
        <v>【18.60】</v>
      </c>
      <c r="CH6" s="52">
        <f t="shared" ref="CH6:CQ6" si="5">CH7</f>
        <v>74.930000000000007</v>
      </c>
      <c r="CI6" s="52">
        <f>CI7</f>
        <v>74.95</v>
      </c>
      <c r="CJ6" s="52">
        <f>CJ7</f>
        <v>75.239999999999995</v>
      </c>
      <c r="CK6" s="52">
        <f>CK7</f>
        <v>75.260000000000005</v>
      </c>
      <c r="CL6" s="52">
        <f t="shared" si="5"/>
        <v>73.87</v>
      </c>
      <c r="CM6" s="52">
        <f t="shared" si="5"/>
        <v>57.52</v>
      </c>
      <c r="CN6" s="52">
        <f t="shared" si="5"/>
        <v>57.55</v>
      </c>
      <c r="CO6" s="52">
        <f t="shared" si="5"/>
        <v>57.69</v>
      </c>
      <c r="CP6" s="52">
        <f t="shared" si="5"/>
        <v>58.56</v>
      </c>
      <c r="CQ6" s="52">
        <f t="shared" si="5"/>
        <v>57.96</v>
      </c>
      <c r="CR6" s="50" t="str">
        <f>IF(CR7="-","【-】","【"&amp;SUBSTITUTE(TEXT(CR7,"#,##0.00"),"-","△")&amp;"】")</f>
        <v>【55.21】</v>
      </c>
      <c r="CS6" s="52">
        <f t="shared" ref="CS6:DB6" si="6">CS7</f>
        <v>99.1</v>
      </c>
      <c r="CT6" s="52">
        <f>CT7</f>
        <v>99.28</v>
      </c>
      <c r="CU6" s="52">
        <f>CU7</f>
        <v>99.15</v>
      </c>
      <c r="CV6" s="52">
        <f>CV7</f>
        <v>99.17</v>
      </c>
      <c r="CW6" s="52">
        <f t="shared" si="6"/>
        <v>99.13</v>
      </c>
      <c r="CX6" s="52">
        <f t="shared" si="6"/>
        <v>79.7</v>
      </c>
      <c r="CY6" s="52">
        <f t="shared" si="6"/>
        <v>79.42</v>
      </c>
      <c r="CZ6" s="52">
        <f t="shared" si="6"/>
        <v>79.2</v>
      </c>
      <c r="DA6" s="52">
        <f t="shared" si="6"/>
        <v>80.5</v>
      </c>
      <c r="DB6" s="52">
        <f t="shared" si="6"/>
        <v>80.540000000000006</v>
      </c>
      <c r="DC6" s="50" t="str">
        <f>IF(DC7="-","【-】","【"&amp;SUBSTITUTE(TEXT(DC7,"#,##0.00"),"-","△")&amp;"】")</f>
        <v>【77.39】</v>
      </c>
      <c r="DD6" s="52">
        <f t="shared" ref="DD6:DM6" si="7">DD7</f>
        <v>60.8</v>
      </c>
      <c r="DE6" s="52">
        <f>DE7</f>
        <v>56.97</v>
      </c>
      <c r="DF6" s="52">
        <f>DF7</f>
        <v>57.2</v>
      </c>
      <c r="DG6" s="52">
        <f>DG7</f>
        <v>57.71</v>
      </c>
      <c r="DH6" s="52">
        <f t="shared" si="7"/>
        <v>59.27</v>
      </c>
      <c r="DI6" s="52">
        <f t="shared" si="7"/>
        <v>57.35</v>
      </c>
      <c r="DJ6" s="52">
        <f t="shared" si="7"/>
        <v>57.93</v>
      </c>
      <c r="DK6" s="52">
        <f t="shared" si="7"/>
        <v>58.88</v>
      </c>
      <c r="DL6" s="52">
        <f t="shared" si="7"/>
        <v>59.48</v>
      </c>
      <c r="DM6" s="52">
        <f t="shared" si="7"/>
        <v>60.09</v>
      </c>
      <c r="DN6" s="50" t="str">
        <f>IF(DN7="-","【-】","【"&amp;SUBSTITUTE(TEXT(DN7,"#,##0.00"),"-","△")&amp;"】")</f>
        <v>【59.23】</v>
      </c>
      <c r="DO6" s="52">
        <f t="shared" ref="DO6:DX6" si="8">DO7</f>
        <v>72.89</v>
      </c>
      <c r="DP6" s="52">
        <f>DP7</f>
        <v>87.46</v>
      </c>
      <c r="DQ6" s="52">
        <f>DQ7</f>
        <v>88.15</v>
      </c>
      <c r="DR6" s="52">
        <f>DR7</f>
        <v>88.06</v>
      </c>
      <c r="DS6" s="52">
        <f t="shared" si="8"/>
        <v>91.24</v>
      </c>
      <c r="DT6" s="52">
        <f t="shared" si="8"/>
        <v>37.619999999999997</v>
      </c>
      <c r="DU6" s="52">
        <f t="shared" si="8"/>
        <v>41.79</v>
      </c>
      <c r="DV6" s="52">
        <f t="shared" si="8"/>
        <v>43.44</v>
      </c>
      <c r="DW6" s="52">
        <f t="shared" si="8"/>
        <v>48.09</v>
      </c>
      <c r="DX6" s="52">
        <f t="shared" si="8"/>
        <v>50.93</v>
      </c>
      <c r="DY6" s="50" t="str">
        <f>IF(DY7="-","【-】","【"&amp;SUBSTITUTE(TEXT(DY7,"#,##0.00"),"-","△")&amp;"】")</f>
        <v>【47.77】</v>
      </c>
      <c r="DZ6" s="52">
        <f t="shared" ref="DZ6:EI6" si="9">DZ7</f>
        <v>0.28999999999999998</v>
      </c>
      <c r="EA6" s="52">
        <f>EA7</f>
        <v>1.44</v>
      </c>
      <c r="EB6" s="52">
        <f>EB7</f>
        <v>0</v>
      </c>
      <c r="EC6" s="52">
        <f>EC7</f>
        <v>0</v>
      </c>
      <c r="ED6" s="52">
        <f t="shared" si="9"/>
        <v>0</v>
      </c>
      <c r="EE6" s="52">
        <f t="shared" si="9"/>
        <v>0.11</v>
      </c>
      <c r="EF6" s="52">
        <f t="shared" si="9"/>
        <v>0.32</v>
      </c>
      <c r="EG6" s="52">
        <f t="shared" si="9"/>
        <v>0.21</v>
      </c>
      <c r="EH6" s="52">
        <f t="shared" si="9"/>
        <v>0.13</v>
      </c>
      <c r="EI6" s="52">
        <f t="shared" si="9"/>
        <v>0.22</v>
      </c>
      <c r="EJ6" s="50" t="str">
        <f>IF(EJ7="-","【-】","【"&amp;SUBSTITUTE(TEXT(EJ7,"#,##0.00"),"-","△")&amp;"】")</f>
        <v>【0.34】</v>
      </c>
    </row>
    <row r="7" spans="1:140" s="53" customFormat="1" x14ac:dyDescent="0.2">
      <c r="A7"/>
      <c r="B7" s="54" t="s">
        <v>87</v>
      </c>
      <c r="C7" s="54" t="s">
        <v>88</v>
      </c>
      <c r="D7" s="54" t="s">
        <v>89</v>
      </c>
      <c r="E7" s="54" t="s">
        <v>90</v>
      </c>
      <c r="F7" s="54" t="s">
        <v>91</v>
      </c>
      <c r="G7" s="54" t="s">
        <v>92</v>
      </c>
      <c r="H7" s="54" t="s">
        <v>93</v>
      </c>
      <c r="I7" s="54" t="s">
        <v>94</v>
      </c>
      <c r="J7" s="54" t="s">
        <v>95</v>
      </c>
      <c r="K7" s="55">
        <v>520000</v>
      </c>
      <c r="L7" s="54" t="s">
        <v>96</v>
      </c>
      <c r="M7" s="55">
        <v>1</v>
      </c>
      <c r="N7" s="55">
        <v>384110</v>
      </c>
      <c r="O7" s="56" t="s">
        <v>97</v>
      </c>
      <c r="P7" s="56">
        <v>69.3</v>
      </c>
      <c r="Q7" s="55">
        <v>78</v>
      </c>
      <c r="R7" s="55">
        <v>515470</v>
      </c>
      <c r="S7" s="54" t="s">
        <v>98</v>
      </c>
      <c r="T7" s="57">
        <v>113.23</v>
      </c>
      <c r="U7" s="57">
        <v>102.48</v>
      </c>
      <c r="V7" s="57">
        <v>109.78</v>
      </c>
      <c r="W7" s="57">
        <v>114.09</v>
      </c>
      <c r="X7" s="57">
        <v>110.95</v>
      </c>
      <c r="Y7" s="57">
        <v>123.35</v>
      </c>
      <c r="Z7" s="57">
        <v>121.58</v>
      </c>
      <c r="AA7" s="57">
        <v>121.19</v>
      </c>
      <c r="AB7" s="57">
        <v>120.32</v>
      </c>
      <c r="AC7" s="58">
        <v>119.89</v>
      </c>
      <c r="AD7" s="57">
        <v>119.03</v>
      </c>
      <c r="AE7" s="57">
        <v>0</v>
      </c>
      <c r="AF7" s="57">
        <v>0</v>
      </c>
      <c r="AG7" s="57">
        <v>0</v>
      </c>
      <c r="AH7" s="57">
        <v>0</v>
      </c>
      <c r="AI7" s="57">
        <v>0</v>
      </c>
      <c r="AJ7" s="57">
        <v>23.81</v>
      </c>
      <c r="AK7" s="57">
        <v>22.44</v>
      </c>
      <c r="AL7" s="57">
        <v>18.82</v>
      </c>
      <c r="AM7" s="57">
        <v>17.88</v>
      </c>
      <c r="AN7" s="57">
        <v>16.670000000000002</v>
      </c>
      <c r="AO7" s="57">
        <v>25.49</v>
      </c>
      <c r="AP7" s="57">
        <v>275.77</v>
      </c>
      <c r="AQ7" s="57">
        <v>353.95</v>
      </c>
      <c r="AR7" s="57">
        <v>545.54</v>
      </c>
      <c r="AS7" s="57">
        <v>615.30999999999995</v>
      </c>
      <c r="AT7" s="57">
        <v>604.5</v>
      </c>
      <c r="AU7" s="57">
        <v>312.67</v>
      </c>
      <c r="AV7" s="57">
        <v>345.05</v>
      </c>
      <c r="AW7" s="57">
        <v>379.14</v>
      </c>
      <c r="AX7" s="57">
        <v>394.58</v>
      </c>
      <c r="AY7" s="57">
        <v>368.36</v>
      </c>
      <c r="AZ7" s="57">
        <v>420.52</v>
      </c>
      <c r="BA7" s="57">
        <v>144.34</v>
      </c>
      <c r="BB7" s="57">
        <v>135.41</v>
      </c>
      <c r="BC7" s="57">
        <v>130.91</v>
      </c>
      <c r="BD7" s="57">
        <v>121.81</v>
      </c>
      <c r="BE7" s="57">
        <v>114.62</v>
      </c>
      <c r="BF7" s="57">
        <v>272.8</v>
      </c>
      <c r="BG7" s="57">
        <v>255.89</v>
      </c>
      <c r="BH7" s="57">
        <v>242.57</v>
      </c>
      <c r="BI7" s="57">
        <v>235.79</v>
      </c>
      <c r="BJ7" s="57">
        <v>227.51</v>
      </c>
      <c r="BK7" s="57">
        <v>238.81</v>
      </c>
      <c r="BL7" s="57">
        <v>111.76</v>
      </c>
      <c r="BM7" s="57">
        <v>100.44</v>
      </c>
      <c r="BN7" s="57">
        <v>108.79</v>
      </c>
      <c r="BO7" s="57">
        <v>113.19</v>
      </c>
      <c r="BP7" s="57">
        <v>110.04</v>
      </c>
      <c r="BQ7" s="57">
        <v>119.5</v>
      </c>
      <c r="BR7" s="57">
        <v>118.99</v>
      </c>
      <c r="BS7" s="57">
        <v>119.17</v>
      </c>
      <c r="BT7" s="57">
        <v>117.72</v>
      </c>
      <c r="BU7" s="57">
        <v>117.69</v>
      </c>
      <c r="BV7" s="57">
        <v>115</v>
      </c>
      <c r="BW7" s="57">
        <v>32.65</v>
      </c>
      <c r="BX7" s="57">
        <v>36.42</v>
      </c>
      <c r="BY7" s="57">
        <v>33.6</v>
      </c>
      <c r="BZ7" s="57">
        <v>32.29</v>
      </c>
      <c r="CA7" s="57">
        <v>33.11</v>
      </c>
      <c r="CB7" s="57">
        <v>16.91</v>
      </c>
      <c r="CC7" s="57">
        <v>16.850000000000001</v>
      </c>
      <c r="CD7" s="57">
        <v>16.8</v>
      </c>
      <c r="CE7" s="57">
        <v>17.03</v>
      </c>
      <c r="CF7" s="57">
        <v>17.07</v>
      </c>
      <c r="CG7" s="57">
        <v>18.600000000000001</v>
      </c>
      <c r="CH7" s="57">
        <v>74.930000000000007</v>
      </c>
      <c r="CI7" s="57">
        <v>74.95</v>
      </c>
      <c r="CJ7" s="57">
        <v>75.239999999999995</v>
      </c>
      <c r="CK7" s="57">
        <v>75.260000000000005</v>
      </c>
      <c r="CL7" s="57">
        <v>73.87</v>
      </c>
      <c r="CM7" s="57">
        <v>57.52</v>
      </c>
      <c r="CN7" s="57">
        <v>57.55</v>
      </c>
      <c r="CO7" s="57">
        <v>57.69</v>
      </c>
      <c r="CP7" s="57">
        <v>58.56</v>
      </c>
      <c r="CQ7" s="57">
        <v>57.96</v>
      </c>
      <c r="CR7" s="57">
        <v>55.21</v>
      </c>
      <c r="CS7" s="57">
        <v>99.1</v>
      </c>
      <c r="CT7" s="57">
        <v>99.28</v>
      </c>
      <c r="CU7" s="57">
        <v>99.15</v>
      </c>
      <c r="CV7" s="57">
        <v>99.17</v>
      </c>
      <c r="CW7" s="57">
        <v>99.13</v>
      </c>
      <c r="CX7" s="57">
        <v>79.7</v>
      </c>
      <c r="CY7" s="57">
        <v>79.42</v>
      </c>
      <c r="CZ7" s="57">
        <v>79.2</v>
      </c>
      <c r="DA7" s="57">
        <v>80.5</v>
      </c>
      <c r="DB7" s="57">
        <v>80.540000000000006</v>
      </c>
      <c r="DC7" s="57">
        <v>77.39</v>
      </c>
      <c r="DD7" s="57">
        <v>60.8</v>
      </c>
      <c r="DE7" s="57">
        <v>56.97</v>
      </c>
      <c r="DF7" s="57">
        <v>57.2</v>
      </c>
      <c r="DG7" s="57">
        <v>57.71</v>
      </c>
      <c r="DH7" s="57">
        <v>59.27</v>
      </c>
      <c r="DI7" s="57">
        <v>57.35</v>
      </c>
      <c r="DJ7" s="57">
        <v>57.93</v>
      </c>
      <c r="DK7" s="57">
        <v>58.88</v>
      </c>
      <c r="DL7" s="57">
        <v>59.48</v>
      </c>
      <c r="DM7" s="57">
        <v>60.09</v>
      </c>
      <c r="DN7" s="57">
        <v>59.23</v>
      </c>
      <c r="DO7" s="57">
        <v>72.89</v>
      </c>
      <c r="DP7" s="57">
        <v>87.46</v>
      </c>
      <c r="DQ7" s="57">
        <v>88.15</v>
      </c>
      <c r="DR7" s="57">
        <v>88.06</v>
      </c>
      <c r="DS7" s="57">
        <v>91.24</v>
      </c>
      <c r="DT7" s="57">
        <v>37.619999999999997</v>
      </c>
      <c r="DU7" s="57">
        <v>41.79</v>
      </c>
      <c r="DV7" s="57">
        <v>43.44</v>
      </c>
      <c r="DW7" s="57">
        <v>48.09</v>
      </c>
      <c r="DX7" s="57">
        <v>50.93</v>
      </c>
      <c r="DY7" s="57">
        <v>47.77</v>
      </c>
      <c r="DZ7" s="57">
        <v>0.28999999999999998</v>
      </c>
      <c r="EA7" s="57">
        <v>1.44</v>
      </c>
      <c r="EB7" s="57">
        <v>0</v>
      </c>
      <c r="EC7" s="57">
        <v>0</v>
      </c>
      <c r="ED7" s="57">
        <v>0</v>
      </c>
      <c r="EE7" s="57">
        <v>0.11</v>
      </c>
      <c r="EF7" s="57">
        <v>0.32</v>
      </c>
      <c r="EG7" s="57">
        <v>0.21</v>
      </c>
      <c r="EH7" s="57">
        <v>0.13</v>
      </c>
      <c r="EI7" s="57">
        <v>0.22</v>
      </c>
      <c r="EJ7" s="57">
        <v>0.34</v>
      </c>
    </row>
    <row r="8" spans="1:140" x14ac:dyDescent="0.2">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2">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2">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2">
      <c r="T11" s="64" t="s">
        <v>23</v>
      </c>
      <c r="U11" s="65">
        <f>IF(T6="-",NA(),T6)</f>
        <v>113.23</v>
      </c>
      <c r="V11" s="65">
        <f>IF(U6="-",NA(),U6)</f>
        <v>102.48</v>
      </c>
      <c r="W11" s="65">
        <f>IF(V6="-",NA(),V6)</f>
        <v>109.78</v>
      </c>
      <c r="X11" s="65">
        <f>IF(W6="-",NA(),W6)</f>
        <v>114.09</v>
      </c>
      <c r="Y11" s="65">
        <f>IF(X6="-",NA(),X6)</f>
        <v>110.95</v>
      </c>
      <c r="AE11" s="64" t="s">
        <v>23</v>
      </c>
      <c r="AF11" s="65">
        <f>IF(AE6="-",NA(),AE6)</f>
        <v>0</v>
      </c>
      <c r="AG11" s="65">
        <f>IF(AF6="-",NA(),AF6)</f>
        <v>0</v>
      </c>
      <c r="AH11" s="65">
        <f>IF(AG6="-",NA(),AG6)</f>
        <v>0</v>
      </c>
      <c r="AI11" s="65">
        <f>IF(AH6="-",NA(),AH6)</f>
        <v>0</v>
      </c>
      <c r="AJ11" s="65">
        <f>IF(AI6="-",NA(),AI6)</f>
        <v>0</v>
      </c>
      <c r="AP11" s="64" t="s">
        <v>23</v>
      </c>
      <c r="AQ11" s="65">
        <f>IF(AP6="-",NA(),AP6)</f>
        <v>275.77</v>
      </c>
      <c r="AR11" s="65">
        <f>IF(AQ6="-",NA(),AQ6)</f>
        <v>353.95</v>
      </c>
      <c r="AS11" s="65">
        <f>IF(AR6="-",NA(),AR6)</f>
        <v>545.54</v>
      </c>
      <c r="AT11" s="65">
        <f>IF(AS6="-",NA(),AS6)</f>
        <v>615.30999999999995</v>
      </c>
      <c r="AU11" s="65">
        <f>IF(AT6="-",NA(),AT6)</f>
        <v>604.5</v>
      </c>
      <c r="BA11" s="64" t="s">
        <v>23</v>
      </c>
      <c r="BB11" s="65">
        <f>IF(BA6="-",NA(),BA6)</f>
        <v>144.34</v>
      </c>
      <c r="BC11" s="65">
        <f>IF(BB6="-",NA(),BB6)</f>
        <v>135.41</v>
      </c>
      <c r="BD11" s="65">
        <f>IF(BC6="-",NA(),BC6)</f>
        <v>130.91</v>
      </c>
      <c r="BE11" s="65">
        <f>IF(BD6="-",NA(),BD6)</f>
        <v>121.81</v>
      </c>
      <c r="BF11" s="65">
        <f>IF(BE6="-",NA(),BE6)</f>
        <v>114.62</v>
      </c>
      <c r="BL11" s="64" t="s">
        <v>23</v>
      </c>
      <c r="BM11" s="65">
        <f>IF(BL6="-",NA(),BL6)</f>
        <v>111.76</v>
      </c>
      <c r="BN11" s="65">
        <f>IF(BM6="-",NA(),BM6)</f>
        <v>100.44</v>
      </c>
      <c r="BO11" s="65">
        <f>IF(BN6="-",NA(),BN6)</f>
        <v>108.79</v>
      </c>
      <c r="BP11" s="65">
        <f>IF(BO6="-",NA(),BO6)</f>
        <v>113.19</v>
      </c>
      <c r="BQ11" s="65">
        <f>IF(BP6="-",NA(),BP6)</f>
        <v>110.04</v>
      </c>
      <c r="BW11" s="64" t="s">
        <v>23</v>
      </c>
      <c r="BX11" s="65">
        <f>IF(BW6="-",NA(),BW6)</f>
        <v>32.65</v>
      </c>
      <c r="BY11" s="65">
        <f>IF(BX6="-",NA(),BX6)</f>
        <v>36.42</v>
      </c>
      <c r="BZ11" s="65">
        <f>IF(BY6="-",NA(),BY6)</f>
        <v>33.6</v>
      </c>
      <c r="CA11" s="65">
        <f>IF(BZ6="-",NA(),BZ6)</f>
        <v>32.29</v>
      </c>
      <c r="CB11" s="65">
        <f>IF(CA6="-",NA(),CA6)</f>
        <v>33.11</v>
      </c>
      <c r="CH11" s="64" t="s">
        <v>23</v>
      </c>
      <c r="CI11" s="65">
        <f>IF(CH6="-",NA(),CH6)</f>
        <v>74.930000000000007</v>
      </c>
      <c r="CJ11" s="65">
        <f>IF(CI6="-",NA(),CI6)</f>
        <v>74.95</v>
      </c>
      <c r="CK11" s="65">
        <f>IF(CJ6="-",NA(),CJ6)</f>
        <v>75.239999999999995</v>
      </c>
      <c r="CL11" s="65">
        <f>IF(CK6="-",NA(),CK6)</f>
        <v>75.260000000000005</v>
      </c>
      <c r="CM11" s="65">
        <f>IF(CL6="-",NA(),CL6)</f>
        <v>73.87</v>
      </c>
      <c r="CS11" s="64" t="s">
        <v>23</v>
      </c>
      <c r="CT11" s="65">
        <f>IF(CS6="-",NA(),CS6)</f>
        <v>99.1</v>
      </c>
      <c r="CU11" s="65">
        <f>IF(CT6="-",NA(),CT6)</f>
        <v>99.28</v>
      </c>
      <c r="CV11" s="65">
        <f>IF(CU6="-",NA(),CU6)</f>
        <v>99.15</v>
      </c>
      <c r="CW11" s="65">
        <f>IF(CV6="-",NA(),CV6)</f>
        <v>99.17</v>
      </c>
      <c r="CX11" s="65">
        <f>IF(CW6="-",NA(),CW6)</f>
        <v>99.13</v>
      </c>
      <c r="DD11" s="64" t="s">
        <v>23</v>
      </c>
      <c r="DE11" s="65">
        <f>IF(DD6="-",NA(),DD6)</f>
        <v>60.8</v>
      </c>
      <c r="DF11" s="65">
        <f>IF(DE6="-",NA(),DE6)</f>
        <v>56.97</v>
      </c>
      <c r="DG11" s="65">
        <f>IF(DF6="-",NA(),DF6)</f>
        <v>57.2</v>
      </c>
      <c r="DH11" s="65">
        <f>IF(DG6="-",NA(),DG6)</f>
        <v>57.71</v>
      </c>
      <c r="DI11" s="65">
        <f>IF(DH6="-",NA(),DH6)</f>
        <v>59.27</v>
      </c>
      <c r="DO11" s="64" t="s">
        <v>23</v>
      </c>
      <c r="DP11" s="65">
        <f>IF(DO6="-",NA(),DO6)</f>
        <v>72.89</v>
      </c>
      <c r="DQ11" s="65">
        <f>IF(DP6="-",NA(),DP6)</f>
        <v>87.46</v>
      </c>
      <c r="DR11" s="65">
        <f>IF(DQ6="-",NA(),DQ6)</f>
        <v>88.15</v>
      </c>
      <c r="DS11" s="65">
        <f>IF(DR6="-",NA(),DR6)</f>
        <v>88.06</v>
      </c>
      <c r="DT11" s="65">
        <f>IF(DS6="-",NA(),DS6)</f>
        <v>91.24</v>
      </c>
      <c r="DZ11" s="64" t="s">
        <v>23</v>
      </c>
      <c r="EA11" s="65">
        <f>IF(DZ6="-",NA(),DZ6)</f>
        <v>0.28999999999999998</v>
      </c>
      <c r="EB11" s="65">
        <f>IF(EA6="-",NA(),EA6)</f>
        <v>1.44</v>
      </c>
      <c r="EC11" s="65">
        <f>IF(EB6="-",NA(),EB6)</f>
        <v>0</v>
      </c>
      <c r="ED11" s="65">
        <f>IF(EC6="-",NA(),EC6)</f>
        <v>0</v>
      </c>
      <c r="EE11" s="65">
        <f>IF(ED6="-",NA(),ED6)</f>
        <v>0</v>
      </c>
    </row>
    <row r="12" spans="1:140" x14ac:dyDescent="0.2">
      <c r="T12" s="64" t="s">
        <v>24</v>
      </c>
      <c r="U12" s="65">
        <f>IF(Y6="-",NA(),Y6)</f>
        <v>123.35</v>
      </c>
      <c r="V12" s="65">
        <f>IF(Z6="-",NA(),Z6)</f>
        <v>121.58</v>
      </c>
      <c r="W12" s="65">
        <f>IF(AA6="-",NA(),AA6)</f>
        <v>121.19</v>
      </c>
      <c r="X12" s="65">
        <f>IF(AB6="-",NA(),AB6)</f>
        <v>120.32</v>
      </c>
      <c r="Y12" s="65">
        <f>IF(AC6="-",NA(),AC6)</f>
        <v>119.89</v>
      </c>
      <c r="AE12" s="64" t="s">
        <v>24</v>
      </c>
      <c r="AF12" s="65">
        <f>IF(AJ6="-",NA(),AJ6)</f>
        <v>23.81</v>
      </c>
      <c r="AG12" s="65">
        <f t="shared" ref="AG12:AJ12" si="10">IF(AK6="-",NA(),AK6)</f>
        <v>22.44</v>
      </c>
      <c r="AH12" s="65">
        <f t="shared" si="10"/>
        <v>18.82</v>
      </c>
      <c r="AI12" s="65">
        <f t="shared" si="10"/>
        <v>17.88</v>
      </c>
      <c r="AJ12" s="65">
        <f t="shared" si="10"/>
        <v>16.670000000000002</v>
      </c>
      <c r="AP12" s="64" t="s">
        <v>24</v>
      </c>
      <c r="AQ12" s="65">
        <f>IF(AU6="-",NA(),AU6)</f>
        <v>312.67</v>
      </c>
      <c r="AR12" s="65">
        <f t="shared" ref="AR12:AU12" si="11">IF(AV6="-",NA(),AV6)</f>
        <v>345.05</v>
      </c>
      <c r="AS12" s="65">
        <f t="shared" si="11"/>
        <v>379.14</v>
      </c>
      <c r="AT12" s="65">
        <f t="shared" si="11"/>
        <v>394.58</v>
      </c>
      <c r="AU12" s="65">
        <f t="shared" si="11"/>
        <v>368.36</v>
      </c>
      <c r="BA12" s="64" t="s">
        <v>24</v>
      </c>
      <c r="BB12" s="65">
        <f>IF(BF6="-",NA(),BF6)</f>
        <v>272.8</v>
      </c>
      <c r="BC12" s="65">
        <f t="shared" ref="BC12:BF12" si="12">IF(BG6="-",NA(),BG6)</f>
        <v>255.89</v>
      </c>
      <c r="BD12" s="65">
        <f t="shared" si="12"/>
        <v>242.57</v>
      </c>
      <c r="BE12" s="65">
        <f t="shared" si="12"/>
        <v>235.79</v>
      </c>
      <c r="BF12" s="65">
        <f t="shared" si="12"/>
        <v>227.51</v>
      </c>
      <c r="BL12" s="64" t="s">
        <v>24</v>
      </c>
      <c r="BM12" s="65">
        <f>IF(BQ6="-",NA(),BQ6)</f>
        <v>119.5</v>
      </c>
      <c r="BN12" s="65">
        <f t="shared" ref="BN12:BQ12" si="13">IF(BR6="-",NA(),BR6)</f>
        <v>118.99</v>
      </c>
      <c r="BO12" s="65">
        <f t="shared" si="13"/>
        <v>119.17</v>
      </c>
      <c r="BP12" s="65">
        <f t="shared" si="13"/>
        <v>117.72</v>
      </c>
      <c r="BQ12" s="65">
        <f t="shared" si="13"/>
        <v>117.69</v>
      </c>
      <c r="BW12" s="64" t="s">
        <v>24</v>
      </c>
      <c r="BX12" s="65">
        <f>IF(CB6="-",NA(),CB6)</f>
        <v>16.91</v>
      </c>
      <c r="BY12" s="65">
        <f t="shared" ref="BY12:CB12" si="14">IF(CC6="-",NA(),CC6)</f>
        <v>16.850000000000001</v>
      </c>
      <c r="BZ12" s="65">
        <f t="shared" si="14"/>
        <v>16.8</v>
      </c>
      <c r="CA12" s="65">
        <f t="shared" si="14"/>
        <v>17.03</v>
      </c>
      <c r="CB12" s="65">
        <f t="shared" si="14"/>
        <v>17.07</v>
      </c>
      <c r="CH12" s="64" t="s">
        <v>24</v>
      </c>
      <c r="CI12" s="65">
        <f>IF(CM6="-",NA(),CM6)</f>
        <v>57.52</v>
      </c>
      <c r="CJ12" s="65">
        <f t="shared" ref="CJ12:CM12" si="15">IF(CN6="-",NA(),CN6)</f>
        <v>57.55</v>
      </c>
      <c r="CK12" s="65">
        <f t="shared" si="15"/>
        <v>57.69</v>
      </c>
      <c r="CL12" s="65">
        <f t="shared" si="15"/>
        <v>58.56</v>
      </c>
      <c r="CM12" s="65">
        <f t="shared" si="15"/>
        <v>57.96</v>
      </c>
      <c r="CS12" s="64" t="s">
        <v>24</v>
      </c>
      <c r="CT12" s="65">
        <f>IF(CX6="-",NA(),CX6)</f>
        <v>79.7</v>
      </c>
      <c r="CU12" s="65">
        <f t="shared" ref="CU12:CX12" si="16">IF(CY6="-",NA(),CY6)</f>
        <v>79.42</v>
      </c>
      <c r="CV12" s="65">
        <f t="shared" si="16"/>
        <v>79.2</v>
      </c>
      <c r="CW12" s="65">
        <f t="shared" si="16"/>
        <v>80.5</v>
      </c>
      <c r="CX12" s="65">
        <f t="shared" si="16"/>
        <v>80.540000000000006</v>
      </c>
      <c r="DD12" s="64" t="s">
        <v>24</v>
      </c>
      <c r="DE12" s="65">
        <f>IF(DI6="-",NA(),DI6)</f>
        <v>57.35</v>
      </c>
      <c r="DF12" s="65">
        <f t="shared" ref="DF12:DI12" si="17">IF(DJ6="-",NA(),DJ6)</f>
        <v>57.93</v>
      </c>
      <c r="DG12" s="65">
        <f t="shared" si="17"/>
        <v>58.88</v>
      </c>
      <c r="DH12" s="65">
        <f t="shared" si="17"/>
        <v>59.48</v>
      </c>
      <c r="DI12" s="65">
        <f t="shared" si="17"/>
        <v>60.09</v>
      </c>
      <c r="DO12" s="64" t="s">
        <v>24</v>
      </c>
      <c r="DP12" s="65">
        <f>IF(DT6="-",NA(),DT6)</f>
        <v>37.619999999999997</v>
      </c>
      <c r="DQ12" s="65">
        <f t="shared" ref="DQ12:DT12" si="18">IF(DU6="-",NA(),DU6)</f>
        <v>41.79</v>
      </c>
      <c r="DR12" s="65">
        <f t="shared" si="18"/>
        <v>43.44</v>
      </c>
      <c r="DS12" s="65">
        <f t="shared" si="18"/>
        <v>48.09</v>
      </c>
      <c r="DT12" s="65">
        <f t="shared" si="18"/>
        <v>50.93</v>
      </c>
      <c r="DZ12" s="64" t="s">
        <v>24</v>
      </c>
      <c r="EA12" s="65">
        <f>IF(EE6="-",NA(),EE6)</f>
        <v>0.11</v>
      </c>
      <c r="EB12" s="65">
        <f t="shared" ref="EB12:EE12" si="19">IF(EF6="-",NA(),EF6)</f>
        <v>0.32</v>
      </c>
      <c r="EC12" s="65">
        <f t="shared" si="19"/>
        <v>0.21</v>
      </c>
      <c r="ED12" s="65">
        <f t="shared" si="19"/>
        <v>0.13</v>
      </c>
      <c r="EE12" s="65">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2021-02-24T08:45:44Z</cp:lastPrinted>
  <dcterms:created xsi:type="dcterms:W3CDTF">2020-12-04T03:41:58Z</dcterms:created>
  <dcterms:modified xsi:type="dcterms:W3CDTF">2021-02-24T08:45:49Z</dcterms:modified>
  <cp:category/>
</cp:coreProperties>
</file>