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A:\013保健福祉課\１班\R07_栄養\03_事業\04_地域連携\06_ホームページ\更新\R7\5月_食事摂取基準改定に係る修正等\掲載\"/>
    </mc:Choice>
  </mc:AlternateContent>
  <bookViews>
    <workbookView xWindow="0" yWindow="0" windowWidth="16056" windowHeight="8508" tabRatio="868"/>
  </bookViews>
  <sheets>
    <sheet name="はじめに" sheetId="1" r:id="rId1"/>
    <sheet name="目標栄養量設定①入力・算出シート" sheetId="5" r:id="rId2"/>
    <sheet name="目標栄養量設定②検討シート " sheetId="6" r:id="rId3"/>
  </sheets>
  <definedNames>
    <definedName name="_xlnm.Print_Area" localSheetId="0">はじめに!$A$1:$L$37</definedName>
    <definedName name="_xlnm.Print_Area" localSheetId="1">目標栄養量設定①入力・算出シート!$A$1:$L$133</definedName>
    <definedName name="_xlnm.Print_Area" localSheetId="2">'目標栄養量設定②検討シート '!$A$1:$L$33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5" i="5" l="1"/>
  <c r="J35" i="5"/>
  <c r="I35" i="5"/>
  <c r="H35" i="5"/>
  <c r="G35" i="5"/>
  <c r="F35" i="5"/>
  <c r="E35" i="5"/>
  <c r="D35" i="5"/>
  <c r="K34" i="5"/>
  <c r="J34" i="5"/>
  <c r="I34" i="5"/>
  <c r="H34" i="5"/>
  <c r="G34" i="5"/>
  <c r="F34" i="5"/>
  <c r="E34" i="5"/>
  <c r="D34" i="5"/>
  <c r="K33" i="5"/>
  <c r="J33" i="5"/>
  <c r="J36" i="5" s="1"/>
  <c r="I33" i="5"/>
  <c r="I36" i="5" s="1"/>
  <c r="H33" i="5"/>
  <c r="H36" i="5" s="1"/>
  <c r="G33" i="5"/>
  <c r="F33" i="5"/>
  <c r="F36" i="5" s="1"/>
  <c r="E33" i="5"/>
  <c r="D33" i="5"/>
  <c r="E36" i="5" l="1"/>
  <c r="D61" i="5" s="1"/>
  <c r="G36" i="5"/>
  <c r="F61" i="5" s="1"/>
  <c r="K36" i="5"/>
  <c r="J61" i="5" s="1"/>
  <c r="C39" i="5"/>
  <c r="I67" i="5"/>
  <c r="I61" i="5"/>
  <c r="I79" i="5"/>
  <c r="I73" i="5"/>
  <c r="E61" i="5"/>
  <c r="E67" i="5"/>
  <c r="E73" i="5"/>
  <c r="E79" i="5"/>
  <c r="G61" i="5"/>
  <c r="G67" i="5"/>
  <c r="G73" i="5"/>
  <c r="G79" i="5"/>
  <c r="H61" i="5"/>
  <c r="H67" i="5"/>
  <c r="H73" i="5"/>
  <c r="H79" i="5"/>
  <c r="D36" i="5"/>
  <c r="K17" i="5"/>
  <c r="J17" i="5"/>
  <c r="I17" i="5"/>
  <c r="H17" i="5"/>
  <c r="G17" i="5"/>
  <c r="F17" i="5"/>
  <c r="E17" i="5"/>
  <c r="D17" i="5"/>
  <c r="D67" i="5" l="1"/>
  <c r="D79" i="5"/>
  <c r="D73" i="5"/>
  <c r="F79" i="5"/>
  <c r="F73" i="5"/>
  <c r="F67" i="5"/>
  <c r="J73" i="5"/>
  <c r="J67" i="5"/>
  <c r="J79" i="5"/>
  <c r="G39" i="5"/>
  <c r="C67" i="5"/>
  <c r="C61" i="5"/>
  <c r="C79" i="5"/>
  <c r="C73" i="5"/>
  <c r="K21" i="6"/>
  <c r="K20" i="6"/>
  <c r="J122" i="5"/>
  <c r="J124" i="5" s="1"/>
  <c r="I116" i="5"/>
  <c r="I118" i="5" s="1"/>
  <c r="H129" i="5"/>
  <c r="H131" i="5" s="1"/>
  <c r="G122" i="5"/>
  <c r="G124" i="5" s="1"/>
  <c r="F109" i="5"/>
  <c r="F111" i="5" s="1"/>
  <c r="E109" i="5"/>
  <c r="E111" i="5" s="1"/>
  <c r="D116" i="5"/>
  <c r="D118" i="5" s="1"/>
  <c r="K19" i="6" l="1"/>
  <c r="I109" i="5"/>
  <c r="I111" i="5" s="1"/>
  <c r="E97" i="5"/>
  <c r="E99" i="5" s="1"/>
  <c r="G116" i="5"/>
  <c r="G118" i="5" s="1"/>
  <c r="C116" i="5"/>
  <c r="C118" i="5" s="1"/>
  <c r="I77" i="5"/>
  <c r="E85" i="5"/>
  <c r="E87" i="5" s="1"/>
  <c r="I85" i="5"/>
  <c r="I87" i="5" s="1"/>
  <c r="D122" i="5"/>
  <c r="D124" i="5" s="1"/>
  <c r="E59" i="5"/>
  <c r="E91" i="5"/>
  <c r="E93" i="5" s="1"/>
  <c r="I122" i="5"/>
  <c r="I124" i="5" s="1"/>
  <c r="I59" i="5"/>
  <c r="D97" i="5"/>
  <c r="D99" i="5" s="1"/>
  <c r="I129" i="5"/>
  <c r="I131" i="5" s="1"/>
  <c r="E65" i="5"/>
  <c r="D71" i="5"/>
  <c r="I97" i="5"/>
  <c r="I99" i="5" s="1"/>
  <c r="I71" i="5"/>
  <c r="I103" i="5"/>
  <c r="I105" i="5" s="1"/>
  <c r="H109" i="5"/>
  <c r="H111" i="5" s="1"/>
  <c r="H85" i="5"/>
  <c r="H87" i="5" s="1"/>
  <c r="H59" i="5"/>
  <c r="G77" i="5"/>
  <c r="G85" i="5"/>
  <c r="G87" i="5" s="1"/>
  <c r="G103" i="5"/>
  <c r="G105" i="5" s="1"/>
  <c r="G129" i="5"/>
  <c r="G131" i="5" s="1"/>
  <c r="G109" i="5"/>
  <c r="G111" i="5" s="1"/>
  <c r="G65" i="5"/>
  <c r="G91" i="5"/>
  <c r="G93" i="5" s="1"/>
  <c r="G59" i="5"/>
  <c r="F91" i="5"/>
  <c r="F93" i="5" s="1"/>
  <c r="F116" i="5"/>
  <c r="F118" i="5" s="1"/>
  <c r="F65" i="5"/>
  <c r="F97" i="5"/>
  <c r="F99" i="5" s="1"/>
  <c r="F122" i="5"/>
  <c r="F124" i="5" s="1"/>
  <c r="F71" i="5"/>
  <c r="E116" i="5"/>
  <c r="E118" i="5" s="1"/>
  <c r="E71" i="5"/>
  <c r="E122" i="5"/>
  <c r="E124" i="5" s="1"/>
  <c r="C71" i="5"/>
  <c r="C97" i="5"/>
  <c r="C99" i="5" s="1"/>
  <c r="C122" i="5"/>
  <c r="C124" i="5" s="1"/>
  <c r="J103" i="5"/>
  <c r="J105" i="5" s="1"/>
  <c r="C77" i="5"/>
  <c r="C129" i="5"/>
  <c r="C131" i="5" s="1"/>
  <c r="J59" i="5"/>
  <c r="H65" i="5"/>
  <c r="J85" i="5"/>
  <c r="J87" i="5" s="1"/>
  <c r="J109" i="5"/>
  <c r="J111" i="5" s="1"/>
  <c r="H116" i="5"/>
  <c r="H118" i="5" s="1"/>
  <c r="D129" i="5"/>
  <c r="D131" i="5" s="1"/>
  <c r="C59" i="5"/>
  <c r="I65" i="5"/>
  <c r="G71" i="5"/>
  <c r="E77" i="5"/>
  <c r="C85" i="5"/>
  <c r="C87" i="5" s="1"/>
  <c r="I91" i="5"/>
  <c r="I93" i="5" s="1"/>
  <c r="G97" i="5"/>
  <c r="G99" i="5" s="1"/>
  <c r="E103" i="5"/>
  <c r="E105" i="5" s="1"/>
  <c r="C109" i="5"/>
  <c r="C111" i="5" s="1"/>
  <c r="E129" i="5"/>
  <c r="E131" i="5" s="1"/>
  <c r="J77" i="5"/>
  <c r="C103" i="5"/>
  <c r="C105" i="5" s="1"/>
  <c r="D77" i="5"/>
  <c r="H91" i="5"/>
  <c r="H93" i="5" s="1"/>
  <c r="D103" i="5"/>
  <c r="D105" i="5" s="1"/>
  <c r="D59" i="5"/>
  <c r="J65" i="5"/>
  <c r="H71" i="5"/>
  <c r="F77" i="5"/>
  <c r="D85" i="5"/>
  <c r="D87" i="5" s="1"/>
  <c r="J91" i="5"/>
  <c r="J93" i="5" s="1"/>
  <c r="H97" i="5"/>
  <c r="H99" i="5" s="1"/>
  <c r="F103" i="5"/>
  <c r="F105" i="5" s="1"/>
  <c r="D109" i="5"/>
  <c r="D111" i="5" s="1"/>
  <c r="J116" i="5"/>
  <c r="J118" i="5" s="1"/>
  <c r="H122" i="5"/>
  <c r="H124" i="5" s="1"/>
  <c r="F129" i="5"/>
  <c r="F131" i="5" s="1"/>
  <c r="J129" i="5"/>
  <c r="J131" i="5" s="1"/>
  <c r="C65" i="5"/>
  <c r="C91" i="5"/>
  <c r="C93" i="5" s="1"/>
  <c r="F59" i="5"/>
  <c r="D65" i="5"/>
  <c r="J71" i="5"/>
  <c r="H77" i="5"/>
  <c r="F85" i="5"/>
  <c r="F87" i="5" s="1"/>
  <c r="D91" i="5"/>
  <c r="D93" i="5" s="1"/>
  <c r="J97" i="5"/>
  <c r="J99" i="5" s="1"/>
  <c r="H103" i="5"/>
  <c r="H105" i="5" s="1"/>
  <c r="I39" i="5" l="1"/>
  <c r="D8" i="6" s="1"/>
  <c r="G8" i="6" s="1"/>
  <c r="K71" i="5"/>
  <c r="K73" i="5" s="1"/>
  <c r="D10" i="6" s="1"/>
  <c r="G10" i="6" s="1"/>
  <c r="K109" i="5"/>
  <c r="K111" i="5" s="1"/>
  <c r="D15" i="6" s="1"/>
  <c r="K59" i="5"/>
  <c r="K61" i="5" s="1"/>
  <c r="D9" i="6" s="1"/>
  <c r="G9" i="6" s="1"/>
  <c r="K77" i="5"/>
  <c r="K79" i="5" s="1"/>
  <c r="F10" i="6" s="1"/>
  <c r="K65" i="5"/>
  <c r="K67" i="5" s="1"/>
  <c r="F9" i="6" s="1"/>
  <c r="K91" i="5"/>
  <c r="K93" i="5" s="1"/>
  <c r="D12" i="6" s="1"/>
  <c r="K85" i="5"/>
  <c r="K87" i="5" s="1"/>
  <c r="D11" i="6" s="1"/>
  <c r="K97" i="5"/>
  <c r="K99" i="5" s="1"/>
  <c r="D13" i="6" s="1"/>
  <c r="K103" i="5"/>
  <c r="K105" i="5" s="1"/>
  <c r="D14" i="6" s="1"/>
  <c r="K116" i="5"/>
  <c r="K129" i="5"/>
  <c r="K131" i="5" s="1"/>
  <c r="K122" i="5"/>
  <c r="K118" i="5" l="1"/>
  <c r="D16" i="6" s="1"/>
  <c r="I15" i="6"/>
  <c r="G15" i="6"/>
  <c r="G14" i="6"/>
  <c r="I14" i="6"/>
  <c r="I13" i="6"/>
  <c r="G13" i="6"/>
  <c r="G11" i="6"/>
  <c r="I11" i="6"/>
  <c r="I12" i="6"/>
  <c r="G12" i="6"/>
  <c r="K124" i="5"/>
  <c r="D17" i="6" s="1"/>
  <c r="D18" i="6"/>
  <c r="G18" i="6" s="1"/>
  <c r="I17" i="6" l="1"/>
  <c r="G17" i="6"/>
  <c r="I16" i="6"/>
  <c r="G16" i="6"/>
</calcChain>
</file>

<file path=xl/sharedStrings.xml><?xml version="1.0" encoding="utf-8"?>
<sst xmlns="http://schemas.openxmlformats.org/spreadsheetml/2006/main" count="403" uniqueCount="131">
  <si>
    <t>　　　</t>
    <phoneticPr fontId="2"/>
  </si>
  <si>
    <t>高い</t>
    <rPh sb="0" eb="1">
      <t>タカ</t>
    </rPh>
    <phoneticPr fontId="2"/>
  </si>
  <si>
    <t>脂質</t>
    <rPh sb="0" eb="2">
      <t>シシツ</t>
    </rPh>
    <phoneticPr fontId="2"/>
  </si>
  <si>
    <t>【　</t>
    <phoneticPr fontId="2"/>
  </si>
  <si>
    <t>現在】</t>
    <rPh sb="0" eb="2">
      <t>ゲンザイ</t>
    </rPh>
    <phoneticPr fontId="2"/>
  </si>
  <si>
    <t>18～29歳</t>
    <rPh sb="5" eb="6">
      <t>サイ</t>
    </rPh>
    <phoneticPr fontId="2"/>
  </si>
  <si>
    <t>30～49歳</t>
    <rPh sb="5" eb="6">
      <t>サイ</t>
    </rPh>
    <phoneticPr fontId="2"/>
  </si>
  <si>
    <t>50～64歳</t>
    <rPh sb="5" eb="6">
      <t>サイ</t>
    </rPh>
    <phoneticPr fontId="2"/>
  </si>
  <si>
    <t>65～74歳</t>
    <rPh sb="5" eb="6">
      <t>サイ</t>
    </rPh>
    <phoneticPr fontId="2"/>
  </si>
  <si>
    <t>男</t>
    <rPh sb="0" eb="1">
      <t>オトコ</t>
    </rPh>
    <phoneticPr fontId="2"/>
  </si>
  <si>
    <t>女</t>
    <rPh sb="0" eb="1">
      <t>オンナ</t>
    </rPh>
    <phoneticPr fontId="2"/>
  </si>
  <si>
    <t>合計(人）</t>
    <rPh sb="0" eb="2">
      <t>ゴウケイ</t>
    </rPh>
    <rPh sb="3" eb="4">
      <t>ニン</t>
    </rPh>
    <phoneticPr fontId="2"/>
  </si>
  <si>
    <t>身体活動レベル</t>
    <rPh sb="0" eb="4">
      <t>シンタイカツドウ</t>
    </rPh>
    <phoneticPr fontId="2"/>
  </si>
  <si>
    <t>低い</t>
    <rPh sb="0" eb="1">
      <t>ヒク</t>
    </rPh>
    <phoneticPr fontId="2"/>
  </si>
  <si>
    <t>普通</t>
    <rPh sb="0" eb="2">
      <t>フツウ</t>
    </rPh>
    <phoneticPr fontId="2"/>
  </si>
  <si>
    <t>各区分の平均</t>
    <rPh sb="0" eb="1">
      <t>カク</t>
    </rPh>
    <rPh sb="1" eb="3">
      <t>クブン</t>
    </rPh>
    <rPh sb="4" eb="6">
      <t>ヘイキン</t>
    </rPh>
    <phoneticPr fontId="2"/>
  </si>
  <si>
    <t>÷</t>
    <phoneticPr fontId="2"/>
  </si>
  <si>
    <t>＝</t>
    <phoneticPr fontId="2"/>
  </si>
  <si>
    <t>(kcal/日)</t>
    <rPh sb="6" eb="7">
      <t>ニチ</t>
    </rPh>
    <phoneticPr fontId="2"/>
  </si>
  <si>
    <t>たんぱく質</t>
    <rPh sb="4" eb="5">
      <t>シツ</t>
    </rPh>
    <phoneticPr fontId="2"/>
  </si>
  <si>
    <t>人</t>
    <rPh sb="0" eb="1">
      <t>ニン</t>
    </rPh>
    <phoneticPr fontId="2"/>
  </si>
  <si>
    <t>目標量
下限値</t>
    <rPh sb="0" eb="2">
      <t>モクヒョウ</t>
    </rPh>
    <rPh sb="2" eb="3">
      <t>リョウ</t>
    </rPh>
    <rPh sb="4" eb="7">
      <t>カゲンチ</t>
    </rPh>
    <phoneticPr fontId="2"/>
  </si>
  <si>
    <t>各区分の必要量</t>
    <rPh sb="0" eb="1">
      <t>カク</t>
    </rPh>
    <rPh sb="1" eb="3">
      <t>クブン</t>
    </rPh>
    <rPh sb="4" eb="6">
      <t>ヒツヨウ</t>
    </rPh>
    <rPh sb="6" eb="7">
      <t>リョウ</t>
    </rPh>
    <phoneticPr fontId="2"/>
  </si>
  <si>
    <t>g</t>
    <phoneticPr fontId="2"/>
  </si>
  <si>
    <t>目標量
上限値</t>
    <rPh sb="0" eb="2">
      <t>モクヒョウ</t>
    </rPh>
    <rPh sb="2" eb="3">
      <t>リョウ</t>
    </rPh>
    <rPh sb="4" eb="5">
      <t>ウエ</t>
    </rPh>
    <rPh sb="5" eb="6">
      <t>カギ</t>
    </rPh>
    <rPh sb="6" eb="7">
      <t>チ</t>
    </rPh>
    <phoneticPr fontId="2"/>
  </si>
  <si>
    <t>カルシウム</t>
    <phoneticPr fontId="2"/>
  </si>
  <si>
    <t>各区分の必要量計</t>
    <rPh sb="0" eb="1">
      <t>カク</t>
    </rPh>
    <rPh sb="1" eb="3">
      <t>クブン</t>
    </rPh>
    <rPh sb="4" eb="6">
      <t>ヒツヨウ</t>
    </rPh>
    <rPh sb="6" eb="7">
      <t>リョウ</t>
    </rPh>
    <rPh sb="7" eb="8">
      <t>ケイ</t>
    </rPh>
    <phoneticPr fontId="2"/>
  </si>
  <si>
    <t>mg</t>
    <phoneticPr fontId="2"/>
  </si>
  <si>
    <t>鉄</t>
    <rPh sb="0" eb="1">
      <t>テツ</t>
    </rPh>
    <phoneticPr fontId="2"/>
  </si>
  <si>
    <t>ビタミンＡ</t>
    <phoneticPr fontId="2"/>
  </si>
  <si>
    <t>µg</t>
    <phoneticPr fontId="2"/>
  </si>
  <si>
    <t>ビタミンＣ</t>
    <phoneticPr fontId="2"/>
  </si>
  <si>
    <t>食物繊維</t>
    <rPh sb="0" eb="2">
      <t>ショクモツ</t>
    </rPh>
    <rPh sb="2" eb="4">
      <t>センイ</t>
    </rPh>
    <phoneticPr fontId="2"/>
  </si>
  <si>
    <t>目標栄養量を設定する際に
補正するポイント</t>
    <rPh sb="0" eb="2">
      <t>モクヒョウ</t>
    </rPh>
    <rPh sb="2" eb="4">
      <t>エイヨウ</t>
    </rPh>
    <rPh sb="4" eb="5">
      <t>リョウ</t>
    </rPh>
    <rPh sb="6" eb="8">
      <t>セッテイ</t>
    </rPh>
    <rPh sb="10" eb="11">
      <t>サイ</t>
    </rPh>
    <rPh sb="13" eb="15">
      <t>ホセイ</t>
    </rPh>
    <phoneticPr fontId="2"/>
  </si>
  <si>
    <t>～</t>
    <phoneticPr fontId="2"/>
  </si>
  <si>
    <t>普段の食事では不足しがちで、事業所給食では提供も難しい栄養素です。ごまや粉チーズ、とろろ昆布の活用、自販機や売店に牛乳や乳製品を置く等も◎</t>
    <rPh sb="0" eb="2">
      <t>フダン</t>
    </rPh>
    <rPh sb="3" eb="5">
      <t>ショクジ</t>
    </rPh>
    <rPh sb="7" eb="9">
      <t>フソク</t>
    </rPh>
    <rPh sb="14" eb="17">
      <t>ジギョウショ</t>
    </rPh>
    <rPh sb="17" eb="19">
      <t>キュウショク</t>
    </rPh>
    <rPh sb="21" eb="23">
      <t>テイキョウ</t>
    </rPh>
    <rPh sb="24" eb="25">
      <t>ムズカ</t>
    </rPh>
    <rPh sb="27" eb="29">
      <t>エイヨウ</t>
    </rPh>
    <rPh sb="29" eb="30">
      <t>ソ</t>
    </rPh>
    <rPh sb="36" eb="37">
      <t>コナ</t>
    </rPh>
    <rPh sb="44" eb="46">
      <t>コンブ</t>
    </rPh>
    <rPh sb="47" eb="49">
      <t>カツヨウ</t>
    </rPh>
    <rPh sb="50" eb="53">
      <t>ジハンキ</t>
    </rPh>
    <rPh sb="54" eb="56">
      <t>バイテン</t>
    </rPh>
    <rPh sb="57" eb="59">
      <t>ギュウニュウ</t>
    </rPh>
    <rPh sb="60" eb="61">
      <t>ニュウ</t>
    </rPh>
    <rPh sb="61" eb="63">
      <t>セイヒン</t>
    </rPh>
    <rPh sb="64" eb="65">
      <t>チ</t>
    </rPh>
    <rPh sb="66" eb="67">
      <t>ナド</t>
    </rPh>
    <phoneticPr fontId="2"/>
  </si>
  <si>
    <t>特に女性に不足しがちな栄養素です。給食でも、牛肉やレバーの他、赤身や血合いの多い魚、青菜や大豆、あさり等を使用し、確実に提供します。</t>
    <rPh sb="0" eb="1">
      <t>トク</t>
    </rPh>
    <rPh sb="2" eb="4">
      <t>ジョセイ</t>
    </rPh>
    <rPh sb="5" eb="7">
      <t>フソク</t>
    </rPh>
    <rPh sb="17" eb="19">
      <t>キュウショク</t>
    </rPh>
    <rPh sb="22" eb="24">
      <t>ギュウニク</t>
    </rPh>
    <rPh sb="29" eb="30">
      <t>ホカ</t>
    </rPh>
    <rPh sb="31" eb="33">
      <t>アカミ</t>
    </rPh>
    <rPh sb="34" eb="36">
      <t>チア</t>
    </rPh>
    <rPh sb="38" eb="39">
      <t>オオ</t>
    </rPh>
    <rPh sb="40" eb="41">
      <t>サカナ</t>
    </rPh>
    <rPh sb="42" eb="44">
      <t>アオナ</t>
    </rPh>
    <rPh sb="45" eb="47">
      <t>ダイズ</t>
    </rPh>
    <rPh sb="51" eb="52">
      <t>ナド</t>
    </rPh>
    <rPh sb="53" eb="55">
      <t>シヨウ</t>
    </rPh>
    <rPh sb="57" eb="59">
      <t>カクジツ</t>
    </rPh>
    <rPh sb="60" eb="62">
      <t>テイキョウ</t>
    </rPh>
    <phoneticPr fontId="2"/>
  </si>
  <si>
    <t>若い世代では特に不足しがちな栄養素です。給食でも緑黄色野菜等を十分に使用し、目標栄養量を確実に提供します。</t>
    <rPh sb="0" eb="1">
      <t>ワカ</t>
    </rPh>
    <rPh sb="2" eb="4">
      <t>セダイ</t>
    </rPh>
    <rPh sb="6" eb="7">
      <t>トク</t>
    </rPh>
    <rPh sb="8" eb="10">
      <t>フソク</t>
    </rPh>
    <rPh sb="14" eb="17">
      <t>エイヨウソ</t>
    </rPh>
    <rPh sb="20" eb="22">
      <t>キュウショク</t>
    </rPh>
    <rPh sb="24" eb="29">
      <t>リョクオウショクヤサイ</t>
    </rPh>
    <rPh sb="29" eb="30">
      <t>ナド</t>
    </rPh>
    <rPh sb="31" eb="33">
      <t>ジュウブン</t>
    </rPh>
    <rPh sb="34" eb="36">
      <t>シヨウ</t>
    </rPh>
    <rPh sb="38" eb="40">
      <t>モクヒョウ</t>
    </rPh>
    <rPh sb="40" eb="42">
      <t>エイヨウ</t>
    </rPh>
    <rPh sb="42" eb="43">
      <t>リョウ</t>
    </rPh>
    <rPh sb="44" eb="46">
      <t>カクジツ</t>
    </rPh>
    <rPh sb="47" eb="49">
      <t>テイキョウ</t>
    </rPh>
    <phoneticPr fontId="2"/>
  </si>
  <si>
    <t>エネルギー量に応じて必要になる栄養素です。
エネルギー量を高く設定した場合には、これらの目標量も高く設定します。体内で蓄積できない栄養素ですので、目標量を確実に提供します。</t>
    <rPh sb="5" eb="6">
      <t>リョウ</t>
    </rPh>
    <rPh sb="7" eb="8">
      <t>オウ</t>
    </rPh>
    <rPh sb="10" eb="12">
      <t>ヒツヨウ</t>
    </rPh>
    <rPh sb="15" eb="17">
      <t>エイヨウ</t>
    </rPh>
    <rPh sb="17" eb="18">
      <t>ソ</t>
    </rPh>
    <rPh sb="27" eb="28">
      <t>リョウ</t>
    </rPh>
    <rPh sb="29" eb="30">
      <t>タカ</t>
    </rPh>
    <rPh sb="31" eb="33">
      <t>セッテイ</t>
    </rPh>
    <rPh sb="35" eb="37">
      <t>バアイ</t>
    </rPh>
    <rPh sb="44" eb="47">
      <t>モクヒョウリョウ</t>
    </rPh>
    <rPh sb="48" eb="49">
      <t>タカ</t>
    </rPh>
    <rPh sb="50" eb="52">
      <t>セッテイ</t>
    </rPh>
    <rPh sb="56" eb="58">
      <t>タイナイ</t>
    </rPh>
    <rPh sb="59" eb="61">
      <t>チクセキ</t>
    </rPh>
    <rPh sb="65" eb="67">
      <t>エイヨウ</t>
    </rPh>
    <rPh sb="67" eb="68">
      <t>ソ</t>
    </rPh>
    <rPh sb="73" eb="76">
      <t>モクヒョウリョウ</t>
    </rPh>
    <rPh sb="77" eb="79">
      <t>カクジツ</t>
    </rPh>
    <rPh sb="80" eb="82">
      <t>テイキョウ</t>
    </rPh>
    <phoneticPr fontId="2"/>
  </si>
  <si>
    <t>加熱調理に弱い栄養素です。目標量以上を提供し、確実に摂取できるようにします。加熱調理ではいも類、生食では果物がおすすめです。</t>
    <rPh sb="0" eb="2">
      <t>カネツ</t>
    </rPh>
    <rPh sb="2" eb="4">
      <t>チョウリ</t>
    </rPh>
    <rPh sb="5" eb="6">
      <t>ヨワ</t>
    </rPh>
    <rPh sb="7" eb="9">
      <t>エイヨウ</t>
    </rPh>
    <rPh sb="9" eb="10">
      <t>ソ</t>
    </rPh>
    <rPh sb="13" eb="16">
      <t>モクヒョウリョウ</t>
    </rPh>
    <rPh sb="16" eb="18">
      <t>イジョウ</t>
    </rPh>
    <rPh sb="19" eb="21">
      <t>テイキョウ</t>
    </rPh>
    <rPh sb="23" eb="25">
      <t>カクジツ</t>
    </rPh>
    <rPh sb="26" eb="28">
      <t>セッシュ</t>
    </rPh>
    <rPh sb="38" eb="40">
      <t>カネツ</t>
    </rPh>
    <rPh sb="40" eb="42">
      <t>チョウリ</t>
    </rPh>
    <rPh sb="46" eb="47">
      <t>ルイ</t>
    </rPh>
    <rPh sb="48" eb="50">
      <t>セイショク</t>
    </rPh>
    <rPh sb="52" eb="54">
      <t>クダモノ</t>
    </rPh>
    <phoneticPr fontId="2"/>
  </si>
  <si>
    <t>普段の食事では不足しがちで、給食での提供も難しい栄養素です。根菜類、きのこ類、海藻類を使った小鉢や麦ご飯を増やすことで増加します。</t>
    <rPh sb="0" eb="2">
      <t>フダン</t>
    </rPh>
    <rPh sb="3" eb="5">
      <t>ショクジ</t>
    </rPh>
    <rPh sb="7" eb="9">
      <t>フソク</t>
    </rPh>
    <rPh sb="14" eb="16">
      <t>キュウショク</t>
    </rPh>
    <rPh sb="18" eb="20">
      <t>テイキョウ</t>
    </rPh>
    <rPh sb="21" eb="22">
      <t>ムズカ</t>
    </rPh>
    <rPh sb="24" eb="26">
      <t>エイヨウ</t>
    </rPh>
    <rPh sb="26" eb="27">
      <t>ソ</t>
    </rPh>
    <rPh sb="30" eb="32">
      <t>コンサイ</t>
    </rPh>
    <rPh sb="32" eb="33">
      <t>ルイ</t>
    </rPh>
    <rPh sb="37" eb="38">
      <t>ルイ</t>
    </rPh>
    <rPh sb="39" eb="41">
      <t>カイソウ</t>
    </rPh>
    <rPh sb="41" eb="42">
      <t>ルイ</t>
    </rPh>
    <rPh sb="43" eb="44">
      <t>ツカ</t>
    </rPh>
    <rPh sb="46" eb="48">
      <t>コバチ</t>
    </rPh>
    <rPh sb="49" eb="50">
      <t>ムギ</t>
    </rPh>
    <rPh sb="51" eb="52">
      <t>メシ</t>
    </rPh>
    <rPh sb="53" eb="54">
      <t>フ</t>
    </rPh>
    <rPh sb="59" eb="61">
      <t>ゾウカ</t>
    </rPh>
    <phoneticPr fontId="2"/>
  </si>
  <si>
    <t>■１日当たりの必要量(１人分)の考え方</t>
    <rPh sb="2" eb="3">
      <t>ニチ</t>
    </rPh>
    <rPh sb="3" eb="4">
      <t>ア</t>
    </rPh>
    <rPh sb="7" eb="10">
      <t>ヒツヨウリョウ</t>
    </rPh>
    <rPh sb="13" eb="14">
      <t>ブン</t>
    </rPh>
    <rPh sb="16" eb="17">
      <t>カンガ</t>
    </rPh>
    <rPh sb="18" eb="19">
      <t>カタ</t>
    </rPh>
    <phoneticPr fontId="2"/>
  </si>
  <si>
    <t>■１食当たりの必要量(１人分)について</t>
    <rPh sb="2" eb="3">
      <t>ショク</t>
    </rPh>
    <rPh sb="3" eb="4">
      <t>ア</t>
    </rPh>
    <rPh sb="7" eb="10">
      <t>ヒツヨウリョウ</t>
    </rPh>
    <phoneticPr fontId="2"/>
  </si>
  <si>
    <r>
      <rPr>
        <sz val="9"/>
        <color theme="1"/>
        <rFont val="BIZ UDゴシック"/>
        <family val="3"/>
        <charset val="128"/>
      </rPr>
      <t>　（食堂利用１年で）</t>
    </r>
    <r>
      <rPr>
        <sz val="16"/>
        <color theme="1"/>
        <rFont val="BIZ UDゴシック"/>
        <family val="3"/>
        <charset val="128"/>
      </rPr>
      <t>260</t>
    </r>
    <r>
      <rPr>
        <sz val="11"/>
        <color theme="1"/>
        <rFont val="BIZ UDゴシック"/>
        <family val="3"/>
        <charset val="128"/>
      </rPr>
      <t>食</t>
    </r>
    <rPh sb="2" eb="4">
      <t>ショクドウ</t>
    </rPh>
    <rPh sb="4" eb="6">
      <t>リヨウ</t>
    </rPh>
    <rPh sb="7" eb="8">
      <t>ネン</t>
    </rPh>
    <phoneticPr fontId="2"/>
  </si>
  <si>
    <r>
      <rPr>
        <sz val="16"/>
        <color theme="1"/>
        <rFont val="BIZ UDゴシック"/>
        <family val="3"/>
        <charset val="128"/>
      </rPr>
      <t>2,600</t>
    </r>
    <r>
      <rPr>
        <sz val="11"/>
        <color theme="1"/>
        <rFont val="BIZ UDゴシック"/>
        <family val="3"/>
        <charset val="128"/>
      </rPr>
      <t>食</t>
    </r>
    <rPh sb="5" eb="6">
      <t>ショク</t>
    </rPh>
    <phoneticPr fontId="2"/>
  </si>
  <si>
    <r>
      <t>「日本人の食事摂取基準」を活用した</t>
    </r>
    <r>
      <rPr>
        <sz val="22"/>
        <rFont val="BIZ UDゴシック"/>
        <family val="3"/>
        <charset val="128"/>
      </rPr>
      <t xml:space="preserve">目標栄養量の設定 </t>
    </r>
    <r>
      <rPr>
        <sz val="16"/>
        <rFont val="BIZ UDゴシック"/>
        <family val="3"/>
        <charset val="128"/>
      </rPr>
      <t>①入力・算出シート</t>
    </r>
    <rPh sb="1" eb="4">
      <t>ニホンジン</t>
    </rPh>
    <rPh sb="5" eb="11">
      <t>ショクジセッシュキジュン</t>
    </rPh>
    <rPh sb="13" eb="15">
      <t>カツヨウ</t>
    </rPh>
    <rPh sb="17" eb="19">
      <t>モクヒョウ</t>
    </rPh>
    <rPh sb="19" eb="21">
      <t>エイヨウ</t>
    </rPh>
    <rPh sb="21" eb="22">
      <t>リョウ</t>
    </rPh>
    <rPh sb="23" eb="25">
      <t>セッテイ</t>
    </rPh>
    <rPh sb="27" eb="29">
      <t>ニュウリョク</t>
    </rPh>
    <rPh sb="30" eb="32">
      <t>サンシュツ</t>
    </rPh>
    <phoneticPr fontId="2"/>
  </si>
  <si>
    <t>年　　月　　日</t>
    <rPh sb="0" eb="1">
      <t>ネン</t>
    </rPh>
    <rPh sb="3" eb="4">
      <t>ガツ</t>
    </rPh>
    <rPh sb="6" eb="7">
      <t>ニチ</t>
    </rPh>
    <phoneticPr fontId="2"/>
  </si>
  <si>
    <r>
      <t xml:space="preserve">→ </t>
    </r>
    <r>
      <rPr>
        <sz val="14"/>
        <color theme="1"/>
        <rFont val="BIZ UDゴシック"/>
        <family val="3"/>
        <charset val="128"/>
      </rPr>
      <t>耐容上限量</t>
    </r>
    <rPh sb="2" eb="7">
      <t>タイヨウジョウゲンリョウ</t>
    </rPh>
    <phoneticPr fontId="2"/>
  </si>
  <si>
    <t>１人
１日当たり</t>
    <rPh sb="1" eb="2">
      <t>ヒト</t>
    </rPh>
    <rPh sb="4" eb="5">
      <t>ニチ</t>
    </rPh>
    <rPh sb="5" eb="6">
      <t>ア</t>
    </rPh>
    <phoneticPr fontId="2"/>
  </si>
  <si>
    <r>
      <t>ビタミンＢ</t>
    </r>
    <r>
      <rPr>
        <b/>
        <vertAlign val="subscript"/>
        <sz val="11"/>
        <color theme="0"/>
        <rFont val="BIZ UDゴシック"/>
        <family val="3"/>
        <charset val="128"/>
      </rPr>
      <t>1</t>
    </r>
    <phoneticPr fontId="2"/>
  </si>
  <si>
    <r>
      <t>ビタミンＢ</t>
    </r>
    <r>
      <rPr>
        <b/>
        <vertAlign val="subscript"/>
        <sz val="11"/>
        <color theme="0"/>
        <rFont val="BIZ UDゴシック"/>
        <family val="3"/>
        <charset val="128"/>
      </rPr>
      <t>2</t>
    </r>
    <phoneticPr fontId="2"/>
  </si>
  <si>
    <t>g以上</t>
    <rPh sb="1" eb="3">
      <t>イジョウ</t>
    </rPh>
    <phoneticPr fontId="2"/>
  </si>
  <si>
    <r>
      <t xml:space="preserve">→ </t>
    </r>
    <r>
      <rPr>
        <b/>
        <sz val="14"/>
        <color theme="1"/>
        <rFont val="BIZ UDゴシック"/>
        <family val="3"/>
        <charset val="128"/>
      </rPr>
      <t>目標量</t>
    </r>
    <rPh sb="2" eb="4">
      <t>モクヒョウ</t>
    </rPh>
    <rPh sb="4" eb="5">
      <t>リョウ</t>
    </rPh>
    <phoneticPr fontId="2"/>
  </si>
  <si>
    <t>g未満</t>
    <rPh sb="1" eb="3">
      <t>ミマン</t>
    </rPh>
    <phoneticPr fontId="2"/>
  </si>
  <si>
    <r>
      <t xml:space="preserve">→ </t>
    </r>
    <r>
      <rPr>
        <b/>
        <sz val="13"/>
        <color theme="1"/>
        <rFont val="BIZ UDゴシック"/>
        <family val="3"/>
        <charset val="128"/>
      </rPr>
      <t>推奨量</t>
    </r>
    <r>
      <rPr>
        <sz val="8"/>
        <color theme="1"/>
        <rFont val="BIZ UDゴシック"/>
        <family val="3"/>
        <charset val="128"/>
      </rPr>
      <t>（不足のリスク２～３％）</t>
    </r>
    <rPh sb="2" eb="4">
      <t>スイショウ</t>
    </rPh>
    <rPh sb="4" eb="5">
      <t>リョウ</t>
    </rPh>
    <rPh sb="6" eb="8">
      <t>フソク</t>
    </rPh>
    <phoneticPr fontId="2"/>
  </si>
  <si>
    <r>
      <t xml:space="preserve">→ </t>
    </r>
    <r>
      <rPr>
        <sz val="13"/>
        <color theme="1"/>
        <rFont val="BIZ UDPゴシック"/>
        <family val="3"/>
        <charset val="128"/>
      </rPr>
      <t>推定平均必要量</t>
    </r>
    <r>
      <rPr>
        <sz val="8"/>
        <color theme="1"/>
        <rFont val="BIZ UDPゴシック"/>
        <family val="3"/>
        <charset val="128"/>
      </rPr>
      <t>（不足のリスク50％）</t>
    </r>
    <rPh sb="2" eb="4">
      <t>スイテイ</t>
    </rPh>
    <rPh sb="4" eb="6">
      <t>ヘイキン</t>
    </rPh>
    <rPh sb="6" eb="8">
      <t>ヒツヨウ</t>
    </rPh>
    <rPh sb="8" eb="9">
      <t>リョウ</t>
    </rPh>
    <rPh sb="10" eb="12">
      <t>フソク</t>
    </rPh>
    <phoneticPr fontId="2"/>
  </si>
  <si>
    <r>
      <t xml:space="preserve">→ </t>
    </r>
    <r>
      <rPr>
        <sz val="13"/>
        <color theme="1"/>
        <rFont val="BIZ UDゴシック"/>
        <family val="3"/>
        <charset val="128"/>
      </rPr>
      <t>目安量</t>
    </r>
    <r>
      <rPr>
        <sz val="8"/>
        <color theme="1"/>
        <rFont val="BIZ UDゴシック"/>
        <family val="3"/>
        <charset val="128"/>
      </rPr>
      <t>（不足のリスクほぼなし）</t>
    </r>
    <rPh sb="2" eb="4">
      <t>メヤス</t>
    </rPh>
    <rPh sb="4" eb="5">
      <t>リョウ</t>
    </rPh>
    <rPh sb="6" eb="8">
      <t>フソク</t>
    </rPh>
    <phoneticPr fontId="2"/>
  </si>
  <si>
    <r>
      <t xml:space="preserve">推奨量
</t>
    </r>
    <r>
      <rPr>
        <sz val="9"/>
        <rFont val="BIZ UDゴシック"/>
        <family val="3"/>
        <charset val="128"/>
      </rPr>
      <t>（各区分の必要量）</t>
    </r>
    <rPh sb="0" eb="2">
      <t>スイショウ</t>
    </rPh>
    <rPh sb="2" eb="3">
      <t>リョウ</t>
    </rPh>
    <rPh sb="5" eb="8">
      <t>カククブン</t>
    </rPh>
    <rPh sb="9" eb="11">
      <t>ヒツヨウ</t>
    </rPh>
    <rPh sb="11" eb="12">
      <t>リョウ</t>
    </rPh>
    <phoneticPr fontId="2"/>
  </si>
  <si>
    <r>
      <t xml:space="preserve">目標量
</t>
    </r>
    <r>
      <rPr>
        <sz val="9"/>
        <rFont val="BIZ UDゴシック"/>
        <family val="3"/>
        <charset val="128"/>
      </rPr>
      <t>（各区分の必要量）</t>
    </r>
    <rPh sb="0" eb="2">
      <t>モクヒョウ</t>
    </rPh>
    <rPh sb="2" eb="3">
      <t>リョウ</t>
    </rPh>
    <rPh sb="5" eb="8">
      <t>カククブン</t>
    </rPh>
    <rPh sb="9" eb="11">
      <t>ヒツヨウ</t>
    </rPh>
    <rPh sb="11" eb="12">
      <t>リョウ</t>
    </rPh>
    <phoneticPr fontId="2"/>
  </si>
  <si>
    <r>
      <t>「日本人の食事摂取基準」を活用した</t>
    </r>
    <r>
      <rPr>
        <sz val="22"/>
        <rFont val="BIZ UDゴシック"/>
        <family val="3"/>
        <charset val="128"/>
      </rPr>
      <t xml:space="preserve">目標栄養量の設定 </t>
    </r>
    <r>
      <rPr>
        <sz val="16"/>
        <rFont val="BIZ UDゴシック"/>
        <family val="3"/>
        <charset val="128"/>
      </rPr>
      <t>②施設検討用シート</t>
    </r>
    <rPh sb="1" eb="4">
      <t>ニホンジン</t>
    </rPh>
    <rPh sb="5" eb="11">
      <t>ショクジセッシュキジュン</t>
    </rPh>
    <rPh sb="13" eb="15">
      <t>カツヨウ</t>
    </rPh>
    <rPh sb="17" eb="19">
      <t>モクヒョウ</t>
    </rPh>
    <rPh sb="19" eb="21">
      <t>エイヨウ</t>
    </rPh>
    <rPh sb="21" eb="22">
      <t>リョウ</t>
    </rPh>
    <rPh sb="23" eb="25">
      <t>セッテイ</t>
    </rPh>
    <rPh sb="27" eb="29">
      <t>シセツ</t>
    </rPh>
    <rPh sb="29" eb="31">
      <t>ケントウ</t>
    </rPh>
    <rPh sb="31" eb="32">
      <t>ヨウ</t>
    </rPh>
    <phoneticPr fontId="2"/>
  </si>
  <si>
    <r>
      <t xml:space="preserve">エネルギー
</t>
    </r>
    <r>
      <rPr>
        <sz val="9"/>
        <color theme="1"/>
        <rFont val="BIZ UDゴシック"/>
        <family val="3"/>
        <charset val="128"/>
      </rPr>
      <t>(kcal)</t>
    </r>
    <phoneticPr fontId="2"/>
  </si>
  <si>
    <r>
      <t xml:space="preserve">たんぱく質
</t>
    </r>
    <r>
      <rPr>
        <sz val="9"/>
        <color theme="1"/>
        <rFont val="BIZ UDゴシック"/>
        <family val="3"/>
        <charset val="128"/>
      </rPr>
      <t>(g)</t>
    </r>
    <phoneticPr fontId="2"/>
  </si>
  <si>
    <r>
      <t xml:space="preserve">脂質
</t>
    </r>
    <r>
      <rPr>
        <sz val="9"/>
        <color theme="1"/>
        <rFont val="BIZ UDゴシック"/>
        <family val="3"/>
        <charset val="128"/>
      </rPr>
      <t>(g)</t>
    </r>
    <phoneticPr fontId="2"/>
  </si>
  <si>
    <r>
      <t xml:space="preserve">カルシウム
</t>
    </r>
    <r>
      <rPr>
        <sz val="9"/>
        <color theme="1"/>
        <rFont val="BIZ UDゴシック"/>
        <family val="3"/>
        <charset val="128"/>
      </rPr>
      <t>(mg)</t>
    </r>
    <phoneticPr fontId="2"/>
  </si>
  <si>
    <r>
      <t xml:space="preserve">鉄
</t>
    </r>
    <r>
      <rPr>
        <sz val="9"/>
        <color theme="1"/>
        <rFont val="BIZ UDゴシック"/>
        <family val="3"/>
        <charset val="128"/>
      </rPr>
      <t>(mg)</t>
    </r>
    <phoneticPr fontId="2"/>
  </si>
  <si>
    <r>
      <t xml:space="preserve">ビタミンＡ
</t>
    </r>
    <r>
      <rPr>
        <sz val="9"/>
        <color theme="1"/>
        <rFont val="BIZ UDゴシック"/>
        <family val="3"/>
        <charset val="128"/>
      </rPr>
      <t>(μg)</t>
    </r>
    <phoneticPr fontId="2"/>
  </si>
  <si>
    <r>
      <t>ビタミンＢ</t>
    </r>
    <r>
      <rPr>
        <vertAlign val="subscript"/>
        <sz val="11"/>
        <color theme="1"/>
        <rFont val="BIZ UDゴシック"/>
        <family val="3"/>
        <charset val="128"/>
      </rPr>
      <t>1</t>
    </r>
    <r>
      <rPr>
        <sz val="11"/>
        <color theme="1"/>
        <rFont val="BIZ UDゴシック"/>
        <family val="3"/>
        <charset val="128"/>
      </rPr>
      <t xml:space="preserve">
</t>
    </r>
    <r>
      <rPr>
        <sz val="9"/>
        <color theme="1"/>
        <rFont val="BIZ UDゴシック"/>
        <family val="3"/>
        <charset val="128"/>
      </rPr>
      <t>(mg)</t>
    </r>
    <phoneticPr fontId="2"/>
  </si>
  <si>
    <r>
      <t>ビタミンＢ</t>
    </r>
    <r>
      <rPr>
        <vertAlign val="subscript"/>
        <sz val="11"/>
        <color theme="1"/>
        <rFont val="BIZ UDゴシック"/>
        <family val="3"/>
        <charset val="128"/>
      </rPr>
      <t>2</t>
    </r>
    <r>
      <rPr>
        <sz val="11"/>
        <color theme="1"/>
        <rFont val="BIZ UDゴシック"/>
        <family val="3"/>
        <charset val="128"/>
      </rPr>
      <t xml:space="preserve">
</t>
    </r>
    <r>
      <rPr>
        <sz val="9"/>
        <color theme="1"/>
        <rFont val="BIZ UDゴシック"/>
        <family val="3"/>
        <charset val="128"/>
      </rPr>
      <t>(mg)</t>
    </r>
    <phoneticPr fontId="2"/>
  </si>
  <si>
    <r>
      <t xml:space="preserve">ビタミンＣ
</t>
    </r>
    <r>
      <rPr>
        <sz val="9"/>
        <color theme="1"/>
        <rFont val="BIZ UDゴシック"/>
        <family val="3"/>
        <charset val="128"/>
      </rPr>
      <t>(mg)</t>
    </r>
    <phoneticPr fontId="2"/>
  </si>
  <si>
    <r>
      <t>炭水化物エネルギー比</t>
    </r>
    <r>
      <rPr>
        <sz val="9"/>
        <color theme="1"/>
        <rFont val="BIZ UDゴシック"/>
        <family val="3"/>
        <charset val="128"/>
      </rPr>
      <t>(％)</t>
    </r>
    <rPh sb="0" eb="4">
      <t>タンスイカブツ</t>
    </rPh>
    <rPh sb="9" eb="10">
      <t>ヒ</t>
    </rPh>
    <phoneticPr fontId="2"/>
  </si>
  <si>
    <r>
      <t>たんぱく質エネルギー比</t>
    </r>
    <r>
      <rPr>
        <sz val="9"/>
        <color theme="1"/>
        <rFont val="BIZ UDゴシック"/>
        <family val="3"/>
        <charset val="128"/>
      </rPr>
      <t>(％)</t>
    </r>
    <rPh sb="10" eb="11">
      <t>ヒ</t>
    </rPh>
    <phoneticPr fontId="2"/>
  </si>
  <si>
    <r>
      <t>脂質エネルギー比</t>
    </r>
    <r>
      <rPr>
        <sz val="9"/>
        <color theme="1"/>
        <rFont val="BIZ UDゴシック"/>
        <family val="3"/>
        <charset val="128"/>
      </rPr>
      <t>(％)</t>
    </r>
    <rPh sb="7" eb="8">
      <t>ヒ</t>
    </rPh>
    <phoneticPr fontId="2"/>
  </si>
  <si>
    <t xml:space="preserve">目標栄養量設定のためのシートを作成しましたので、ぜひご活用ください。
</t>
    <rPh sb="0" eb="2">
      <t>モクヒョウ</t>
    </rPh>
    <rPh sb="2" eb="4">
      <t>エイヨウ</t>
    </rPh>
    <rPh sb="4" eb="5">
      <t>リョウ</t>
    </rPh>
    <rPh sb="5" eb="7">
      <t>セッテイ</t>
    </rPh>
    <rPh sb="15" eb="17">
      <t>サクセイ</t>
    </rPh>
    <rPh sb="27" eb="29">
      <t>カツヨウ</t>
    </rPh>
    <phoneticPr fontId="2"/>
  </si>
  <si>
    <t>↓自動計算</t>
    <rPh sb="1" eb="3">
      <t>ジドウ</t>
    </rPh>
    <rPh sb="3" eb="5">
      <t>ケイサン</t>
    </rPh>
    <phoneticPr fontId="2"/>
  </si>
  <si>
    <r>
      <t>１日当たりの
必要量</t>
    </r>
    <r>
      <rPr>
        <sz val="8"/>
        <color theme="1"/>
        <rFont val="BIZ UDゴシック"/>
        <family val="3"/>
        <charset val="128"/>
      </rPr>
      <t>(1人分)</t>
    </r>
    <rPh sb="1" eb="2">
      <t>ニチ</t>
    </rPh>
    <rPh sb="2" eb="3">
      <t>ア</t>
    </rPh>
    <rPh sb="7" eb="9">
      <t>ヒツヨウ</t>
    </rPh>
    <rPh sb="9" eb="10">
      <t>リョウ</t>
    </rPh>
    <rPh sb="12" eb="14">
      <t>ニンブン</t>
    </rPh>
    <phoneticPr fontId="2"/>
  </si>
  <si>
    <r>
      <t>１食当たりの
必要量</t>
    </r>
    <r>
      <rPr>
        <sz val="8"/>
        <color theme="1"/>
        <rFont val="BIZ UDゴシック"/>
        <family val="3"/>
        <charset val="128"/>
      </rPr>
      <t>(1人分)</t>
    </r>
    <rPh sb="1" eb="2">
      <t>ショク</t>
    </rPh>
    <rPh sb="2" eb="3">
      <t>ア</t>
    </rPh>
    <rPh sb="7" eb="9">
      <t>ヒツヨウ</t>
    </rPh>
    <rPh sb="9" eb="10">
      <t>リョウ</t>
    </rPh>
    <rPh sb="12" eb="14">
      <t>ニンブン</t>
    </rPh>
    <phoneticPr fontId="2"/>
  </si>
  <si>
    <t>・その他の栄養素は、１日当たりの必要量(１人分)を１/３にしたものを下限、１/２にしたものを上限にして</t>
    <rPh sb="3" eb="4">
      <t>ホカ</t>
    </rPh>
    <rPh sb="5" eb="7">
      <t>エイヨウ</t>
    </rPh>
    <rPh sb="7" eb="8">
      <t>ソ</t>
    </rPh>
    <phoneticPr fontId="2"/>
  </si>
  <si>
    <t>　</t>
    <phoneticPr fontId="2"/>
  </si>
  <si>
    <r>
      <t xml:space="preserve">計 </t>
    </r>
    <r>
      <rPr>
        <sz val="16"/>
        <color theme="1"/>
        <rFont val="BIZ UDゴシック"/>
        <family val="3"/>
        <charset val="128"/>
      </rPr>
      <t>10,400</t>
    </r>
    <r>
      <rPr>
        <sz val="11"/>
        <color theme="1"/>
        <rFont val="BIZ UDゴシック"/>
        <family val="3"/>
        <charset val="128"/>
      </rPr>
      <t>食</t>
    </r>
    <rPh sb="0" eb="1">
      <t>ケイ</t>
    </rPh>
    <phoneticPr fontId="2"/>
  </si>
  <si>
    <t>※本ツールは「日本人の食事摂取基準（2025年版）」を参考に作成しています。詳しい数値等は「日
  本人の食事摂取基準(2025年版）」をご覧ください。</t>
    <phoneticPr fontId="2"/>
  </si>
  <si>
    <r>
      <t xml:space="preserve">仕事内容
</t>
    </r>
    <r>
      <rPr>
        <sz val="9"/>
        <color theme="1"/>
        <rFont val="BIZ UDゴシック"/>
        <family val="3"/>
        <charset val="128"/>
      </rPr>
      <t>〈身体活動レベル〉</t>
    </r>
    <rPh sb="0" eb="2">
      <t>シゴト</t>
    </rPh>
    <rPh sb="2" eb="4">
      <t>ナイヨウ</t>
    </rPh>
    <rPh sb="6" eb="10">
      <t>シンタイカツドウ</t>
    </rPh>
    <phoneticPr fontId="2"/>
  </si>
  <si>
    <r>
      <rPr>
        <sz val="10"/>
        <rFont val="BIZ UDゴシック"/>
        <family val="3"/>
        <charset val="128"/>
      </rPr>
      <t>移動や立位の多い仕事</t>
    </r>
    <r>
      <rPr>
        <sz val="9"/>
        <color rgb="FFFF0000"/>
        <rFont val="BIZ UDゴシック"/>
        <family val="3"/>
        <charset val="128"/>
      </rPr>
      <t xml:space="preserve">
</t>
    </r>
    <r>
      <rPr>
        <sz val="9"/>
        <color theme="1"/>
        <rFont val="BIZ UDゴシック"/>
        <family val="3"/>
        <charset val="128"/>
      </rPr>
      <t>〈高い〉</t>
    </r>
    <rPh sb="0" eb="2">
      <t>イドウ</t>
    </rPh>
    <rPh sb="3" eb="5">
      <t>リツイ</t>
    </rPh>
    <rPh sb="6" eb="7">
      <t>オオ</t>
    </rPh>
    <rPh sb="8" eb="10">
      <t>シゴト</t>
    </rPh>
    <rPh sb="12" eb="13">
      <t>タカ</t>
    </rPh>
    <phoneticPr fontId="2"/>
  </si>
  <si>
    <r>
      <rPr>
        <sz val="10"/>
        <rFont val="BIZ UDゴシック"/>
        <family val="3"/>
        <charset val="128"/>
      </rPr>
      <t>座位中心の仕事</t>
    </r>
    <r>
      <rPr>
        <sz val="2"/>
        <rFont val="BIZ UDゴシック"/>
        <family val="3"/>
        <charset val="128"/>
      </rPr>
      <t/>
    </r>
    <rPh sb="0" eb="2">
      <t>ザイ</t>
    </rPh>
    <rPh sb="2" eb="4">
      <t>チュウシン</t>
    </rPh>
    <rPh sb="5" eb="7">
      <t>シゴト</t>
    </rPh>
    <phoneticPr fontId="2"/>
  </si>
  <si>
    <t>(人)</t>
    <rPh sb="1" eb="2">
      <t>ニン</t>
    </rPh>
    <phoneticPr fontId="2"/>
  </si>
  <si>
    <t>↓入力</t>
    <rPh sb="1" eb="3">
      <t>ニュウリョク</t>
    </rPh>
    <phoneticPr fontId="2"/>
  </si>
  <si>
    <t>目標栄養量</t>
    <rPh sb="0" eb="2">
      <t>モクヒョウ</t>
    </rPh>
    <rPh sb="2" eb="4">
      <t>エイヨウ</t>
    </rPh>
    <rPh sb="4" eb="5">
      <t>リョウ</t>
    </rPh>
    <phoneticPr fontId="2"/>
  </si>
  <si>
    <r>
      <t xml:space="preserve">　 </t>
    </r>
    <r>
      <rPr>
        <b/>
        <sz val="12"/>
        <color theme="1"/>
        <rFont val="BIZ UDゴシック"/>
        <family val="3"/>
        <charset val="128"/>
      </rPr>
      <t>なぜ給食が</t>
    </r>
    <r>
      <rPr>
        <b/>
        <sz val="12"/>
        <rFont val="BIZ UDゴシック"/>
        <family val="3"/>
        <charset val="128"/>
      </rPr>
      <t>社員</t>
    </r>
    <r>
      <rPr>
        <b/>
        <sz val="12"/>
        <color theme="1"/>
        <rFont val="BIZ UDゴシック"/>
        <family val="3"/>
        <charset val="128"/>
      </rPr>
      <t>の健康につながるの？</t>
    </r>
    <rPh sb="4" eb="6">
      <t>キュウショク</t>
    </rPh>
    <rPh sb="7" eb="9">
      <t>シャイン</t>
    </rPh>
    <rPh sb="10" eb="12">
      <t>ケンコウ</t>
    </rPh>
    <phoneticPr fontId="2"/>
  </si>
  <si>
    <r>
      <rPr>
        <sz val="16"/>
        <rFont val="BIZ UDゴシック"/>
        <family val="3"/>
        <charset val="128"/>
      </rPr>
      <t>せっかくの</t>
    </r>
    <r>
      <rPr>
        <sz val="18"/>
        <rFont val="BIZ UDゴシック"/>
        <family val="3"/>
        <charset val="128"/>
      </rPr>
      <t>　　　　</t>
    </r>
    <r>
      <rPr>
        <sz val="26"/>
        <rFont val="BIZ UDゴシック"/>
        <family val="3"/>
        <charset val="128"/>
      </rPr>
      <t xml:space="preserve">  </t>
    </r>
    <r>
      <rPr>
        <sz val="16"/>
        <rFont val="BIZ UDゴシック"/>
        <family val="3"/>
        <charset val="128"/>
      </rPr>
      <t>を社員の健康づくりに活かしてみませんか？</t>
    </r>
    <rPh sb="12" eb="14">
      <t>シャイン</t>
    </rPh>
    <rPh sb="15" eb="17">
      <t>ケンコウ</t>
    </rPh>
    <rPh sb="21" eb="22">
      <t>カッ</t>
    </rPh>
    <phoneticPr fontId="2"/>
  </si>
  <si>
    <r>
      <t>勤続40年の間、毎日食堂を利用すると、その食事は10,000食を超えます。人の身体は、食べたものでできています。たとえ１日１回の食事でも、</t>
    </r>
    <r>
      <rPr>
        <sz val="11"/>
        <rFont val="BIZ UDゴシック"/>
        <family val="3"/>
        <charset val="128"/>
      </rPr>
      <t>社員</t>
    </r>
    <r>
      <rPr>
        <sz val="11"/>
        <color theme="1"/>
        <rFont val="BIZ UDゴシック"/>
        <family val="3"/>
        <charset val="128"/>
      </rPr>
      <t>の健康を支えることができるのです。</t>
    </r>
    <rPh sb="6" eb="7">
      <t>アイダ</t>
    </rPh>
    <rPh sb="69" eb="71">
      <t>シャイン</t>
    </rPh>
    <phoneticPr fontId="2"/>
  </si>
  <si>
    <r>
      <t xml:space="preserve">   </t>
    </r>
    <r>
      <rPr>
        <b/>
        <sz val="12"/>
        <rFont val="BIZ UDゴシック"/>
        <family val="3"/>
        <charset val="128"/>
      </rPr>
      <t>社員</t>
    </r>
    <r>
      <rPr>
        <b/>
        <sz val="12"/>
        <color theme="1"/>
        <rFont val="BIZ UDゴシック"/>
        <family val="3"/>
        <charset val="128"/>
      </rPr>
      <t>に合わせた給食の目標栄養量を設定するために</t>
    </r>
    <rPh sb="3" eb="5">
      <t>シャイン</t>
    </rPh>
    <rPh sb="6" eb="7">
      <t>ア</t>
    </rPh>
    <rPh sb="10" eb="12">
      <t>キュウショク</t>
    </rPh>
    <rPh sb="13" eb="15">
      <t>モクヒョウ</t>
    </rPh>
    <rPh sb="15" eb="17">
      <t>エイヨウ</t>
    </rPh>
    <rPh sb="17" eb="18">
      <t>リョウ</t>
    </rPh>
    <rPh sb="19" eb="21">
      <t>セッテイ</t>
    </rPh>
    <phoneticPr fontId="2"/>
  </si>
  <si>
    <t>人数
(Step1)</t>
    <rPh sb="0" eb="1">
      <t>ニン</t>
    </rPh>
    <rPh sb="1" eb="2">
      <t>スウ</t>
    </rPh>
    <phoneticPr fontId="2"/>
  </si>
  <si>
    <r>
      <t xml:space="preserve">　 </t>
    </r>
    <r>
      <rPr>
        <b/>
        <sz val="12"/>
        <rFont val="BIZ UDゴシック"/>
        <family val="3"/>
        <charset val="128"/>
      </rPr>
      <t>隣の会社の食堂とは食事が違って当然！～みんなちがって、みんないい～</t>
    </r>
    <rPh sb="2" eb="3">
      <t>トナリ</t>
    </rPh>
    <rPh sb="4" eb="6">
      <t>カイシャ</t>
    </rPh>
    <rPh sb="7" eb="9">
      <t>ショクドウ</t>
    </rPh>
    <rPh sb="11" eb="13">
      <t>ショクジ</t>
    </rPh>
    <rPh sb="14" eb="15">
      <t>チガ</t>
    </rPh>
    <rPh sb="17" eb="19">
      <t>トウゼン</t>
    </rPh>
    <phoneticPr fontId="2"/>
  </si>
  <si>
    <t>仕事の内容によって活動量が異なるため、会社の社員に必要な食事量（特にご飯量）は、会社によって異なります。もしも以下のＡ社の社員がＢ社の食堂の食事を毎日食べた場合、１年で約７kg体重が増加します。
だからこそ、会社の社員に合わせた、会社オリジナルの給食が重要になります。</t>
    <rPh sb="0" eb="2">
      <t>シゴト</t>
    </rPh>
    <rPh sb="3" eb="5">
      <t>ナイヨウ</t>
    </rPh>
    <rPh sb="9" eb="12">
      <t>カツドウリョウ</t>
    </rPh>
    <rPh sb="13" eb="14">
      <t>コト</t>
    </rPh>
    <rPh sb="25" eb="27">
      <t>ヒツヨウ</t>
    </rPh>
    <rPh sb="28" eb="30">
      <t>ショクジ</t>
    </rPh>
    <rPh sb="30" eb="31">
      <t>リョウ</t>
    </rPh>
    <rPh sb="32" eb="33">
      <t>トク</t>
    </rPh>
    <rPh sb="35" eb="36">
      <t>ハン</t>
    </rPh>
    <rPh sb="36" eb="37">
      <t>リョウ</t>
    </rPh>
    <rPh sb="40" eb="42">
      <t>カイシャ</t>
    </rPh>
    <rPh sb="46" eb="47">
      <t>コト</t>
    </rPh>
    <rPh sb="55" eb="57">
      <t>イカ</t>
    </rPh>
    <rPh sb="59" eb="60">
      <t>シャ</t>
    </rPh>
    <rPh sb="65" eb="66">
      <t>シャ</t>
    </rPh>
    <rPh sb="67" eb="69">
      <t>ショクドウ</t>
    </rPh>
    <rPh sb="70" eb="72">
      <t>ショクジ</t>
    </rPh>
    <rPh sb="73" eb="75">
      <t>マイニチ</t>
    </rPh>
    <rPh sb="75" eb="76">
      <t>タ</t>
    </rPh>
    <rPh sb="78" eb="80">
      <t>バアイ</t>
    </rPh>
    <rPh sb="82" eb="83">
      <t>ネン</t>
    </rPh>
    <rPh sb="84" eb="85">
      <t>ヤク</t>
    </rPh>
    <rPh sb="88" eb="90">
      <t>タイジュウ</t>
    </rPh>
    <rPh sb="91" eb="93">
      <t>ゾウカ</t>
    </rPh>
    <rPh sb="104" eb="106">
      <t>カイシャ</t>
    </rPh>
    <rPh sb="115" eb="117">
      <t>カイシャ</t>
    </rPh>
    <rPh sb="123" eb="125">
      <t>キュウショク</t>
    </rPh>
    <phoneticPr fontId="2"/>
  </si>
  <si>
    <t xml:space="preserve"> 　  Ａ社（研究所）の食堂</t>
    <rPh sb="5" eb="6">
      <t>シャ</t>
    </rPh>
    <rPh sb="7" eb="10">
      <t>ケンキュウショ</t>
    </rPh>
    <rPh sb="12" eb="14">
      <t>ショクドウ</t>
    </rPh>
    <phoneticPr fontId="2"/>
  </si>
  <si>
    <t xml:space="preserve">   Ｂ社（製造業）の食堂</t>
    <rPh sb="4" eb="5">
      <t>シャ</t>
    </rPh>
    <rPh sb="6" eb="9">
      <t>セイゾウギョウ</t>
    </rPh>
    <rPh sb="11" eb="13">
      <t>ショクドウ</t>
    </rPh>
    <phoneticPr fontId="2"/>
  </si>
  <si>
    <r>
      <t xml:space="preserve">   定食 </t>
    </r>
    <r>
      <rPr>
        <sz val="16"/>
        <rFont val="BIZ UDゴシック"/>
        <family val="3"/>
        <charset val="128"/>
      </rPr>
      <t>700kcal</t>
    </r>
    <r>
      <rPr>
        <sz val="12"/>
        <rFont val="BIZ UDゴシック"/>
        <family val="3"/>
        <charset val="128"/>
      </rPr>
      <t>（普通盛ご飯</t>
    </r>
    <r>
      <rPr>
        <sz val="14"/>
        <rFont val="BIZ UDゴシック"/>
        <family val="3"/>
        <charset val="128"/>
      </rPr>
      <t>150ｇ</t>
    </r>
    <r>
      <rPr>
        <sz val="12"/>
        <rFont val="BIZ UDゴシック"/>
        <family val="3"/>
        <charset val="128"/>
      </rPr>
      <t>）</t>
    </r>
    <rPh sb="3" eb="5">
      <t>テイショク</t>
    </rPh>
    <rPh sb="14" eb="16">
      <t>フツウ</t>
    </rPh>
    <rPh sb="16" eb="17">
      <t>モリ</t>
    </rPh>
    <rPh sb="18" eb="19">
      <t>ハン</t>
    </rPh>
    <phoneticPr fontId="2"/>
  </si>
  <si>
    <r>
      <t xml:space="preserve"> 定食 </t>
    </r>
    <r>
      <rPr>
        <sz val="16"/>
        <rFont val="BIZ UDゴシック"/>
        <family val="3"/>
        <charset val="128"/>
      </rPr>
      <t>900kcal</t>
    </r>
    <r>
      <rPr>
        <sz val="12"/>
        <rFont val="BIZ UDゴシック"/>
        <family val="3"/>
        <charset val="128"/>
      </rPr>
      <t>（普通盛ご飯</t>
    </r>
    <r>
      <rPr>
        <sz val="14"/>
        <rFont val="BIZ UDゴシック"/>
        <family val="3"/>
        <charset val="128"/>
      </rPr>
      <t>250g</t>
    </r>
    <r>
      <rPr>
        <sz val="12"/>
        <rFont val="BIZ UDゴシック"/>
        <family val="3"/>
        <charset val="128"/>
      </rPr>
      <t>）</t>
    </r>
    <rPh sb="1" eb="3">
      <t>テイショク</t>
    </rPh>
    <rPh sb="12" eb="14">
      <t>フツウ</t>
    </rPh>
    <rPh sb="14" eb="15">
      <t>モリ</t>
    </rPh>
    <rPh sb="16" eb="17">
      <t>ハン</t>
    </rPh>
    <phoneticPr fontId="2"/>
  </si>
  <si>
    <t>食堂で給食を提供する際は、会社の社員に必要な食事量（目標栄養量）を設定します。
目標栄養量は、次のような社員一人一人の身体状況等を確認し、国が示す基準（「日本人の食事摂取基準」）をもとに設定します。</t>
    <rPh sb="0" eb="2">
      <t>ショクドウ</t>
    </rPh>
    <rPh sb="3" eb="5">
      <t>キュウショク</t>
    </rPh>
    <rPh sb="6" eb="8">
      <t>テイキョウ</t>
    </rPh>
    <rPh sb="10" eb="11">
      <t>サイ</t>
    </rPh>
    <rPh sb="13" eb="15">
      <t>カイシャ</t>
    </rPh>
    <rPh sb="16" eb="18">
      <t>シャイン</t>
    </rPh>
    <rPh sb="40" eb="42">
      <t>モクヒョウ</t>
    </rPh>
    <rPh sb="42" eb="44">
      <t>エイヨウ</t>
    </rPh>
    <rPh sb="44" eb="45">
      <t>リョウ</t>
    </rPh>
    <rPh sb="47" eb="48">
      <t>ツギ</t>
    </rPh>
    <rPh sb="52" eb="54">
      <t>シャイン</t>
    </rPh>
    <rPh sb="54" eb="56">
      <t>ヒトリ</t>
    </rPh>
    <rPh sb="56" eb="58">
      <t>ヒトリ</t>
    </rPh>
    <rPh sb="59" eb="61">
      <t>シンタイ</t>
    </rPh>
    <rPh sb="61" eb="63">
      <t>ジョウキョウ</t>
    </rPh>
    <rPh sb="63" eb="64">
      <t>トウ</t>
    </rPh>
    <rPh sb="65" eb="67">
      <t>カクニン</t>
    </rPh>
    <rPh sb="69" eb="70">
      <t>クニ</t>
    </rPh>
    <rPh sb="93" eb="95">
      <t>セッテイ</t>
    </rPh>
    <phoneticPr fontId="2"/>
  </si>
  <si>
    <t>　  このシートでは、Step１～３により、社員が１日に必要なエネルギー量及び栄養量を算出します。</t>
    <rPh sb="22" eb="24">
      <t>シャイン</t>
    </rPh>
    <rPh sb="26" eb="27">
      <t>ニチ</t>
    </rPh>
    <rPh sb="28" eb="30">
      <t>ヒツヨウ</t>
    </rPh>
    <rPh sb="36" eb="37">
      <t>リョウ</t>
    </rPh>
    <rPh sb="37" eb="38">
      <t>オヨ</t>
    </rPh>
    <rPh sb="39" eb="41">
      <t>エイヨウ</t>
    </rPh>
    <rPh sb="41" eb="42">
      <t>リョウ</t>
    </rPh>
    <rPh sb="43" eb="45">
      <t>サンシュツ</t>
    </rPh>
    <phoneticPr fontId="2"/>
  </si>
  <si>
    <t>Step１　 人数構成表を作成する</t>
    <rPh sb="7" eb="9">
      <t>ニンズウ</t>
    </rPh>
    <rPh sb="9" eb="11">
      <t>コウセイ</t>
    </rPh>
    <rPh sb="11" eb="12">
      <t>ヒョウ</t>
    </rPh>
    <rPh sb="13" eb="15">
      <t>サクセイ</t>
    </rPh>
    <phoneticPr fontId="2"/>
  </si>
  <si>
    <r>
      <t>　</t>
    </r>
    <r>
      <rPr>
        <sz val="11"/>
        <rFont val="BIZ UDゴシック"/>
        <family val="3"/>
        <charset val="128"/>
      </rPr>
      <t>社員の性別、年齢、仕事内容を把握し、青いセルにそれぞれ人数を入力します。</t>
    </r>
    <rPh sb="1" eb="3">
      <t>シャイン</t>
    </rPh>
    <rPh sb="4" eb="6">
      <t>セイベツ</t>
    </rPh>
    <rPh sb="7" eb="9">
      <t>ネンレイ</t>
    </rPh>
    <rPh sb="10" eb="12">
      <t>シゴト</t>
    </rPh>
    <rPh sb="12" eb="14">
      <t>ナイヨウ</t>
    </rPh>
    <rPh sb="15" eb="17">
      <t>ハアク</t>
    </rPh>
    <rPh sb="19" eb="20">
      <t>アオ</t>
    </rPh>
    <rPh sb="28" eb="30">
      <t>ニンズウ</t>
    </rPh>
    <rPh sb="31" eb="33">
      <t>ニュウリョク</t>
    </rPh>
    <phoneticPr fontId="2"/>
  </si>
  <si>
    <r>
      <rPr>
        <sz val="8"/>
        <rFont val="BIZ UDゴシック"/>
        <family val="3"/>
        <charset val="128"/>
      </rPr>
      <t>（仕事以外も座っていることがほとんどの人）</t>
    </r>
    <r>
      <rPr>
        <sz val="9"/>
        <rFont val="BIZ UDゴシック"/>
        <family val="3"/>
        <charset val="128"/>
      </rPr>
      <t xml:space="preserve">
〈低い〉</t>
    </r>
    <rPh sb="1" eb="3">
      <t>シゴト</t>
    </rPh>
    <rPh sb="3" eb="5">
      <t>イガイ</t>
    </rPh>
    <rPh sb="6" eb="7">
      <t>スワ</t>
    </rPh>
    <rPh sb="19" eb="20">
      <t>ヒト</t>
    </rPh>
    <rPh sb="23" eb="24">
      <t>ヒク</t>
    </rPh>
    <phoneticPr fontId="2"/>
  </si>
  <si>
    <r>
      <rPr>
        <sz val="8"/>
        <rFont val="BIZ UDゴシック"/>
        <family val="3"/>
        <charset val="128"/>
      </rPr>
      <t>（通勤・買い物での歩行、
家事、軽い運動等をする人）</t>
    </r>
    <r>
      <rPr>
        <sz val="9"/>
        <rFont val="BIZ UDゴシック"/>
        <family val="3"/>
        <charset val="128"/>
      </rPr>
      <t xml:space="preserve">
〈普通〉</t>
    </r>
    <rPh sb="16" eb="17">
      <t>カル</t>
    </rPh>
    <rPh sb="18" eb="20">
      <t>ウンドウ</t>
    </rPh>
    <rPh sb="20" eb="21">
      <t>トウ</t>
    </rPh>
    <phoneticPr fontId="2"/>
  </si>
  <si>
    <t>　　  　 １日に必要なエネルギー量（１人当たり）を計算する ※自動計算</t>
    <rPh sb="7" eb="8">
      <t>ニチ</t>
    </rPh>
    <rPh sb="9" eb="11">
      <t>ヒツヨウ</t>
    </rPh>
    <rPh sb="17" eb="18">
      <t>リョウ</t>
    </rPh>
    <rPh sb="20" eb="21">
      <t>ヒト</t>
    </rPh>
    <rPh sb="21" eb="22">
      <t>ア</t>
    </rPh>
    <rPh sb="26" eb="28">
      <t>ケイサン</t>
    </rPh>
    <rPh sb="32" eb="34">
      <t>ジドウ</t>
    </rPh>
    <rPh sb="34" eb="36">
      <t>ケイサン</t>
    </rPh>
    <phoneticPr fontId="2"/>
  </si>
  <si>
    <r>
      <t>　性別・年齢・身体活動レベル（仕事内容）から推定される「１日に必要なエネルギー量」に、Step１で把
　握したそれぞれの人数を乗じることで、全社員分の「１日に必要なエネルギー量の合計」を算出します。
　さらに、その合計を全社員の人数で割り戻すことで、「１日に必要なエネルギー量</t>
    </r>
    <r>
      <rPr>
        <sz val="11"/>
        <rFont val="BIZ UDPゴシック"/>
        <family val="3"/>
        <charset val="128"/>
      </rPr>
      <t>（１人当たり）</t>
    </r>
    <r>
      <rPr>
        <sz val="11"/>
        <rFont val="BIZ UDゴシック"/>
        <family val="3"/>
        <charset val="128"/>
      </rPr>
      <t>」を算出
  します。</t>
    </r>
    <rPh sb="4" eb="6">
      <t>ネンレイ</t>
    </rPh>
    <rPh sb="7" eb="9">
      <t>シンタイ</t>
    </rPh>
    <rPh sb="9" eb="11">
      <t>カツドウ</t>
    </rPh>
    <rPh sb="15" eb="17">
      <t>シゴト</t>
    </rPh>
    <rPh sb="17" eb="19">
      <t>ナイヨウ</t>
    </rPh>
    <rPh sb="22" eb="24">
      <t>スイテイ</t>
    </rPh>
    <rPh sb="63" eb="64">
      <t>ジョウ</t>
    </rPh>
    <rPh sb="70" eb="73">
      <t>ゼンシャイン</t>
    </rPh>
    <rPh sb="110" eb="113">
      <t>ゼンシャイン</t>
    </rPh>
    <rPh sb="127" eb="128">
      <t>ニチ</t>
    </rPh>
    <rPh sb="141" eb="142">
      <t>ア</t>
    </rPh>
    <rPh sb="147" eb="149">
      <t>サンシュツ</t>
    </rPh>
    <phoneticPr fontId="2"/>
  </si>
  <si>
    <r>
      <t>① 性別・年齢・身体活動レベル別「１日に必要なエネルギー量」</t>
    </r>
    <r>
      <rPr>
        <sz val="9"/>
        <rFont val="BIZ UDゴシック"/>
        <family val="3"/>
        <charset val="128"/>
      </rPr>
      <t>（kcal/日）</t>
    </r>
    <r>
      <rPr>
        <sz val="8"/>
        <rFont val="BIZ UDゴシック"/>
        <family val="3"/>
        <charset val="128"/>
      </rPr>
      <t>〔「日本人の食事摂取基準（2025年版）」より〕</t>
    </r>
    <rPh sb="2" eb="3">
      <t>セイ</t>
    </rPh>
    <rPh sb="3" eb="4">
      <t>ベツ</t>
    </rPh>
    <rPh sb="5" eb="7">
      <t>ネンレイ</t>
    </rPh>
    <rPh sb="8" eb="10">
      <t>シンタイ</t>
    </rPh>
    <rPh sb="10" eb="12">
      <t>カツドウ</t>
    </rPh>
    <rPh sb="15" eb="16">
      <t>ベツ</t>
    </rPh>
    <rPh sb="18" eb="19">
      <t>ニチ</t>
    </rPh>
    <rPh sb="20" eb="22">
      <t>ヒツヨウ</t>
    </rPh>
    <rPh sb="28" eb="29">
      <t>リョウ</t>
    </rPh>
    <rPh sb="40" eb="43">
      <t>ニホンジン</t>
    </rPh>
    <rPh sb="44" eb="50">
      <t>ショクジセッシュキジュン</t>
    </rPh>
    <rPh sb="55" eb="56">
      <t>ネン</t>
    </rPh>
    <rPh sb="56" eb="57">
      <t>バン</t>
    </rPh>
    <phoneticPr fontId="2"/>
  </si>
  <si>
    <r>
      <t>② 全社員分の「１日に必要なエネルギー量」</t>
    </r>
    <r>
      <rPr>
        <sz val="9"/>
        <rFont val="BIZ UDゴシック"/>
        <family val="3"/>
        <charset val="128"/>
      </rPr>
      <t>（kcal/日）</t>
    </r>
    <rPh sb="2" eb="5">
      <t>ゼンシャイン</t>
    </rPh>
    <rPh sb="5" eb="6">
      <t>ブン</t>
    </rPh>
    <rPh sb="9" eb="10">
      <t>ニチ</t>
    </rPh>
    <rPh sb="11" eb="13">
      <t>ヒツヨウ</t>
    </rPh>
    <rPh sb="19" eb="20">
      <t>リョウ</t>
    </rPh>
    <rPh sb="27" eb="28">
      <t>ニチ</t>
    </rPh>
    <phoneticPr fontId="2"/>
  </si>
  <si>
    <t>全社員分の
１日に必要なエネルギー量の合計</t>
    <rPh sb="0" eb="3">
      <t>ゼンシャイン</t>
    </rPh>
    <rPh sb="3" eb="4">
      <t>ブン</t>
    </rPh>
    <rPh sb="7" eb="8">
      <t>ニチ</t>
    </rPh>
    <rPh sb="9" eb="11">
      <t>ヒツヨウ</t>
    </rPh>
    <rPh sb="17" eb="18">
      <t>リョウ</t>
    </rPh>
    <rPh sb="19" eb="21">
      <t>ゴウケイ</t>
    </rPh>
    <phoneticPr fontId="2"/>
  </si>
  <si>
    <t>全社員の人数</t>
    <rPh sb="0" eb="3">
      <t>ゼンシャイン</t>
    </rPh>
    <rPh sb="4" eb="6">
      <t>ニンズウ</t>
    </rPh>
    <phoneticPr fontId="2"/>
  </si>
  <si>
    <t>１日に必要なエネルギー量
（１人当たり）</t>
    <rPh sb="3" eb="5">
      <t>ヒツヨウ</t>
    </rPh>
    <rPh sb="15" eb="16">
      <t>ヒト</t>
    </rPh>
    <rPh sb="16" eb="17">
      <t>ア</t>
    </rPh>
    <phoneticPr fontId="2"/>
  </si>
  <si>
    <t xml:space="preserve"> 　　  　１日に必要な栄養量（１人当たり）を計算する ※自動計算</t>
    <rPh sb="7" eb="8">
      <t>ニチ</t>
    </rPh>
    <rPh sb="9" eb="11">
      <t>ヒツヨウ</t>
    </rPh>
    <rPh sb="12" eb="14">
      <t>エイヨウ</t>
    </rPh>
    <rPh sb="14" eb="15">
      <t>リョウ</t>
    </rPh>
    <rPh sb="17" eb="18">
      <t>ニン</t>
    </rPh>
    <rPh sb="18" eb="19">
      <t>ア</t>
    </rPh>
    <rPh sb="23" eb="25">
      <t>ケイサン</t>
    </rPh>
    <rPh sb="29" eb="31">
      <t>ジドウ</t>
    </rPh>
    <rPh sb="31" eb="33">
      <t>ケイサン</t>
    </rPh>
    <phoneticPr fontId="2"/>
  </si>
  <si>
    <t>　Step１で把握したそれぞれの人数から、「１日に必要な栄養量（１人当たり）」を栄養素ごとに算出し
  ます。</t>
    <rPh sb="28" eb="30">
      <t>エイヨウ</t>
    </rPh>
    <rPh sb="40" eb="43">
      <t>エイヨウソ</t>
    </rPh>
    <phoneticPr fontId="2"/>
  </si>
  <si>
    <t>　※本県の給食施設栄養管理報告書で報告を求めている栄養素について計算しています。
　※栄養素により、設定されている指標が異なります。＜下図参照＞
　※目標量が設定されている場合は目標量、次に推奨量（設定がない場合は目安量）を使用します。</t>
    <rPh sb="67" eb="69">
      <t>カズ</t>
    </rPh>
    <rPh sb="69" eb="71">
      <t>サンショウ</t>
    </rPh>
    <rPh sb="99" eb="101">
      <t>セッテイ</t>
    </rPh>
    <rPh sb="104" eb="106">
      <t>バアイ</t>
    </rPh>
    <phoneticPr fontId="2"/>
  </si>
  <si>
    <r>
      <t xml:space="preserve">  【設定根拠が</t>
    </r>
    <r>
      <rPr>
        <sz val="9"/>
        <rFont val="BIZ UDゴシック"/>
        <family val="3"/>
        <charset val="128"/>
      </rPr>
      <t>十分でない</t>
    </r>
    <r>
      <rPr>
        <sz val="9"/>
        <color theme="1"/>
        <rFont val="BIZ UDゴシック"/>
        <family val="3"/>
        <charset val="128"/>
      </rPr>
      <t>場合】</t>
    </r>
    <rPh sb="3" eb="5">
      <t>セッテイ</t>
    </rPh>
    <rPh sb="5" eb="7">
      <t>コンキョ</t>
    </rPh>
    <rPh sb="8" eb="10">
      <t>ジュウブン</t>
    </rPh>
    <rPh sb="13" eb="15">
      <t>バアイ</t>
    </rPh>
    <phoneticPr fontId="2"/>
  </si>
  <si>
    <t>全社員合計</t>
    <rPh sb="0" eb="1">
      <t>ゼン</t>
    </rPh>
    <rPh sb="1" eb="3">
      <t>シャイン</t>
    </rPh>
    <rPh sb="3" eb="5">
      <t>ゴウケイ</t>
    </rPh>
    <phoneticPr fontId="2"/>
  </si>
  <si>
    <r>
      <t xml:space="preserve">塩分
</t>
    </r>
    <r>
      <rPr>
        <b/>
        <sz val="8"/>
        <color theme="0"/>
        <rFont val="BIZ UDPゴシック"/>
        <family val="3"/>
        <charset val="128"/>
      </rPr>
      <t>（塩分相当量）</t>
    </r>
    <rPh sb="0" eb="2">
      <t>エンブン</t>
    </rPh>
    <rPh sb="4" eb="6">
      <t>エンブン</t>
    </rPh>
    <rPh sb="6" eb="8">
      <t>ソウトウ</t>
    </rPh>
    <rPh sb="8" eb="9">
      <t>リョウ</t>
    </rPh>
    <phoneticPr fontId="2"/>
  </si>
  <si>
    <r>
      <t>　　</t>
    </r>
    <r>
      <rPr>
        <b/>
        <sz val="11"/>
        <rFont val="BIZ UDゴシック"/>
        <family val="3"/>
        <charset val="128"/>
      </rPr>
      <t>このシートでは、「①入力・算出シート」の入力結果から算出される「１食当たりの必要量（１人当た
　　り）」を補正します。社員の健診結果や食習慣等を踏まえて目標栄養量を検討し、青いセルに入力すれ
　　ば完成です。</t>
    </r>
    <rPh sb="12" eb="14">
      <t>ニュウリョク</t>
    </rPh>
    <rPh sb="15" eb="17">
      <t>サンシュツ</t>
    </rPh>
    <rPh sb="22" eb="24">
      <t>ニュウリョク</t>
    </rPh>
    <rPh sb="24" eb="26">
      <t>ケッカ</t>
    </rPh>
    <rPh sb="28" eb="30">
      <t>サンシュツ</t>
    </rPh>
    <rPh sb="35" eb="36">
      <t>ショク</t>
    </rPh>
    <rPh sb="36" eb="37">
      <t>ア</t>
    </rPh>
    <rPh sb="40" eb="42">
      <t>ヒツヨウ</t>
    </rPh>
    <rPh sb="42" eb="43">
      <t>リョウ</t>
    </rPh>
    <rPh sb="45" eb="46">
      <t>ヒト</t>
    </rPh>
    <rPh sb="46" eb="47">
      <t>ア</t>
    </rPh>
    <rPh sb="55" eb="57">
      <t>ホセイ</t>
    </rPh>
    <rPh sb="61" eb="63">
      <t>シャイン</t>
    </rPh>
    <rPh sb="64" eb="66">
      <t>ケンシン</t>
    </rPh>
    <rPh sb="66" eb="68">
      <t>ケッカ</t>
    </rPh>
    <rPh sb="69" eb="70">
      <t>ショク</t>
    </rPh>
    <rPh sb="70" eb="72">
      <t>シュウカン</t>
    </rPh>
    <rPh sb="72" eb="73">
      <t>トウ</t>
    </rPh>
    <rPh sb="74" eb="75">
      <t>フ</t>
    </rPh>
    <rPh sb="88" eb="89">
      <t>アオ</t>
    </rPh>
    <rPh sb="93" eb="95">
      <t>ニュウリョク</t>
    </rPh>
    <phoneticPr fontId="2"/>
  </si>
  <si>
    <t>　　（給食施設栄養管理報告書にて求めているエネルギー・栄養素を最低限の設定項目としていますが、他に設定していただいても構いません。）</t>
    <phoneticPr fontId="2"/>
  </si>
  <si>
    <t>摂り過ぎてしまう栄養素のため、最低限の必要量を示しています。健診結果で肥満の方が多い場合は、目標栄養量を低く設定します。</t>
    <rPh sb="0" eb="1">
      <t>ト</t>
    </rPh>
    <rPh sb="30" eb="32">
      <t>ケンシン</t>
    </rPh>
    <rPh sb="32" eb="34">
      <t>ケッカ</t>
    </rPh>
    <rPh sb="35" eb="37">
      <t>ヒマン</t>
    </rPh>
    <rPh sb="38" eb="39">
      <t>カタ</t>
    </rPh>
    <rPh sb="40" eb="41">
      <t>オオ</t>
    </rPh>
    <rPh sb="42" eb="44">
      <t>バアイ</t>
    </rPh>
    <rPh sb="46" eb="48">
      <t>モクヒョウ</t>
    </rPh>
    <rPh sb="48" eb="50">
      <t>エイヨウ</t>
    </rPh>
    <rPh sb="50" eb="51">
      <t>リョウ</t>
    </rPh>
    <rPh sb="52" eb="53">
      <t>ヒク</t>
    </rPh>
    <rPh sb="54" eb="56">
      <t>セッテイ</t>
    </rPh>
    <phoneticPr fontId="2"/>
  </si>
  <si>
    <t>摂り過ぎてしまう栄養素のため、最低限の必要量を示しています。食べ過ぎは、腎臓に負担をかけ、不足すると筋力低下（虚弱・フレイル）につながります。</t>
    <rPh sb="30" eb="31">
      <t>タ</t>
    </rPh>
    <rPh sb="32" eb="33">
      <t>ス</t>
    </rPh>
    <rPh sb="36" eb="38">
      <t>ジンゾウ</t>
    </rPh>
    <rPh sb="39" eb="41">
      <t>フタン</t>
    </rPh>
    <rPh sb="45" eb="47">
      <t>フソク</t>
    </rPh>
    <rPh sb="50" eb="52">
      <t>キンリョク</t>
    </rPh>
    <rPh sb="52" eb="54">
      <t>テイカ</t>
    </rPh>
    <rPh sb="55" eb="57">
      <t>キョジャク</t>
    </rPh>
    <phoneticPr fontId="2"/>
  </si>
  <si>
    <t>摂り過ぎてしまう栄養素のため、最低限の必要量を示しています。健診結果で脂質異常や肥満の方が多い場合は、目標栄養量を低く設定します。</t>
    <rPh sb="30" eb="32">
      <t>ケンシン</t>
    </rPh>
    <rPh sb="32" eb="34">
      <t>ケッカ</t>
    </rPh>
    <rPh sb="35" eb="37">
      <t>シシツ</t>
    </rPh>
    <rPh sb="37" eb="39">
      <t>イジョウ</t>
    </rPh>
    <rPh sb="40" eb="42">
      <t>ヒマン</t>
    </rPh>
    <rPh sb="43" eb="44">
      <t>カタ</t>
    </rPh>
    <rPh sb="45" eb="46">
      <t>オオ</t>
    </rPh>
    <rPh sb="47" eb="49">
      <t>バアイ</t>
    </rPh>
    <rPh sb="51" eb="53">
      <t>モクヒョウ</t>
    </rPh>
    <rPh sb="53" eb="55">
      <t>エイヨウ</t>
    </rPh>
    <rPh sb="55" eb="56">
      <t>リョウ</t>
    </rPh>
    <rPh sb="57" eb="58">
      <t>ヒク</t>
    </rPh>
    <rPh sb="59" eb="61">
      <t>セッテイ</t>
    </rPh>
    <phoneticPr fontId="2"/>
  </si>
  <si>
    <t>摂り過ぎてしまう栄養素のため、最低限の必要量を示しています。健診結果で高血圧の方が多い場合は、低めの数値を設定します。</t>
    <rPh sb="0" eb="1">
      <t>ト</t>
    </rPh>
    <rPh sb="30" eb="32">
      <t>ケンシン</t>
    </rPh>
    <rPh sb="32" eb="34">
      <t>ケッカ</t>
    </rPh>
    <rPh sb="35" eb="38">
      <t>コウケツアツ</t>
    </rPh>
    <rPh sb="39" eb="40">
      <t>ホウ</t>
    </rPh>
    <rPh sb="41" eb="42">
      <t>オオ</t>
    </rPh>
    <rPh sb="43" eb="45">
      <t>バアイ</t>
    </rPh>
    <rPh sb="47" eb="48">
      <t>ヒク</t>
    </rPh>
    <rPh sb="50" eb="52">
      <t>スウチ</t>
    </rPh>
    <rPh sb="53" eb="55">
      <t>セッテイ</t>
    </rPh>
    <phoneticPr fontId="2"/>
  </si>
  <si>
    <t>上段のエネルギー、たんぱく質、脂質を設定すると自動で計算されます。
目標栄養量は、この３つのバランスも重要です。</t>
    <rPh sb="0" eb="2">
      <t>ジョウダン</t>
    </rPh>
    <rPh sb="13" eb="14">
      <t>シツ</t>
    </rPh>
    <rPh sb="15" eb="17">
      <t>シシツ</t>
    </rPh>
    <rPh sb="18" eb="20">
      <t>セッテイ</t>
    </rPh>
    <rPh sb="23" eb="25">
      <t>ジドウ</t>
    </rPh>
    <rPh sb="26" eb="28">
      <t>ケイサン</t>
    </rPh>
    <rPh sb="34" eb="36">
      <t>モクヒョウ</t>
    </rPh>
    <rPh sb="36" eb="38">
      <t>エイヨウ</t>
    </rPh>
    <rPh sb="38" eb="39">
      <t>リョウ</t>
    </rPh>
    <rPh sb="51" eb="53">
      <t>ジュウヨウ</t>
    </rPh>
    <phoneticPr fontId="2"/>
  </si>
  <si>
    <t>・「①入力・算出シート」に入力した人数により計算したものです。</t>
    <rPh sb="13" eb="15">
      <t>ニュウリョク</t>
    </rPh>
    <rPh sb="17" eb="19">
      <t>ニンズウ</t>
    </rPh>
    <rPh sb="22" eb="24">
      <t>ケイサン</t>
    </rPh>
    <phoneticPr fontId="2"/>
  </si>
  <si>
    <t>・エネルギー、たんぱく質、脂質、塩分（食塩相当量）は、摂り過ぎてしまう栄養素のため、最低限の必要量</t>
    <rPh sb="16" eb="18">
      <t>エンブン</t>
    </rPh>
    <rPh sb="19" eb="21">
      <t>ショクエン</t>
    </rPh>
    <rPh sb="21" eb="23">
      <t>ソウトウ</t>
    </rPh>
    <rPh sb="23" eb="24">
      <t>リョウ</t>
    </rPh>
    <rPh sb="27" eb="28">
      <t>ト</t>
    </rPh>
    <phoneticPr fontId="2"/>
  </si>
  <si>
    <t>　として、１日当たりの必要量(１人分)の１/３量のみを示しています。たんぱく質と脂質は、エネルギー比</t>
    <rPh sb="6" eb="7">
      <t>ニチ</t>
    </rPh>
    <rPh sb="7" eb="8">
      <t>ア</t>
    </rPh>
    <rPh sb="11" eb="14">
      <t>ヒツヨウリョウ</t>
    </rPh>
    <rPh sb="23" eb="24">
      <t>リョウ</t>
    </rPh>
    <rPh sb="27" eb="28">
      <t>シメ</t>
    </rPh>
    <rPh sb="38" eb="39">
      <t>シツ</t>
    </rPh>
    <rPh sb="40" eb="42">
      <t>シシツ</t>
    </rPh>
    <phoneticPr fontId="2"/>
  </si>
  <si>
    <t>　率も確認して数値を決定します。</t>
    <phoneticPr fontId="2"/>
  </si>
  <si>
    <t>　います。朝食欠食者が多い場合は、昼食と夕食で１日分の必要量を摂取するために１日の１/２量や２/５量</t>
    <phoneticPr fontId="2"/>
  </si>
  <si>
    <t>　となるように設定するなど、給食以外の食事内容も評価した上で、給食で提供する目標栄養量を検討します。</t>
    <rPh sb="28" eb="29">
      <t>ウエ</t>
    </rPh>
    <rPh sb="34" eb="36">
      <t>テイキョウ</t>
    </rPh>
    <phoneticPr fontId="2"/>
  </si>
  <si>
    <r>
      <t xml:space="preserve">食物繊維
</t>
    </r>
    <r>
      <rPr>
        <sz val="9"/>
        <rFont val="BIZ UDゴシック"/>
        <family val="3"/>
        <charset val="128"/>
      </rPr>
      <t>(ｇ以上)</t>
    </r>
    <rPh sb="7" eb="9">
      <t>イジョウ</t>
    </rPh>
    <phoneticPr fontId="2"/>
  </si>
  <si>
    <r>
      <t>塩分</t>
    </r>
    <r>
      <rPr>
        <sz val="9"/>
        <rFont val="BIZ UDPゴシック"/>
        <family val="3"/>
        <charset val="128"/>
      </rPr>
      <t>（食塩相当量）</t>
    </r>
    <r>
      <rPr>
        <sz val="11"/>
        <rFont val="BIZ UDゴシック"/>
        <family val="3"/>
        <charset val="128"/>
      </rPr>
      <t xml:space="preserve">
</t>
    </r>
    <r>
      <rPr>
        <sz val="9"/>
        <rFont val="BIZ UDゴシック"/>
        <family val="3"/>
        <charset val="128"/>
      </rPr>
      <t>(ｇ未満)</t>
    </r>
    <rPh sb="3" eb="5">
      <t>ショクエン</t>
    </rPh>
    <rPh sb="5" eb="7">
      <t>ソウトウ</t>
    </rPh>
    <rPh sb="7" eb="8">
      <t>リョウ</t>
    </rPh>
    <rPh sb="12" eb="14">
      <t>ミマン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</si>
</sst>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0"/>
    <numFmt numFmtId="177" formatCode="#,##0.0;[Red]\-#,##0.0"/>
    <numFmt numFmtId="178" formatCode="[$-411]ge\.m\.d;@"/>
    <numFmt numFmtId="179" formatCode="0_);[Red]\(0\)"/>
    <numFmt numFmtId="180" formatCode="0.0_);[Red]\(0.0\)"/>
  </numFmts>
  <fonts count="41" x14ac:knownFonts="1">
    <font>
      <sz val="12"/>
      <color theme="1"/>
      <name val="ＭＳ 明朝"/>
      <family val="2"/>
      <charset val="128"/>
    </font>
    <font>
      <sz val="12"/>
      <color theme="1"/>
      <name val="ＭＳ 明朝"/>
      <family val="2"/>
      <charset val="128"/>
    </font>
    <font>
      <sz val="6"/>
      <name val="ＭＳ 明朝"/>
      <family val="2"/>
      <charset val="128"/>
    </font>
    <font>
      <sz val="12"/>
      <color theme="1"/>
      <name val="BIZ UDゴシック"/>
      <family val="3"/>
      <charset val="128"/>
    </font>
    <font>
      <sz val="18"/>
      <name val="BIZ UDゴシック"/>
      <family val="3"/>
      <charset val="128"/>
    </font>
    <font>
      <sz val="16"/>
      <name val="BIZ UDゴシック"/>
      <family val="3"/>
      <charset val="128"/>
    </font>
    <font>
      <sz val="26"/>
      <name val="BIZ UDゴシック"/>
      <family val="3"/>
      <charset val="128"/>
    </font>
    <font>
      <sz val="11"/>
      <color theme="1"/>
      <name val="BIZ UDゴシック"/>
      <family val="3"/>
      <charset val="128"/>
    </font>
    <font>
      <b/>
      <sz val="12"/>
      <color theme="1"/>
      <name val="BIZ UDゴシック"/>
      <family val="3"/>
      <charset val="128"/>
    </font>
    <font>
      <sz val="9"/>
      <color theme="1"/>
      <name val="BIZ UDゴシック"/>
      <family val="3"/>
      <charset val="128"/>
    </font>
    <font>
      <sz val="16"/>
      <color theme="1"/>
      <name val="BIZ UDゴシック"/>
      <family val="3"/>
      <charset val="128"/>
    </font>
    <font>
      <sz val="14"/>
      <color theme="1"/>
      <name val="BIZ UDゴシック"/>
      <family val="3"/>
      <charset val="128"/>
    </font>
    <font>
      <b/>
      <sz val="11"/>
      <color theme="1"/>
      <name val="BIZ UDゴシック"/>
      <family val="3"/>
      <charset val="128"/>
    </font>
    <font>
      <sz val="12"/>
      <name val="BIZ UDゴシック"/>
      <family val="3"/>
      <charset val="128"/>
    </font>
    <font>
      <sz val="22"/>
      <name val="BIZ UDゴシック"/>
      <family val="3"/>
      <charset val="128"/>
    </font>
    <font>
      <sz val="10"/>
      <color theme="1"/>
      <name val="BIZ UDゴシック"/>
      <family val="3"/>
      <charset val="128"/>
    </font>
    <font>
      <sz val="18"/>
      <color theme="1"/>
      <name val="BIZ UDゴシック"/>
      <family val="3"/>
      <charset val="128"/>
    </font>
    <font>
      <sz val="8"/>
      <color theme="1"/>
      <name val="BIZ UDゴシック"/>
      <family val="3"/>
      <charset val="128"/>
    </font>
    <font>
      <vertAlign val="subscript"/>
      <sz val="11"/>
      <color theme="1"/>
      <name val="BIZ UDゴシック"/>
      <family val="3"/>
      <charset val="128"/>
    </font>
    <font>
      <sz val="13"/>
      <color theme="1"/>
      <name val="BIZ UDゴシック"/>
      <family val="3"/>
      <charset val="128"/>
    </font>
    <font>
      <sz val="11"/>
      <name val="BIZ UDゴシック"/>
      <family val="3"/>
      <charset val="128"/>
    </font>
    <font>
      <b/>
      <sz val="11"/>
      <color theme="0"/>
      <name val="BIZ UDゴシック"/>
      <family val="3"/>
      <charset val="128"/>
    </font>
    <font>
      <b/>
      <vertAlign val="subscript"/>
      <sz val="11"/>
      <color theme="0"/>
      <name val="BIZ UDゴシック"/>
      <family val="3"/>
      <charset val="128"/>
    </font>
    <font>
      <sz val="12"/>
      <color theme="0"/>
      <name val="BIZ UDゴシック"/>
      <family val="3"/>
      <charset val="128"/>
    </font>
    <font>
      <b/>
      <sz val="13"/>
      <color theme="1"/>
      <name val="BIZ UDゴシック"/>
      <family val="3"/>
      <charset val="128"/>
    </font>
    <font>
      <b/>
      <sz val="14"/>
      <color theme="1"/>
      <name val="BIZ UDゴシック"/>
      <family val="3"/>
      <charset val="128"/>
    </font>
    <font>
      <sz val="8"/>
      <color theme="1"/>
      <name val="BIZ UDPゴシック"/>
      <family val="3"/>
      <charset val="128"/>
    </font>
    <font>
      <sz val="13"/>
      <color theme="1"/>
      <name val="BIZ UDPゴシック"/>
      <family val="3"/>
      <charset val="128"/>
    </font>
    <font>
      <sz val="14"/>
      <name val="BIZ UDゴシック"/>
      <family val="3"/>
      <charset val="128"/>
    </font>
    <font>
      <sz val="10"/>
      <name val="BIZ UDゴシック"/>
      <family val="3"/>
      <charset val="128"/>
    </font>
    <font>
      <sz val="9"/>
      <name val="BIZ UDゴシック"/>
      <family val="3"/>
      <charset val="128"/>
    </font>
    <font>
      <sz val="9"/>
      <color rgb="FFFF0000"/>
      <name val="BIZ UDゴシック"/>
      <family val="3"/>
      <charset val="128"/>
    </font>
    <font>
      <sz val="2"/>
      <name val="BIZ UDゴシック"/>
      <family val="3"/>
      <charset val="128"/>
    </font>
    <font>
      <b/>
      <sz val="12"/>
      <name val="BIZ UDゴシック"/>
      <family val="3"/>
      <charset val="128"/>
    </font>
    <font>
      <b/>
      <sz val="11"/>
      <name val="BIZ UDゴシック"/>
      <family val="3"/>
      <charset val="128"/>
    </font>
    <font>
      <sz val="8"/>
      <name val="BIZ UDゴシック"/>
      <family val="3"/>
      <charset val="128"/>
    </font>
    <font>
      <sz val="11"/>
      <name val="BIZ UDPゴシック"/>
      <family val="3"/>
      <charset val="128"/>
    </font>
    <font>
      <sz val="10"/>
      <name val="BIZ UDPゴシック"/>
      <family val="3"/>
      <charset val="128"/>
    </font>
    <font>
      <b/>
      <sz val="8"/>
      <color theme="0"/>
      <name val="BIZ UDPゴシック"/>
      <family val="3"/>
      <charset val="128"/>
    </font>
    <font>
      <b/>
      <sz val="8"/>
      <name val="BIZ UDゴシック"/>
      <family val="3"/>
      <charset val="128"/>
    </font>
    <font>
      <sz val="9"/>
      <name val="BIZ UDPゴシック"/>
      <family val="3"/>
      <charset val="128"/>
    </font>
  </fonts>
  <fills count="5">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8" tint="-0.499984740745262"/>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168">
    <xf numFmtId="0" fontId="0" fillId="0" borderId="0" xfId="0">
      <alignment vertical="center"/>
    </xf>
    <xf numFmtId="0" fontId="3" fillId="0" borderId="0" xfId="0" applyFont="1">
      <alignment vertical="center"/>
    </xf>
    <xf numFmtId="0" fontId="3" fillId="2" borderId="0" xfId="0" applyFont="1" applyFill="1">
      <alignment vertical="center"/>
    </xf>
    <xf numFmtId="0" fontId="7" fillId="2" borderId="0" xfId="0" applyFont="1" applyFill="1" applyAlignment="1">
      <alignment vertical="center" wrapText="1"/>
    </xf>
    <xf numFmtId="0" fontId="7" fillId="2" borderId="0" xfId="0" applyFont="1" applyFill="1">
      <alignment vertical="center"/>
    </xf>
    <xf numFmtId="0" fontId="7" fillId="2" borderId="0" xfId="0" applyFont="1" applyFill="1" applyAlignment="1">
      <alignment horizontal="left"/>
    </xf>
    <xf numFmtId="0" fontId="7" fillId="2" borderId="0" xfId="0" applyFont="1" applyFill="1" applyAlignment="1">
      <alignment horizontal="right"/>
    </xf>
    <xf numFmtId="0" fontId="7" fillId="2" borderId="0" xfId="0" applyFont="1" applyFill="1" applyAlignment="1">
      <alignment vertical="center"/>
    </xf>
    <xf numFmtId="0" fontId="7" fillId="2" borderId="0" xfId="0" applyFont="1" applyFill="1" applyAlignment="1"/>
    <xf numFmtId="0" fontId="7" fillId="2" borderId="0" xfId="0" applyFont="1" applyFill="1" applyAlignment="1">
      <alignment wrapText="1"/>
    </xf>
    <xf numFmtId="0" fontId="3" fillId="0" borderId="0" xfId="0" applyFont="1" applyAlignment="1">
      <alignment horizontal="left"/>
    </xf>
    <xf numFmtId="0" fontId="7" fillId="2" borderId="0" xfId="0" applyFont="1" applyFill="1" applyAlignment="1">
      <alignment horizontal="left" vertical="center" wrapText="1"/>
    </xf>
    <xf numFmtId="0" fontId="3" fillId="2" borderId="0" xfId="0" applyFont="1" applyFill="1" applyAlignment="1">
      <alignment horizontal="right" vertical="center"/>
    </xf>
    <xf numFmtId="0" fontId="7" fillId="2" borderId="0" xfId="0" applyFont="1" applyFill="1" applyAlignment="1">
      <alignment horizontal="right" vertical="center"/>
    </xf>
    <xf numFmtId="0" fontId="15" fillId="2" borderId="0" xfId="0" applyFont="1" applyFill="1">
      <alignment vertical="center"/>
    </xf>
    <xf numFmtId="0" fontId="3" fillId="2" borderId="0" xfId="0" quotePrefix="1" applyFont="1" applyFill="1" applyAlignment="1">
      <alignment horizontal="center" vertical="center"/>
    </xf>
    <xf numFmtId="0" fontId="9" fillId="2" borderId="0" xfId="0" applyFont="1" applyFill="1" applyAlignment="1"/>
    <xf numFmtId="0" fontId="7" fillId="2" borderId="0" xfId="0" applyFont="1" applyFill="1" applyAlignment="1">
      <alignment vertical="top"/>
    </xf>
    <xf numFmtId="0" fontId="9" fillId="2" borderId="0" xfId="0" applyFont="1" applyFill="1">
      <alignment vertical="center"/>
    </xf>
    <xf numFmtId="0" fontId="3" fillId="3" borderId="1" xfId="0" applyFont="1" applyFill="1" applyBorder="1" applyAlignment="1">
      <alignment horizontal="center" vertical="center"/>
    </xf>
    <xf numFmtId="0" fontId="7" fillId="3" borderId="1" xfId="0" applyFont="1" applyFill="1" applyBorder="1" applyAlignment="1">
      <alignment horizontal="center" vertical="center"/>
    </xf>
    <xf numFmtId="38" fontId="10" fillId="2" borderId="1" xfId="1" applyFont="1" applyFill="1" applyBorder="1" applyAlignment="1">
      <alignment horizontal="center" vertical="center" shrinkToFit="1"/>
    </xf>
    <xf numFmtId="38" fontId="11" fillId="2" borderId="1" xfId="1" applyFont="1" applyFill="1" applyBorder="1" applyAlignment="1">
      <alignment horizontal="center" vertical="center" shrinkToFit="1"/>
    </xf>
    <xf numFmtId="0" fontId="10" fillId="2" borderId="5" xfId="0" applyFont="1" applyFill="1" applyBorder="1" applyAlignment="1">
      <alignment horizontal="center" vertical="center"/>
    </xf>
    <xf numFmtId="0" fontId="3" fillId="2" borderId="3" xfId="0" applyFont="1" applyFill="1" applyBorder="1" applyAlignment="1">
      <alignment horizontal="center" vertical="center"/>
    </xf>
    <xf numFmtId="0" fontId="7" fillId="3" borderId="9"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7" xfId="0" applyFont="1" applyFill="1" applyBorder="1" applyAlignment="1" applyProtection="1">
      <alignment horizontal="center" vertical="center"/>
      <protection locked="0"/>
    </xf>
    <xf numFmtId="0" fontId="10" fillId="2" borderId="18" xfId="0" applyFont="1" applyFill="1" applyBorder="1" applyAlignment="1" applyProtection="1">
      <alignment horizontal="center" vertical="center"/>
      <protection locked="0"/>
    </xf>
    <xf numFmtId="0" fontId="10" fillId="2" borderId="19" xfId="0" applyFont="1" applyFill="1" applyBorder="1" applyAlignment="1" applyProtection="1">
      <alignment horizontal="center" vertical="center"/>
      <protection locked="0"/>
    </xf>
    <xf numFmtId="0" fontId="20" fillId="3" borderId="1" xfId="0" applyFont="1" applyFill="1" applyBorder="1" applyAlignment="1">
      <alignment horizontal="center" vertical="center" wrapText="1"/>
    </xf>
    <xf numFmtId="0" fontId="28" fillId="2" borderId="1" xfId="0" applyFont="1" applyFill="1" applyBorder="1" applyAlignment="1">
      <alignment horizontal="center" vertical="center"/>
    </xf>
    <xf numFmtId="0" fontId="28" fillId="2" borderId="5" xfId="0" applyFont="1" applyFill="1" applyBorder="1" applyAlignment="1">
      <alignment horizontal="center" vertical="center"/>
    </xf>
    <xf numFmtId="0" fontId="29" fillId="2" borderId="0" xfId="0" applyFont="1" applyFill="1" applyAlignment="1">
      <alignment horizontal="left"/>
    </xf>
    <xf numFmtId="0" fontId="13" fillId="2" borderId="0" xfId="0" applyFont="1" applyFill="1">
      <alignment vertical="center"/>
    </xf>
    <xf numFmtId="1" fontId="28" fillId="2" borderId="1" xfId="0" applyNumberFormat="1" applyFont="1" applyFill="1" applyBorder="1" applyAlignment="1">
      <alignment horizontal="center" vertical="center"/>
    </xf>
    <xf numFmtId="1" fontId="28" fillId="2" borderId="5" xfId="0" applyNumberFormat="1" applyFont="1" applyFill="1" applyBorder="1" applyAlignment="1">
      <alignment horizontal="center" vertical="center"/>
    </xf>
    <xf numFmtId="0" fontId="13" fillId="2" borderId="0" xfId="0" applyFont="1" applyFill="1" applyAlignment="1"/>
    <xf numFmtId="1" fontId="5" fillId="2" borderId="13" xfId="0" applyNumberFormat="1" applyFont="1" applyFill="1" applyBorder="1" applyAlignment="1">
      <alignment horizontal="center" vertical="center"/>
    </xf>
    <xf numFmtId="176" fontId="5" fillId="2" borderId="13" xfId="0" applyNumberFormat="1" applyFont="1" applyFill="1" applyBorder="1" applyAlignment="1">
      <alignment horizontal="center" vertical="center"/>
    </xf>
    <xf numFmtId="179" fontId="5" fillId="2" borderId="13" xfId="0" applyNumberFormat="1" applyFont="1" applyFill="1" applyBorder="1" applyAlignment="1">
      <alignment horizontal="center" vertical="center"/>
    </xf>
    <xf numFmtId="38" fontId="28" fillId="2" borderId="1" xfId="1" applyFont="1" applyFill="1" applyBorder="1" applyAlignment="1">
      <alignment horizontal="center" vertical="center"/>
    </xf>
    <xf numFmtId="0" fontId="7" fillId="3" borderId="2" xfId="0" applyFont="1" applyFill="1" applyBorder="1" applyAlignment="1">
      <alignment horizontal="center" vertical="center" wrapText="1"/>
    </xf>
    <xf numFmtId="0" fontId="10" fillId="2" borderId="21" xfId="0" applyFont="1" applyFill="1" applyBorder="1" applyAlignment="1" applyProtection="1">
      <alignment horizontal="center" vertical="center"/>
      <protection locked="0"/>
    </xf>
    <xf numFmtId="9" fontId="10" fillId="2" borderId="21" xfId="2" applyFont="1" applyFill="1" applyBorder="1" applyAlignment="1">
      <alignment horizontal="center" vertical="center"/>
    </xf>
    <xf numFmtId="9" fontId="10" fillId="2" borderId="22" xfId="2" applyFont="1" applyFill="1" applyBorder="1" applyAlignment="1">
      <alignment horizontal="center" vertical="center"/>
    </xf>
    <xf numFmtId="0" fontId="7" fillId="2" borderId="0" xfId="0" applyFont="1" applyFill="1" applyAlignment="1">
      <alignment horizontal="left" vertical="top" wrapText="1"/>
    </xf>
    <xf numFmtId="38" fontId="28" fillId="2" borderId="1" xfId="1" applyFont="1" applyFill="1" applyBorder="1" applyAlignment="1">
      <alignment horizontal="center" vertical="center" shrinkToFit="1"/>
    </xf>
    <xf numFmtId="0" fontId="12" fillId="2" borderId="0" xfId="0" applyFont="1" applyFill="1">
      <alignment vertical="center"/>
    </xf>
    <xf numFmtId="176" fontId="28" fillId="2" borderId="1" xfId="0" applyNumberFormat="1" applyFont="1" applyFill="1" applyBorder="1" applyAlignment="1">
      <alignment horizontal="center" vertical="center"/>
    </xf>
    <xf numFmtId="176" fontId="28" fillId="2" borderId="1" xfId="0" applyNumberFormat="1" applyFont="1" applyFill="1" applyBorder="1" applyAlignment="1">
      <alignment horizontal="center" vertical="center" shrinkToFit="1"/>
    </xf>
    <xf numFmtId="0" fontId="13" fillId="3" borderId="1" xfId="0" applyFont="1" applyFill="1" applyBorder="1" applyAlignment="1">
      <alignment horizontal="center" vertical="center"/>
    </xf>
    <xf numFmtId="0" fontId="8" fillId="2" borderId="0" xfId="0" applyFont="1" applyFill="1" applyAlignment="1">
      <alignment horizontal="right" vertical="center"/>
    </xf>
    <xf numFmtId="0" fontId="8" fillId="3" borderId="20" xfId="0" applyFont="1" applyFill="1" applyBorder="1" applyAlignment="1">
      <alignment horizontal="center" vertical="center" wrapText="1"/>
    </xf>
    <xf numFmtId="0" fontId="34" fillId="2" borderId="0" xfId="0" applyFont="1" applyFill="1" applyAlignment="1">
      <alignment vertical="center"/>
    </xf>
    <xf numFmtId="0" fontId="13" fillId="0" borderId="0" xfId="0" applyFont="1">
      <alignment vertical="center"/>
    </xf>
    <xf numFmtId="0" fontId="13" fillId="2" borderId="0" xfId="0" applyFont="1" applyFill="1" applyAlignment="1">
      <alignment horizontal="left" vertical="center"/>
    </xf>
    <xf numFmtId="0" fontId="20" fillId="2" borderId="0" xfId="0" applyFont="1" applyFill="1">
      <alignment vertical="center"/>
    </xf>
    <xf numFmtId="0" fontId="30" fillId="2" borderId="0" xfId="0" applyFont="1" applyFill="1" applyAlignment="1">
      <alignment vertical="center"/>
    </xf>
    <xf numFmtId="0" fontId="30" fillId="2" borderId="0" xfId="0" applyFont="1" applyFill="1" applyBorder="1" applyAlignment="1">
      <alignment horizontal="right" vertical="center"/>
    </xf>
    <xf numFmtId="0" fontId="30" fillId="0" borderId="0" xfId="0" applyFont="1" applyAlignment="1">
      <alignment vertical="center"/>
    </xf>
    <xf numFmtId="0" fontId="20" fillId="2" borderId="0" xfId="0" applyFont="1" applyFill="1" applyAlignment="1">
      <alignment vertical="center" wrapText="1"/>
    </xf>
    <xf numFmtId="0" fontId="20" fillId="2" borderId="0" xfId="0" applyFont="1" applyFill="1" applyAlignment="1">
      <alignment horizontal="left" vertical="center"/>
    </xf>
    <xf numFmtId="0" fontId="20" fillId="3" borderId="1" xfId="0" applyFont="1" applyFill="1" applyBorder="1" applyAlignment="1">
      <alignment horizontal="center" vertical="center"/>
    </xf>
    <xf numFmtId="0" fontId="29" fillId="2" borderId="0" xfId="0" applyFont="1" applyFill="1" applyAlignment="1">
      <alignment horizontal="left" vertical="center"/>
    </xf>
    <xf numFmtId="0" fontId="20" fillId="2" borderId="0" xfId="0" applyFont="1" applyFill="1" applyAlignment="1">
      <alignment horizontal="right" vertical="center"/>
    </xf>
    <xf numFmtId="9" fontId="28" fillId="2" borderId="1" xfId="0" applyNumberFormat="1" applyFont="1" applyFill="1" applyBorder="1" applyAlignment="1">
      <alignment horizontal="center" vertical="center"/>
    </xf>
    <xf numFmtId="9" fontId="30" fillId="2" borderId="0" xfId="0" applyNumberFormat="1" applyFont="1" applyFill="1" applyBorder="1" applyAlignment="1">
      <alignment horizontal="left" wrapText="1"/>
    </xf>
    <xf numFmtId="179" fontId="28" fillId="2" borderId="1" xfId="0" applyNumberFormat="1" applyFont="1" applyFill="1" applyBorder="1" applyAlignment="1">
      <alignment horizontal="center" vertical="center"/>
    </xf>
    <xf numFmtId="180" fontId="28" fillId="2" borderId="1" xfId="0" applyNumberFormat="1" applyFont="1" applyFill="1" applyBorder="1" applyAlignment="1">
      <alignment horizontal="center" vertical="center"/>
    </xf>
    <xf numFmtId="0" fontId="39" fillId="2" borderId="0" xfId="0" applyFont="1" applyFill="1" applyAlignment="1">
      <alignment horizontal="center" vertical="center"/>
    </xf>
    <xf numFmtId="0" fontId="40" fillId="2" borderId="2" xfId="0" applyFont="1" applyFill="1" applyBorder="1" applyAlignment="1">
      <alignment vertical="center" wrapText="1"/>
    </xf>
    <xf numFmtId="38" fontId="28" fillId="2" borderId="5" xfId="1" applyFont="1" applyFill="1" applyBorder="1" applyAlignment="1">
      <alignment horizontal="right" vertical="center" shrinkToFit="1"/>
    </xf>
    <xf numFmtId="38" fontId="20" fillId="2" borderId="2" xfId="1" applyFont="1" applyFill="1" applyBorder="1" applyAlignment="1">
      <alignment horizontal="center" vertical="center" shrinkToFit="1"/>
    </xf>
    <xf numFmtId="38" fontId="28" fillId="2" borderId="2" xfId="1" applyFont="1" applyFill="1" applyBorder="1" applyAlignment="1">
      <alignment horizontal="left" vertical="center" shrinkToFit="1"/>
    </xf>
    <xf numFmtId="38" fontId="28" fillId="2" borderId="25" xfId="1" applyFont="1" applyFill="1" applyBorder="1" applyAlignment="1">
      <alignment horizontal="right" vertical="center" shrinkToFit="1"/>
    </xf>
    <xf numFmtId="38" fontId="28" fillId="2" borderId="2" xfId="1" applyFont="1" applyFill="1" applyBorder="1" applyAlignment="1">
      <alignment horizontal="center" vertical="center" shrinkToFit="1"/>
    </xf>
    <xf numFmtId="38" fontId="28" fillId="2" borderId="26" xfId="1" applyFont="1" applyFill="1" applyBorder="1" applyAlignment="1">
      <alignment horizontal="left" vertical="center" shrinkToFit="1"/>
    </xf>
    <xf numFmtId="177" fontId="28" fillId="2" borderId="25" xfId="1" applyNumberFormat="1" applyFont="1" applyFill="1" applyBorder="1" applyAlignment="1">
      <alignment horizontal="right" vertical="center" shrinkToFit="1"/>
    </xf>
    <xf numFmtId="177" fontId="28" fillId="2" borderId="26" xfId="1" applyNumberFormat="1" applyFont="1" applyFill="1" applyBorder="1" applyAlignment="1">
      <alignment horizontal="left" vertical="center" shrinkToFit="1"/>
    </xf>
    <xf numFmtId="38" fontId="28" fillId="2" borderId="27" xfId="1" applyFont="1" applyFill="1" applyBorder="1" applyAlignment="1">
      <alignment horizontal="right" vertical="center" shrinkToFit="1"/>
    </xf>
    <xf numFmtId="38" fontId="28" fillId="2" borderId="8" xfId="1" applyFont="1" applyFill="1" applyBorder="1" applyAlignment="1">
      <alignment horizontal="center" vertical="center" shrinkToFit="1"/>
    </xf>
    <xf numFmtId="38" fontId="28" fillId="2" borderId="28" xfId="1" applyFont="1" applyFill="1" applyBorder="1" applyAlignment="1">
      <alignment horizontal="left" vertical="center" shrinkToFit="1"/>
    </xf>
    <xf numFmtId="38" fontId="28" fillId="2" borderId="29" xfId="1" applyFont="1" applyFill="1" applyBorder="1" applyAlignment="1">
      <alignment horizontal="right" vertical="center" shrinkToFit="1"/>
    </xf>
    <xf numFmtId="38" fontId="28" fillId="2" borderId="30" xfId="1" applyFont="1" applyFill="1" applyBorder="1" applyAlignment="1">
      <alignment horizontal="center" vertical="center" shrinkToFit="1"/>
    </xf>
    <xf numFmtId="38" fontId="28" fillId="2" borderId="31" xfId="1" applyFont="1" applyFill="1" applyBorder="1" applyAlignment="1">
      <alignment horizontal="left" vertical="center" shrinkToFit="1"/>
    </xf>
    <xf numFmtId="0" fontId="34" fillId="2" borderId="0" xfId="0" applyFont="1" applyFill="1">
      <alignment vertical="center"/>
    </xf>
    <xf numFmtId="0" fontId="4" fillId="2" borderId="0" xfId="0" applyFont="1" applyFill="1" applyAlignment="1">
      <alignment horizontal="center" wrapText="1"/>
    </xf>
    <xf numFmtId="0" fontId="20" fillId="2" borderId="0" xfId="0" applyFont="1" applyFill="1" applyAlignment="1">
      <alignment horizontal="justify" vertical="top" wrapText="1"/>
    </xf>
    <xf numFmtId="0" fontId="20" fillId="2" borderId="0" xfId="0" applyFont="1" applyFill="1" applyAlignment="1">
      <alignment horizontal="justify" vertical="top"/>
    </xf>
    <xf numFmtId="0" fontId="7" fillId="2" borderId="0" xfId="0" applyFont="1" applyFill="1" applyAlignment="1">
      <alignment horizontal="left" vertical="top" wrapText="1"/>
    </xf>
    <xf numFmtId="0" fontId="7" fillId="2" borderId="0" xfId="0" applyFont="1" applyFill="1" applyAlignment="1">
      <alignment horizontal="left" wrapText="1"/>
    </xf>
    <xf numFmtId="0" fontId="7" fillId="2" borderId="0" xfId="0" applyFont="1" applyFill="1" applyAlignment="1">
      <alignment horizontal="left" vertical="top"/>
    </xf>
    <xf numFmtId="0" fontId="20" fillId="2" borderId="0" xfId="0" applyFont="1" applyFill="1" applyAlignment="1">
      <alignment horizontal="left" wrapText="1"/>
    </xf>
    <xf numFmtId="0" fontId="13" fillId="2" borderId="0" xfId="0" applyFont="1" applyFill="1" applyAlignment="1">
      <alignment horizontal="center"/>
    </xf>
    <xf numFmtId="0" fontId="30" fillId="3" borderId="4" xfId="0" applyFont="1" applyFill="1" applyBorder="1" applyAlignment="1">
      <alignment horizontal="center" wrapText="1"/>
    </xf>
    <xf numFmtId="0" fontId="30" fillId="3" borderId="36" xfId="0" applyFont="1" applyFill="1" applyBorder="1" applyAlignment="1">
      <alignment horizontal="center" wrapText="1"/>
    </xf>
    <xf numFmtId="0" fontId="5" fillId="2" borderId="37" xfId="0" applyFont="1" applyFill="1" applyBorder="1" applyAlignment="1" applyProtection="1">
      <alignment horizontal="center" vertical="center" wrapText="1"/>
      <protection locked="0"/>
    </xf>
    <xf numFmtId="0" fontId="5" fillId="2" borderId="35" xfId="0" applyFont="1" applyFill="1" applyBorder="1" applyAlignment="1" applyProtection="1">
      <alignment horizontal="center" vertical="center" wrapText="1"/>
      <protection locked="0"/>
    </xf>
    <xf numFmtId="0" fontId="5" fillId="2" borderId="38" xfId="0" applyFont="1" applyFill="1" applyBorder="1" applyAlignment="1" applyProtection="1">
      <alignment horizontal="center" vertical="center"/>
      <protection locked="0"/>
    </xf>
    <xf numFmtId="0" fontId="5" fillId="2" borderId="10" xfId="0" applyFont="1" applyFill="1" applyBorder="1" applyAlignment="1" applyProtection="1">
      <alignment horizontal="center" vertical="center"/>
      <protection locked="0"/>
    </xf>
    <xf numFmtId="0" fontId="5" fillId="2" borderId="39" xfId="0" applyFont="1" applyFill="1" applyBorder="1" applyAlignment="1" applyProtection="1">
      <alignment horizontal="center" vertical="center"/>
      <protection locked="0"/>
    </xf>
    <xf numFmtId="0" fontId="5" fillId="2" borderId="34" xfId="0" applyFont="1" applyFill="1" applyBorder="1" applyAlignment="1" applyProtection="1">
      <alignment horizontal="center" vertical="center"/>
      <protection locked="0"/>
    </xf>
    <xf numFmtId="0" fontId="30" fillId="3" borderId="7" xfId="0" applyFont="1" applyFill="1" applyBorder="1" applyAlignment="1">
      <alignment horizontal="center" vertical="center" wrapText="1"/>
    </xf>
    <xf numFmtId="0" fontId="30" fillId="3" borderId="28" xfId="0" applyFont="1" applyFill="1" applyBorder="1" applyAlignment="1">
      <alignment horizontal="center" vertical="center" wrapText="1"/>
    </xf>
    <xf numFmtId="0" fontId="13" fillId="2" borderId="0" xfId="0" applyFont="1" applyFill="1" applyAlignment="1">
      <alignment horizontal="left" vertical="center" wrapText="1"/>
    </xf>
    <xf numFmtId="0" fontId="34" fillId="2" borderId="0" xfId="0" applyFont="1" applyFill="1" applyAlignment="1">
      <alignment horizontal="left" vertical="center" wrapText="1"/>
    </xf>
    <xf numFmtId="0" fontId="28" fillId="2" borderId="0" xfId="0" applyFont="1" applyFill="1" applyAlignment="1">
      <alignment horizontal="left" vertical="center" wrapText="1"/>
    </xf>
    <xf numFmtId="178" fontId="30" fillId="2" borderId="8" xfId="0" applyNumberFormat="1" applyFont="1" applyFill="1" applyBorder="1" applyAlignment="1" applyProtection="1">
      <alignment horizontal="right" vertical="center"/>
      <protection locked="0"/>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7" fillId="3"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9" fillId="3" borderId="5" xfId="0" applyFont="1" applyFill="1" applyBorder="1" applyAlignment="1">
      <alignment horizontal="center" vertical="center"/>
    </xf>
    <xf numFmtId="0" fontId="20"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20" fillId="3" borderId="1" xfId="0" applyFont="1" applyFill="1" applyBorder="1" applyAlignment="1">
      <alignment horizontal="center" vertical="center"/>
    </xf>
    <xf numFmtId="0" fontId="20" fillId="2" borderId="0" xfId="0" applyFont="1" applyFill="1" applyAlignment="1">
      <alignment horizontal="left" vertical="top" wrapText="1"/>
    </xf>
    <xf numFmtId="0" fontId="10" fillId="2" borderId="33" xfId="0" applyFont="1" applyFill="1" applyBorder="1" applyAlignment="1" applyProtection="1">
      <alignment horizontal="center" vertical="center"/>
      <protection locked="0"/>
    </xf>
    <xf numFmtId="0" fontId="10" fillId="2" borderId="34" xfId="0" applyFont="1" applyFill="1" applyBorder="1" applyAlignment="1" applyProtection="1">
      <alignment horizontal="center" vertical="center"/>
      <protection locked="0"/>
    </xf>
    <xf numFmtId="0" fontId="10" fillId="2" borderId="9" xfId="0" applyFont="1" applyFill="1" applyBorder="1" applyAlignment="1" applyProtection="1">
      <alignment horizontal="center" vertical="center"/>
      <protection locked="0"/>
    </xf>
    <xf numFmtId="0" fontId="10" fillId="2" borderId="10" xfId="0" applyFont="1" applyFill="1" applyBorder="1" applyAlignment="1" applyProtection="1">
      <alignment horizontal="center" vertical="center"/>
      <protection locked="0"/>
    </xf>
    <xf numFmtId="0" fontId="10" fillId="2" borderId="32" xfId="0" applyFont="1" applyFill="1" applyBorder="1" applyAlignment="1" applyProtection="1">
      <alignment horizontal="center" vertical="center" wrapText="1"/>
      <protection locked="0"/>
    </xf>
    <xf numFmtId="0" fontId="10" fillId="2" borderId="35" xfId="0" applyFont="1" applyFill="1" applyBorder="1" applyAlignment="1" applyProtection="1">
      <alignment horizontal="center" vertical="center" wrapText="1"/>
      <protection locked="0"/>
    </xf>
    <xf numFmtId="0" fontId="8" fillId="3" borderId="1"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1" fillId="4" borderId="9" xfId="0" applyFont="1" applyFill="1" applyBorder="1" applyAlignment="1">
      <alignment horizontal="center" vertical="center" shrinkToFit="1"/>
    </xf>
    <xf numFmtId="0" fontId="21" fillId="4" borderId="10" xfId="0" applyFont="1" applyFill="1" applyBorder="1" applyAlignment="1">
      <alignment horizontal="center" vertical="center" shrinkToFit="1"/>
    </xf>
    <xf numFmtId="0" fontId="37" fillId="2" borderId="8" xfId="0" applyFont="1" applyFill="1" applyBorder="1" applyAlignment="1">
      <alignment horizontal="left" vertical="top" wrapText="1"/>
    </xf>
    <xf numFmtId="38" fontId="10" fillId="2" borderId="5" xfId="1" applyFont="1" applyFill="1" applyBorder="1" applyAlignment="1">
      <alignment horizontal="center" vertical="center"/>
    </xf>
    <xf numFmtId="38" fontId="10" fillId="2" borderId="2" xfId="1" applyFont="1" applyFill="1" applyBorder="1" applyAlignment="1">
      <alignment horizontal="center" vertical="center"/>
    </xf>
    <xf numFmtId="38" fontId="10" fillId="2" borderId="6" xfId="1" applyFont="1" applyFill="1" applyBorder="1" applyAlignment="1">
      <alignment horizontal="center" vertical="center"/>
    </xf>
    <xf numFmtId="38" fontId="16" fillId="2" borderId="11" xfId="1" applyFont="1" applyFill="1" applyBorder="1" applyAlignment="1">
      <alignment horizontal="center" vertical="center"/>
    </xf>
    <xf numFmtId="38" fontId="16" fillId="2" borderId="14" xfId="1" applyFont="1" applyFill="1" applyBorder="1" applyAlignment="1">
      <alignment horizontal="center" vertical="center"/>
    </xf>
    <xf numFmtId="38" fontId="16" fillId="2" borderId="12" xfId="1" applyFont="1" applyFill="1" applyBorder="1" applyAlignment="1">
      <alignment horizontal="center" vertical="center"/>
    </xf>
    <xf numFmtId="0" fontId="34" fillId="2" borderId="0" xfId="0" applyFont="1" applyFill="1" applyAlignment="1">
      <alignment horizontal="left" vertical="top" wrapText="1"/>
    </xf>
    <xf numFmtId="0" fontId="29" fillId="2" borderId="0" xfId="0" applyFont="1" applyFill="1" applyAlignment="1">
      <alignment horizontal="left" vertical="center" wrapText="1"/>
    </xf>
    <xf numFmtId="0" fontId="35" fillId="2" borderId="0" xfId="0" applyFont="1" applyFill="1" applyBorder="1" applyAlignment="1">
      <alignment horizontal="center" wrapText="1"/>
    </xf>
    <xf numFmtId="0" fontId="13" fillId="2" borderId="0" xfId="0" applyFont="1" applyFill="1" applyAlignment="1">
      <alignment horizontal="right" vertical="center" wrapText="1"/>
    </xf>
    <xf numFmtId="0" fontId="15" fillId="2" borderId="0" xfId="0" applyFont="1" applyFill="1" applyAlignment="1">
      <alignment horizontal="right" vertical="center"/>
    </xf>
    <xf numFmtId="0" fontId="29" fillId="2" borderId="0" xfId="0" applyFont="1" applyFill="1" applyAlignment="1">
      <alignment horizontal="right" vertical="top"/>
    </xf>
    <xf numFmtId="0" fontId="21" fillId="4" borderId="9" xfId="0" applyFont="1" applyFill="1" applyBorder="1" applyAlignment="1">
      <alignment horizontal="center" vertical="center" wrapText="1" shrinkToFit="1"/>
    </xf>
    <xf numFmtId="38" fontId="28" fillId="2" borderId="5" xfId="1" applyFont="1" applyFill="1" applyBorder="1" applyAlignment="1">
      <alignment horizontal="center" vertical="center" shrinkToFit="1"/>
    </xf>
    <xf numFmtId="38" fontId="28" fillId="2" borderId="2" xfId="1" applyFont="1" applyFill="1" applyBorder="1" applyAlignment="1">
      <alignment horizontal="center" vertical="center" shrinkToFit="1"/>
    </xf>
    <xf numFmtId="38" fontId="28" fillId="2" borderId="25" xfId="1" applyFont="1" applyFill="1" applyBorder="1" applyAlignment="1">
      <alignment horizontal="center" vertical="center" shrinkToFit="1"/>
    </xf>
    <xf numFmtId="38" fontId="28" fillId="2" borderId="26" xfId="1" applyFont="1" applyFill="1" applyBorder="1" applyAlignment="1">
      <alignment horizontal="center" vertical="center" shrinkToFit="1"/>
    </xf>
    <xf numFmtId="0" fontId="20" fillId="2" borderId="0" xfId="0" applyFont="1" applyFill="1" applyAlignment="1">
      <alignment horizontal="left" vertical="center" wrapText="1"/>
    </xf>
    <xf numFmtId="0" fontId="15" fillId="3" borderId="1" xfId="0" applyFont="1" applyFill="1" applyBorder="1" applyAlignment="1">
      <alignment horizontal="center" vertical="center" wrapText="1"/>
    </xf>
    <xf numFmtId="0" fontId="15" fillId="3" borderId="5" xfId="0" applyFont="1" applyFill="1" applyBorder="1" applyAlignment="1">
      <alignment horizontal="center" vertical="center"/>
    </xf>
    <xf numFmtId="0" fontId="15" fillId="3" borderId="15"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15" fillId="3" borderId="1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0" xfId="0" applyFont="1" applyFill="1" applyAlignment="1">
      <alignment horizontal="left" vertical="center" wrapText="1"/>
    </xf>
    <xf numFmtId="177" fontId="28" fillId="2" borderId="5" xfId="1" applyNumberFormat="1" applyFont="1" applyFill="1" applyBorder="1" applyAlignment="1">
      <alignment horizontal="center" vertical="center" shrinkToFit="1"/>
    </xf>
    <xf numFmtId="177" fontId="28" fillId="2" borderId="2" xfId="1" applyNumberFormat="1" applyFont="1" applyFill="1" applyBorder="1" applyAlignment="1">
      <alignment horizontal="center" vertical="center" shrinkToFit="1"/>
    </xf>
    <xf numFmtId="0" fontId="40" fillId="2" borderId="23" xfId="0" applyFont="1" applyFill="1" applyBorder="1" applyAlignment="1">
      <alignment horizontal="left" vertical="center" wrapText="1"/>
    </xf>
    <xf numFmtId="0" fontId="40" fillId="2" borderId="8" xfId="0" applyFont="1" applyFill="1" applyBorder="1" applyAlignment="1">
      <alignment horizontal="left" vertical="center" wrapText="1"/>
    </xf>
    <xf numFmtId="0" fontId="7" fillId="0" borderId="0" xfId="0" applyFont="1" applyAlignment="1">
      <alignment horizontal="left" vertical="center" wrapText="1"/>
    </xf>
    <xf numFmtId="177" fontId="28" fillId="2" borderId="25" xfId="1" applyNumberFormat="1" applyFont="1" applyFill="1" applyBorder="1" applyAlignment="1">
      <alignment horizontal="center" vertical="center" shrinkToFit="1"/>
    </xf>
    <xf numFmtId="177" fontId="28" fillId="2" borderId="26" xfId="1" applyNumberFormat="1" applyFont="1" applyFill="1" applyBorder="1" applyAlignment="1">
      <alignment horizontal="center" vertical="center" shrinkToFit="1"/>
    </xf>
    <xf numFmtId="0" fontId="7" fillId="3" borderId="10" xfId="0" applyFont="1" applyFill="1" applyBorder="1" applyAlignment="1">
      <alignment horizontal="center" vertical="center" wrapText="1"/>
    </xf>
    <xf numFmtId="0" fontId="40" fillId="2" borderId="0" xfId="0" applyFont="1" applyFill="1" applyBorder="1" applyAlignment="1">
      <alignment horizontal="left" vertical="center" wrapText="1"/>
    </xf>
  </cellXfs>
  <cellStyles count="3">
    <cellStyle name="パーセント" xfId="2" builtinId="5"/>
    <cellStyle name="桁区切り" xfId="1" builtinId="6"/>
    <cellStyle name="標準" xfId="0" builtinId="0"/>
  </cellStyles>
  <dxfs count="6">
    <dxf>
      <fill>
        <patternFill>
          <bgColor theme="4" tint="0.39994506668294322"/>
        </patternFill>
      </fill>
    </dxf>
    <dxf>
      <fill>
        <patternFill>
          <bgColor theme="4" tint="0.3999450666829432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s>
  <tableStyles count="0" defaultTableStyle="TableStyleMedium2" defaultPivotStyle="PivotStyleLight16"/>
  <colors>
    <mruColors>
      <color rgb="FFCDFF95"/>
      <color rgb="FFFFCCFF"/>
      <color rgb="FFEBFF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6</xdr:col>
      <xdr:colOff>99060</xdr:colOff>
      <xdr:row>12</xdr:row>
      <xdr:rowOff>914399</xdr:rowOff>
    </xdr:from>
    <xdr:to>
      <xdr:col>10</xdr:col>
      <xdr:colOff>556260</xdr:colOff>
      <xdr:row>26</xdr:row>
      <xdr:rowOff>304799</xdr:rowOff>
    </xdr:to>
    <xdr:sp macro="" textlink="">
      <xdr:nvSpPr>
        <xdr:cNvPr id="45" name="角丸四角形 44"/>
        <xdr:cNvSpPr/>
      </xdr:nvSpPr>
      <xdr:spPr>
        <a:xfrm>
          <a:off x="3451860" y="4351019"/>
          <a:ext cx="3139440" cy="4442460"/>
        </a:xfrm>
        <a:prstGeom prst="roundRect">
          <a:avLst>
            <a:gd name="adj" fmla="val 3560"/>
          </a:avLst>
        </a:prstGeom>
        <a:noFill/>
        <a:ln>
          <a:solidFill>
            <a:schemeClr val="accent1">
              <a:lumMod val="60000"/>
              <a:lumOff val="40000"/>
              <a:alpha val="8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220980</xdr:colOff>
      <xdr:row>13</xdr:row>
      <xdr:rowOff>7620</xdr:rowOff>
    </xdr:from>
    <xdr:to>
      <xdr:col>5</xdr:col>
      <xdr:colOff>618564</xdr:colOff>
      <xdr:row>26</xdr:row>
      <xdr:rowOff>320040</xdr:rowOff>
    </xdr:to>
    <xdr:sp macro="" textlink="">
      <xdr:nvSpPr>
        <xdr:cNvPr id="44" name="角丸四角形 43"/>
        <xdr:cNvSpPr/>
      </xdr:nvSpPr>
      <xdr:spPr>
        <a:xfrm>
          <a:off x="355451" y="4095526"/>
          <a:ext cx="3015278" cy="4454114"/>
        </a:xfrm>
        <a:prstGeom prst="roundRect">
          <a:avLst>
            <a:gd name="adj" fmla="val 3560"/>
          </a:avLst>
        </a:prstGeom>
        <a:noFill/>
        <a:ln>
          <a:solidFill>
            <a:schemeClr val="accent1">
              <a:lumMod val="60000"/>
              <a:lumOff val="40000"/>
              <a:alpha val="8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467661</xdr:colOff>
      <xdr:row>0</xdr:row>
      <xdr:rowOff>22860</xdr:rowOff>
    </xdr:from>
    <xdr:to>
      <xdr:col>3</xdr:col>
      <xdr:colOff>445101</xdr:colOff>
      <xdr:row>1</xdr:row>
      <xdr:rowOff>84120</xdr:rowOff>
    </xdr:to>
    <xdr:sp macro="" textlink="">
      <xdr:nvSpPr>
        <xdr:cNvPr id="2" name="円/楕円 25"/>
        <xdr:cNvSpPr/>
      </xdr:nvSpPr>
      <xdr:spPr>
        <a:xfrm>
          <a:off x="1256555" y="22860"/>
          <a:ext cx="631864" cy="643966"/>
        </a:xfrm>
        <a:prstGeom prst="ellipse">
          <a:avLst/>
        </a:prstGeom>
        <a:solidFill>
          <a:schemeClr val="accent2">
            <a:lumMod val="60000"/>
            <a:lumOff val="40000"/>
          </a:schemeClr>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3200">
              <a:latin typeface="BIZ UDPゴシック" panose="020B0400000000000000" pitchFamily="50" charset="-128"/>
              <a:ea typeface="BIZ UDPゴシック" panose="020B0400000000000000" pitchFamily="50" charset="-128"/>
            </a:rPr>
            <a:t>食</a:t>
          </a:r>
        </a:p>
      </xdr:txBody>
    </xdr:sp>
    <xdr:clientData/>
  </xdr:twoCellAnchor>
  <xdr:twoCellAnchor>
    <xdr:from>
      <xdr:col>0</xdr:col>
      <xdr:colOff>2507</xdr:colOff>
      <xdr:row>2</xdr:row>
      <xdr:rowOff>34881</xdr:rowOff>
    </xdr:from>
    <xdr:to>
      <xdr:col>12</xdr:col>
      <xdr:colOff>0</xdr:colOff>
      <xdr:row>2</xdr:row>
      <xdr:rowOff>34881</xdr:rowOff>
    </xdr:to>
    <xdr:cxnSp macro="">
      <xdr:nvCxnSpPr>
        <xdr:cNvPr id="5" name="直線コネクタ 4"/>
        <xdr:cNvCxnSpPr/>
      </xdr:nvCxnSpPr>
      <xdr:spPr>
        <a:xfrm>
          <a:off x="2507" y="720681"/>
          <a:ext cx="6802739" cy="0"/>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416861</xdr:colOff>
      <xdr:row>0</xdr:row>
      <xdr:rowOff>22860</xdr:rowOff>
    </xdr:from>
    <xdr:to>
      <xdr:col>4</xdr:col>
      <xdr:colOff>394301</xdr:colOff>
      <xdr:row>1</xdr:row>
      <xdr:rowOff>84120</xdr:rowOff>
    </xdr:to>
    <xdr:sp macro="" textlink="">
      <xdr:nvSpPr>
        <xdr:cNvPr id="6" name="円/楕円 32"/>
        <xdr:cNvSpPr/>
      </xdr:nvSpPr>
      <xdr:spPr>
        <a:xfrm>
          <a:off x="1860179" y="22860"/>
          <a:ext cx="631863" cy="643966"/>
        </a:xfrm>
        <a:prstGeom prst="ellipse">
          <a:avLst/>
        </a:prstGeom>
        <a:solidFill>
          <a:schemeClr val="accent2">
            <a:lumMod val="60000"/>
            <a:lumOff val="40000"/>
          </a:schemeClr>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3200">
              <a:latin typeface="BIZ UDPゴシック" panose="020B0400000000000000" pitchFamily="50" charset="-128"/>
              <a:ea typeface="BIZ UDPゴシック" panose="020B0400000000000000" pitchFamily="50" charset="-128"/>
            </a:rPr>
            <a:t>堂</a:t>
          </a:r>
        </a:p>
      </xdr:txBody>
    </xdr:sp>
    <xdr:clientData/>
  </xdr:twoCellAnchor>
  <xdr:twoCellAnchor>
    <xdr:from>
      <xdr:col>0</xdr:col>
      <xdr:colOff>2507</xdr:colOff>
      <xdr:row>10</xdr:row>
      <xdr:rowOff>31588</xdr:rowOff>
    </xdr:from>
    <xdr:to>
      <xdr:col>12</xdr:col>
      <xdr:colOff>13252</xdr:colOff>
      <xdr:row>10</xdr:row>
      <xdr:rowOff>31588</xdr:rowOff>
    </xdr:to>
    <xdr:cxnSp macro="">
      <xdr:nvCxnSpPr>
        <xdr:cNvPr id="7" name="直線コネクタ 6"/>
        <xdr:cNvCxnSpPr/>
      </xdr:nvCxnSpPr>
      <xdr:spPr>
        <a:xfrm>
          <a:off x="2507" y="3000075"/>
          <a:ext cx="6815736" cy="0"/>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116540</xdr:colOff>
      <xdr:row>5</xdr:row>
      <xdr:rowOff>335280</xdr:rowOff>
    </xdr:from>
    <xdr:to>
      <xdr:col>11</xdr:col>
      <xdr:colOff>896</xdr:colOff>
      <xdr:row>7</xdr:row>
      <xdr:rowOff>99060</xdr:rowOff>
    </xdr:to>
    <xdr:sp macro="" textlink="">
      <xdr:nvSpPr>
        <xdr:cNvPr id="11" name="右矢印 10"/>
        <xdr:cNvSpPr/>
      </xdr:nvSpPr>
      <xdr:spPr>
        <a:xfrm>
          <a:off x="251011" y="1832386"/>
          <a:ext cx="6428591" cy="463027"/>
        </a:xfrm>
        <a:prstGeom prst="rightArrow">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2</xdr:col>
      <xdr:colOff>67812</xdr:colOff>
      <xdr:row>5</xdr:row>
      <xdr:rowOff>83819</xdr:rowOff>
    </xdr:from>
    <xdr:to>
      <xdr:col>3</xdr:col>
      <xdr:colOff>326636</xdr:colOff>
      <xdr:row>8</xdr:row>
      <xdr:rowOff>9412</xdr:rowOff>
    </xdr:to>
    <xdr:pic>
      <xdr:nvPicPr>
        <xdr:cNvPr id="12" name="図 11"/>
        <xdr:cNvPicPr>
          <a:picLocks noChangeAspect="1"/>
        </xdr:cNvPicPr>
      </xdr:nvPicPr>
      <xdr:blipFill>
        <a:blip xmlns:r="http://schemas.openxmlformats.org/officeDocument/2006/relationships" r:embed="rId1"/>
        <a:stretch>
          <a:fillRect/>
        </a:stretch>
      </xdr:blipFill>
      <xdr:spPr>
        <a:xfrm>
          <a:off x="856706" y="1580925"/>
          <a:ext cx="913248" cy="866887"/>
        </a:xfrm>
        <a:prstGeom prst="rect">
          <a:avLst/>
        </a:prstGeom>
      </xdr:spPr>
    </xdr:pic>
    <xdr:clientData/>
  </xdr:twoCellAnchor>
  <xdr:twoCellAnchor editAs="oneCell">
    <xdr:from>
      <xdr:col>4</xdr:col>
      <xdr:colOff>570456</xdr:colOff>
      <xdr:row>5</xdr:row>
      <xdr:rowOff>116990</xdr:rowOff>
    </xdr:from>
    <xdr:to>
      <xdr:col>6</xdr:col>
      <xdr:colOff>109434</xdr:colOff>
      <xdr:row>7</xdr:row>
      <xdr:rowOff>231290</xdr:rowOff>
    </xdr:to>
    <xdr:pic>
      <xdr:nvPicPr>
        <xdr:cNvPr id="13" name="図 12"/>
        <xdr:cNvPicPr>
          <a:picLocks noChangeAspect="1"/>
        </xdr:cNvPicPr>
      </xdr:nvPicPr>
      <xdr:blipFill rotWithShape="1">
        <a:blip xmlns:r="http://schemas.openxmlformats.org/officeDocument/2006/relationships" r:embed="rId2"/>
        <a:srcRect b="54794"/>
        <a:stretch/>
      </xdr:blipFill>
      <xdr:spPr>
        <a:xfrm>
          <a:off x="2668197" y="1614096"/>
          <a:ext cx="847825" cy="813547"/>
        </a:xfrm>
        <a:prstGeom prst="rect">
          <a:avLst/>
        </a:prstGeom>
      </xdr:spPr>
    </xdr:pic>
    <xdr:clientData/>
  </xdr:twoCellAnchor>
  <xdr:twoCellAnchor>
    <xdr:from>
      <xdr:col>0</xdr:col>
      <xdr:colOff>45046</xdr:colOff>
      <xdr:row>10</xdr:row>
      <xdr:rowOff>42509</xdr:rowOff>
    </xdr:from>
    <xdr:to>
      <xdr:col>1</xdr:col>
      <xdr:colOff>183831</xdr:colOff>
      <xdr:row>11</xdr:row>
      <xdr:rowOff>34169</xdr:rowOff>
    </xdr:to>
    <xdr:sp macro="" textlink="">
      <xdr:nvSpPr>
        <xdr:cNvPr id="14" name="正方形/長方形 13"/>
        <xdr:cNvSpPr/>
      </xdr:nvSpPr>
      <xdr:spPr>
        <a:xfrm>
          <a:off x="45046" y="3010996"/>
          <a:ext cx="277933" cy="276582"/>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6</xdr:col>
      <xdr:colOff>228600</xdr:colOff>
      <xdr:row>14</xdr:row>
      <xdr:rowOff>0</xdr:rowOff>
    </xdr:from>
    <xdr:to>
      <xdr:col>7</xdr:col>
      <xdr:colOff>199021</xdr:colOff>
      <xdr:row>16</xdr:row>
      <xdr:rowOff>124990</xdr:rowOff>
    </xdr:to>
    <xdr:pic>
      <xdr:nvPicPr>
        <xdr:cNvPr id="15" name="図 14"/>
        <xdr:cNvPicPr>
          <a:picLocks noChangeAspect="1"/>
        </xdr:cNvPicPr>
      </xdr:nvPicPr>
      <xdr:blipFill>
        <a:blip xmlns:r="http://schemas.openxmlformats.org/officeDocument/2006/relationships" r:embed="rId3"/>
        <a:stretch>
          <a:fillRect/>
        </a:stretch>
      </xdr:blipFill>
      <xdr:spPr>
        <a:xfrm>
          <a:off x="3581400" y="4617720"/>
          <a:ext cx="619208" cy="704110"/>
        </a:xfrm>
        <a:prstGeom prst="rect">
          <a:avLst/>
        </a:prstGeom>
      </xdr:spPr>
    </xdr:pic>
    <xdr:clientData/>
  </xdr:twoCellAnchor>
  <xdr:twoCellAnchor editAs="oneCell">
    <xdr:from>
      <xdr:col>8</xdr:col>
      <xdr:colOff>251461</xdr:colOff>
      <xdr:row>16</xdr:row>
      <xdr:rowOff>48304</xdr:rowOff>
    </xdr:from>
    <xdr:to>
      <xdr:col>9</xdr:col>
      <xdr:colOff>242185</xdr:colOff>
      <xdr:row>20</xdr:row>
      <xdr:rowOff>26241</xdr:rowOff>
    </xdr:to>
    <xdr:pic>
      <xdr:nvPicPr>
        <xdr:cNvPr id="16" name="図 15"/>
        <xdr:cNvPicPr>
          <a:picLocks noChangeAspect="1"/>
        </xdr:cNvPicPr>
      </xdr:nvPicPr>
      <xdr:blipFill>
        <a:blip xmlns:r="http://schemas.openxmlformats.org/officeDocument/2006/relationships" r:embed="rId4"/>
        <a:stretch>
          <a:fillRect/>
        </a:stretch>
      </xdr:blipFill>
      <xdr:spPr>
        <a:xfrm>
          <a:off x="4945381" y="5245144"/>
          <a:ext cx="639513" cy="1166657"/>
        </a:xfrm>
        <a:prstGeom prst="rect">
          <a:avLst/>
        </a:prstGeom>
      </xdr:spPr>
    </xdr:pic>
    <xdr:clientData/>
  </xdr:twoCellAnchor>
  <xdr:twoCellAnchor editAs="oneCell">
    <xdr:from>
      <xdr:col>6</xdr:col>
      <xdr:colOff>427003</xdr:colOff>
      <xdr:row>16</xdr:row>
      <xdr:rowOff>220980</xdr:rowOff>
    </xdr:from>
    <xdr:to>
      <xdr:col>7</xdr:col>
      <xdr:colOff>253282</xdr:colOff>
      <xdr:row>19</xdr:row>
      <xdr:rowOff>128080</xdr:rowOff>
    </xdr:to>
    <xdr:pic>
      <xdr:nvPicPr>
        <xdr:cNvPr id="17" name="図 16"/>
        <xdr:cNvPicPr>
          <a:picLocks noChangeAspect="1"/>
        </xdr:cNvPicPr>
      </xdr:nvPicPr>
      <xdr:blipFill>
        <a:blip xmlns:r="http://schemas.openxmlformats.org/officeDocument/2006/relationships" r:embed="rId5"/>
        <a:stretch>
          <a:fillRect/>
        </a:stretch>
      </xdr:blipFill>
      <xdr:spPr>
        <a:xfrm>
          <a:off x="3779803" y="5417820"/>
          <a:ext cx="475066" cy="791020"/>
        </a:xfrm>
        <a:prstGeom prst="rect">
          <a:avLst/>
        </a:prstGeom>
      </xdr:spPr>
    </xdr:pic>
    <xdr:clientData/>
  </xdr:twoCellAnchor>
  <xdr:twoCellAnchor editAs="oneCell">
    <xdr:from>
      <xdr:col>7</xdr:col>
      <xdr:colOff>350520</xdr:colOff>
      <xdr:row>15</xdr:row>
      <xdr:rowOff>228599</xdr:rowOff>
    </xdr:from>
    <xdr:to>
      <xdr:col>8</xdr:col>
      <xdr:colOff>113200</xdr:colOff>
      <xdr:row>20</xdr:row>
      <xdr:rowOff>19560</xdr:rowOff>
    </xdr:to>
    <xdr:pic>
      <xdr:nvPicPr>
        <xdr:cNvPr id="18" name="図 17"/>
        <xdr:cNvPicPr>
          <a:picLocks noChangeAspect="1"/>
        </xdr:cNvPicPr>
      </xdr:nvPicPr>
      <xdr:blipFill rotWithShape="1">
        <a:blip xmlns:r="http://schemas.openxmlformats.org/officeDocument/2006/relationships" r:embed="rId6"/>
        <a:srcRect l="42539" r="38275" b="5533"/>
        <a:stretch/>
      </xdr:blipFill>
      <xdr:spPr>
        <a:xfrm>
          <a:off x="4373880" y="5196839"/>
          <a:ext cx="411469" cy="1208281"/>
        </a:xfrm>
        <a:prstGeom prst="rect">
          <a:avLst/>
        </a:prstGeom>
      </xdr:spPr>
    </xdr:pic>
    <xdr:clientData/>
  </xdr:twoCellAnchor>
  <xdr:twoCellAnchor editAs="oneCell">
    <xdr:from>
      <xdr:col>1</xdr:col>
      <xdr:colOff>327660</xdr:colOff>
      <xdr:row>14</xdr:row>
      <xdr:rowOff>327</xdr:rowOff>
    </xdr:from>
    <xdr:to>
      <xdr:col>2</xdr:col>
      <xdr:colOff>190303</xdr:colOff>
      <xdr:row>16</xdr:row>
      <xdr:rowOff>182882</xdr:rowOff>
    </xdr:to>
    <xdr:pic>
      <xdr:nvPicPr>
        <xdr:cNvPr id="19" name="図 18"/>
        <xdr:cNvPicPr>
          <a:picLocks noChangeAspect="1"/>
        </xdr:cNvPicPr>
      </xdr:nvPicPr>
      <xdr:blipFill>
        <a:blip xmlns:r="http://schemas.openxmlformats.org/officeDocument/2006/relationships" r:embed="rId7"/>
        <a:stretch>
          <a:fillRect/>
        </a:stretch>
      </xdr:blipFill>
      <xdr:spPr>
        <a:xfrm>
          <a:off x="327660" y="4618047"/>
          <a:ext cx="511432" cy="761675"/>
        </a:xfrm>
        <a:prstGeom prst="rect">
          <a:avLst/>
        </a:prstGeom>
      </xdr:spPr>
    </xdr:pic>
    <xdr:clientData/>
  </xdr:twoCellAnchor>
  <xdr:twoCellAnchor editAs="oneCell">
    <xdr:from>
      <xdr:col>2</xdr:col>
      <xdr:colOff>186882</xdr:colOff>
      <xdr:row>17</xdr:row>
      <xdr:rowOff>129540</xdr:rowOff>
    </xdr:from>
    <xdr:to>
      <xdr:col>3</xdr:col>
      <xdr:colOff>343456</xdr:colOff>
      <xdr:row>19</xdr:row>
      <xdr:rowOff>287447</xdr:rowOff>
    </xdr:to>
    <xdr:pic>
      <xdr:nvPicPr>
        <xdr:cNvPr id="20" name="図 19"/>
        <xdr:cNvPicPr>
          <a:picLocks noChangeAspect="1"/>
        </xdr:cNvPicPr>
      </xdr:nvPicPr>
      <xdr:blipFill rotWithShape="1">
        <a:blip xmlns:r="http://schemas.openxmlformats.org/officeDocument/2006/relationships" r:embed="rId8"/>
        <a:srcRect b="31439"/>
        <a:stretch/>
      </xdr:blipFill>
      <xdr:spPr>
        <a:xfrm>
          <a:off x="857442" y="5600700"/>
          <a:ext cx="805362" cy="767507"/>
        </a:xfrm>
        <a:prstGeom prst="rect">
          <a:avLst/>
        </a:prstGeom>
      </xdr:spPr>
    </xdr:pic>
    <xdr:clientData/>
  </xdr:twoCellAnchor>
  <xdr:twoCellAnchor editAs="oneCell">
    <xdr:from>
      <xdr:col>9</xdr:col>
      <xdr:colOff>171774</xdr:colOff>
      <xdr:row>16</xdr:row>
      <xdr:rowOff>53340</xdr:rowOff>
    </xdr:from>
    <xdr:to>
      <xdr:col>10</xdr:col>
      <xdr:colOff>463731</xdr:colOff>
      <xdr:row>20</xdr:row>
      <xdr:rowOff>0</xdr:rowOff>
    </xdr:to>
    <xdr:pic>
      <xdr:nvPicPr>
        <xdr:cNvPr id="21" name="図 20"/>
        <xdr:cNvPicPr>
          <a:picLocks noChangeAspect="1"/>
        </xdr:cNvPicPr>
      </xdr:nvPicPr>
      <xdr:blipFill>
        <a:blip xmlns:r="http://schemas.openxmlformats.org/officeDocument/2006/relationships" r:embed="rId9"/>
        <a:stretch>
          <a:fillRect/>
        </a:stretch>
      </xdr:blipFill>
      <xdr:spPr>
        <a:xfrm flipH="1">
          <a:off x="5536254" y="5250180"/>
          <a:ext cx="940745" cy="1135380"/>
        </a:xfrm>
        <a:prstGeom prst="rect">
          <a:avLst/>
        </a:prstGeom>
      </xdr:spPr>
    </xdr:pic>
    <xdr:clientData/>
  </xdr:twoCellAnchor>
  <xdr:twoCellAnchor>
    <xdr:from>
      <xdr:col>1</xdr:col>
      <xdr:colOff>304931</xdr:colOff>
      <xdr:row>16</xdr:row>
      <xdr:rowOff>182732</xdr:rowOff>
    </xdr:from>
    <xdr:to>
      <xdr:col>2</xdr:col>
      <xdr:colOff>297180</xdr:colOff>
      <xdr:row>18</xdr:row>
      <xdr:rowOff>179497</xdr:rowOff>
    </xdr:to>
    <xdr:grpSp>
      <xdr:nvGrpSpPr>
        <xdr:cNvPr id="22" name="グループ化 21"/>
        <xdr:cNvGrpSpPr/>
      </xdr:nvGrpSpPr>
      <xdr:grpSpPr>
        <a:xfrm>
          <a:off x="439402" y="5122285"/>
          <a:ext cx="646672" cy="579471"/>
          <a:chOff x="83951" y="3870961"/>
          <a:chExt cx="958450" cy="777239"/>
        </a:xfrm>
      </xdr:grpSpPr>
      <xdr:pic>
        <xdr:nvPicPr>
          <xdr:cNvPr id="23" name="図 22"/>
          <xdr:cNvPicPr>
            <a:picLocks noChangeAspect="1"/>
          </xdr:cNvPicPr>
        </xdr:nvPicPr>
        <xdr:blipFill rotWithShape="1">
          <a:blip xmlns:r="http://schemas.openxmlformats.org/officeDocument/2006/relationships" r:embed="rId10"/>
          <a:srcRect b="35000"/>
          <a:stretch/>
        </xdr:blipFill>
        <xdr:spPr>
          <a:xfrm>
            <a:off x="83951" y="3916680"/>
            <a:ext cx="958450" cy="731520"/>
          </a:xfrm>
          <a:prstGeom prst="rect">
            <a:avLst/>
          </a:prstGeom>
        </xdr:spPr>
      </xdr:pic>
      <xdr:pic>
        <xdr:nvPicPr>
          <xdr:cNvPr id="24" name="図 23"/>
          <xdr:cNvPicPr>
            <a:picLocks noChangeAspect="1"/>
          </xdr:cNvPicPr>
        </xdr:nvPicPr>
        <xdr:blipFill rotWithShape="1">
          <a:blip xmlns:r="http://schemas.openxmlformats.org/officeDocument/2006/relationships" r:embed="rId11"/>
          <a:srcRect b="4494"/>
          <a:stretch/>
        </xdr:blipFill>
        <xdr:spPr>
          <a:xfrm>
            <a:off x="233427" y="3870961"/>
            <a:ext cx="673510" cy="647699"/>
          </a:xfrm>
          <a:prstGeom prst="rect">
            <a:avLst/>
          </a:prstGeom>
        </xdr:spPr>
      </xdr:pic>
    </xdr:grpSp>
    <xdr:clientData/>
  </xdr:twoCellAnchor>
  <xdr:twoCellAnchor editAs="oneCell">
    <xdr:from>
      <xdr:col>3</xdr:col>
      <xdr:colOff>289560</xdr:colOff>
      <xdr:row>16</xdr:row>
      <xdr:rowOff>161242</xdr:rowOff>
    </xdr:from>
    <xdr:to>
      <xdr:col>4</xdr:col>
      <xdr:colOff>368082</xdr:colOff>
      <xdr:row>18</xdr:row>
      <xdr:rowOff>272460</xdr:rowOff>
    </xdr:to>
    <xdr:pic>
      <xdr:nvPicPr>
        <xdr:cNvPr id="25" name="図 24"/>
        <xdr:cNvPicPr>
          <a:picLocks noChangeAspect="1"/>
        </xdr:cNvPicPr>
      </xdr:nvPicPr>
      <xdr:blipFill rotWithShape="1">
        <a:blip xmlns:r="http://schemas.openxmlformats.org/officeDocument/2006/relationships" r:embed="rId12"/>
        <a:srcRect b="34624"/>
        <a:stretch/>
      </xdr:blipFill>
      <xdr:spPr>
        <a:xfrm>
          <a:off x="1630680" y="5358082"/>
          <a:ext cx="727311" cy="690338"/>
        </a:xfrm>
        <a:prstGeom prst="rect">
          <a:avLst/>
        </a:prstGeom>
      </xdr:spPr>
    </xdr:pic>
    <xdr:clientData/>
  </xdr:twoCellAnchor>
  <xdr:twoCellAnchor editAs="oneCell">
    <xdr:from>
      <xdr:col>4</xdr:col>
      <xdr:colOff>358139</xdr:colOff>
      <xdr:row>17</xdr:row>
      <xdr:rowOff>220981</xdr:rowOff>
    </xdr:from>
    <xdr:to>
      <xdr:col>5</xdr:col>
      <xdr:colOff>506845</xdr:colOff>
      <xdr:row>20</xdr:row>
      <xdr:rowOff>22860</xdr:rowOff>
    </xdr:to>
    <xdr:pic>
      <xdr:nvPicPr>
        <xdr:cNvPr id="26" name="図 25"/>
        <xdr:cNvPicPr>
          <a:picLocks noChangeAspect="1"/>
        </xdr:cNvPicPr>
      </xdr:nvPicPr>
      <xdr:blipFill>
        <a:blip xmlns:r="http://schemas.openxmlformats.org/officeDocument/2006/relationships" r:embed="rId13"/>
        <a:stretch>
          <a:fillRect/>
        </a:stretch>
      </xdr:blipFill>
      <xdr:spPr>
        <a:xfrm flipH="1">
          <a:off x="2369819" y="5692141"/>
          <a:ext cx="797495" cy="716279"/>
        </a:xfrm>
        <a:prstGeom prst="rect">
          <a:avLst/>
        </a:prstGeom>
      </xdr:spPr>
    </xdr:pic>
    <xdr:clientData/>
  </xdr:twoCellAnchor>
  <xdr:twoCellAnchor editAs="oneCell">
    <xdr:from>
      <xdr:col>8</xdr:col>
      <xdr:colOff>436641</xdr:colOff>
      <xdr:row>5</xdr:row>
      <xdr:rowOff>162710</xdr:rowOff>
    </xdr:from>
    <xdr:to>
      <xdr:col>9</xdr:col>
      <xdr:colOff>544170</xdr:colOff>
      <xdr:row>7</xdr:row>
      <xdr:rowOff>223670</xdr:rowOff>
    </xdr:to>
    <xdr:pic>
      <xdr:nvPicPr>
        <xdr:cNvPr id="27" name="図 26"/>
        <xdr:cNvPicPr>
          <a:picLocks noChangeAspect="1"/>
        </xdr:cNvPicPr>
      </xdr:nvPicPr>
      <xdr:blipFill rotWithShape="1">
        <a:blip xmlns:r="http://schemas.openxmlformats.org/officeDocument/2006/relationships" r:embed="rId14"/>
        <a:srcRect t="1" b="5634"/>
        <a:stretch/>
      </xdr:blipFill>
      <xdr:spPr>
        <a:xfrm>
          <a:off x="5152076" y="1659816"/>
          <a:ext cx="761953" cy="760207"/>
        </a:xfrm>
        <a:prstGeom prst="rect">
          <a:avLst/>
        </a:prstGeom>
      </xdr:spPr>
    </xdr:pic>
    <xdr:clientData/>
  </xdr:twoCellAnchor>
  <xdr:twoCellAnchor>
    <xdr:from>
      <xdr:col>2</xdr:col>
      <xdr:colOff>266700</xdr:colOff>
      <xdr:row>14</xdr:row>
      <xdr:rowOff>15240</xdr:rowOff>
    </xdr:from>
    <xdr:to>
      <xdr:col>3</xdr:col>
      <xdr:colOff>609600</xdr:colOff>
      <xdr:row>16</xdr:row>
      <xdr:rowOff>0</xdr:rowOff>
    </xdr:to>
    <xdr:sp macro="" textlink="">
      <xdr:nvSpPr>
        <xdr:cNvPr id="28" name="角丸四角形 27"/>
        <xdr:cNvSpPr/>
      </xdr:nvSpPr>
      <xdr:spPr>
        <a:xfrm>
          <a:off x="937260" y="4632960"/>
          <a:ext cx="1013460" cy="56388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100">
              <a:latin typeface="HGPｺﾞｼｯｸM" panose="020B0600000000000000" pitchFamily="50" charset="-128"/>
              <a:ea typeface="HGPｺﾞｼｯｸM" panose="020B0600000000000000" pitchFamily="50" charset="-128"/>
            </a:rPr>
            <a:t>デスクワーク中心</a:t>
          </a:r>
        </a:p>
      </xdr:txBody>
    </xdr:sp>
    <xdr:clientData/>
  </xdr:twoCellAnchor>
  <xdr:twoCellAnchor>
    <xdr:from>
      <xdr:col>7</xdr:col>
      <xdr:colOff>259080</xdr:colOff>
      <xdr:row>14</xdr:row>
      <xdr:rowOff>15240</xdr:rowOff>
    </xdr:from>
    <xdr:to>
      <xdr:col>8</xdr:col>
      <xdr:colOff>601980</xdr:colOff>
      <xdr:row>16</xdr:row>
      <xdr:rowOff>1320</xdr:rowOff>
    </xdr:to>
    <xdr:sp macro="" textlink="">
      <xdr:nvSpPr>
        <xdr:cNvPr id="29" name="角丸四角形 28"/>
        <xdr:cNvSpPr/>
      </xdr:nvSpPr>
      <xdr:spPr>
        <a:xfrm>
          <a:off x="4282440" y="4632960"/>
          <a:ext cx="1013460" cy="56520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100">
              <a:latin typeface="HGPｺﾞｼｯｸM" panose="020B0600000000000000" pitchFamily="50" charset="-128"/>
              <a:ea typeface="HGPｺﾞｼｯｸM" panose="020B0600000000000000" pitchFamily="50" charset="-128"/>
            </a:rPr>
            <a:t>立ち仕事</a:t>
          </a:r>
          <a:endParaRPr kumimoji="1" lang="en-US" altLang="ja-JP" sz="1100">
            <a:latin typeface="HGPｺﾞｼｯｸM" panose="020B0600000000000000" pitchFamily="50" charset="-128"/>
            <a:ea typeface="HGPｺﾞｼｯｸM" panose="020B0600000000000000" pitchFamily="50" charset="-128"/>
          </a:endParaRPr>
        </a:p>
        <a:p>
          <a:pPr algn="ctr"/>
          <a:r>
            <a:rPr kumimoji="1" lang="ja-JP" altLang="en-US" sz="1100">
              <a:latin typeface="HGPｺﾞｼｯｸM" panose="020B0600000000000000" pitchFamily="50" charset="-128"/>
              <a:ea typeface="HGPｺﾞｼｯｸM" panose="020B0600000000000000" pitchFamily="50" charset="-128"/>
            </a:rPr>
            <a:t>中心</a:t>
          </a:r>
          <a:endParaRPr kumimoji="1" lang="en-US" altLang="ja-JP" sz="1100">
            <a:latin typeface="HGPｺﾞｼｯｸM" panose="020B0600000000000000" pitchFamily="50" charset="-128"/>
            <a:ea typeface="HGPｺﾞｼｯｸM" panose="020B0600000000000000" pitchFamily="50" charset="-128"/>
          </a:endParaRPr>
        </a:p>
      </xdr:txBody>
    </xdr:sp>
    <xdr:clientData/>
  </xdr:twoCellAnchor>
  <xdr:twoCellAnchor>
    <xdr:from>
      <xdr:col>8</xdr:col>
      <xdr:colOff>655320</xdr:colOff>
      <xdr:row>14</xdr:row>
      <xdr:rowOff>15240</xdr:rowOff>
    </xdr:from>
    <xdr:to>
      <xdr:col>10</xdr:col>
      <xdr:colOff>327660</xdr:colOff>
      <xdr:row>16</xdr:row>
      <xdr:rowOff>1320</xdr:rowOff>
    </xdr:to>
    <xdr:sp macro="" textlink="">
      <xdr:nvSpPr>
        <xdr:cNvPr id="30" name="角丸四角形 29"/>
        <xdr:cNvSpPr/>
      </xdr:nvSpPr>
      <xdr:spPr>
        <a:xfrm>
          <a:off x="5349240" y="4632960"/>
          <a:ext cx="1013460" cy="56520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100">
              <a:latin typeface="HGPｺﾞｼｯｸM" panose="020B0600000000000000" pitchFamily="50" charset="-128"/>
              <a:ea typeface="HGPｺﾞｼｯｸM" panose="020B0600000000000000" pitchFamily="50" charset="-128"/>
            </a:rPr>
            <a:t>男性が多い</a:t>
          </a:r>
          <a:endParaRPr kumimoji="1" lang="en-US" altLang="ja-JP" sz="1100">
            <a:latin typeface="HGPｺﾞｼｯｸM" panose="020B0600000000000000" pitchFamily="50" charset="-128"/>
            <a:ea typeface="HGPｺﾞｼｯｸM" panose="020B0600000000000000" pitchFamily="50" charset="-128"/>
          </a:endParaRPr>
        </a:p>
      </xdr:txBody>
    </xdr:sp>
    <xdr:clientData/>
  </xdr:twoCellAnchor>
  <xdr:twoCellAnchor>
    <xdr:from>
      <xdr:col>3</xdr:col>
      <xdr:colOff>655320</xdr:colOff>
      <xdr:row>14</xdr:row>
      <xdr:rowOff>15240</xdr:rowOff>
    </xdr:from>
    <xdr:to>
      <xdr:col>5</xdr:col>
      <xdr:colOff>327660</xdr:colOff>
      <xdr:row>16</xdr:row>
      <xdr:rowOff>0</xdr:rowOff>
    </xdr:to>
    <xdr:sp macro="" textlink="">
      <xdr:nvSpPr>
        <xdr:cNvPr id="31" name="角丸四角形 30"/>
        <xdr:cNvSpPr/>
      </xdr:nvSpPr>
      <xdr:spPr>
        <a:xfrm>
          <a:off x="1996440" y="4632960"/>
          <a:ext cx="1013460" cy="56388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100">
              <a:latin typeface="HGPｺﾞｼｯｸM" panose="020B0600000000000000" pitchFamily="50" charset="-128"/>
              <a:ea typeface="HGPｺﾞｼｯｸM" panose="020B0600000000000000" pitchFamily="50" charset="-128"/>
            </a:rPr>
            <a:t>男女比</a:t>
          </a:r>
          <a:endParaRPr kumimoji="1" lang="en-US" altLang="ja-JP" sz="1100">
            <a:latin typeface="HGPｺﾞｼｯｸM" panose="020B0600000000000000" pitchFamily="50" charset="-128"/>
            <a:ea typeface="HGPｺﾞｼｯｸM" panose="020B0600000000000000" pitchFamily="50" charset="-128"/>
          </a:endParaRPr>
        </a:p>
        <a:p>
          <a:pPr algn="ctr"/>
          <a:r>
            <a:rPr kumimoji="1" lang="ja-JP" altLang="en-US" sz="1100">
              <a:latin typeface="HGPｺﾞｼｯｸM" panose="020B0600000000000000" pitchFamily="50" charset="-128"/>
              <a:ea typeface="HGPｺﾞｼｯｸM" panose="020B0600000000000000" pitchFamily="50" charset="-128"/>
            </a:rPr>
            <a:t>≒１：１</a:t>
          </a:r>
          <a:endParaRPr kumimoji="1" lang="en-US" altLang="ja-JP" sz="1100">
            <a:latin typeface="HGPｺﾞｼｯｸM" panose="020B0600000000000000" pitchFamily="50" charset="-128"/>
            <a:ea typeface="HGPｺﾞｼｯｸM" panose="020B0600000000000000" pitchFamily="50" charset="-128"/>
          </a:endParaRPr>
        </a:p>
      </xdr:txBody>
    </xdr:sp>
    <xdr:clientData/>
  </xdr:twoCellAnchor>
  <xdr:twoCellAnchor editAs="oneCell">
    <xdr:from>
      <xdr:col>1</xdr:col>
      <xdr:colOff>382345</xdr:colOff>
      <xdr:row>21</xdr:row>
      <xdr:rowOff>20195</xdr:rowOff>
    </xdr:from>
    <xdr:to>
      <xdr:col>5</xdr:col>
      <xdr:colOff>483035</xdr:colOff>
      <xdr:row>26</xdr:row>
      <xdr:rowOff>205741</xdr:rowOff>
    </xdr:to>
    <xdr:pic>
      <xdr:nvPicPr>
        <xdr:cNvPr id="32" name="図 31"/>
        <xdr:cNvPicPr>
          <a:picLocks noChangeAspect="1"/>
        </xdr:cNvPicPr>
      </xdr:nvPicPr>
      <xdr:blipFill>
        <a:blip xmlns:r="http://schemas.openxmlformats.org/officeDocument/2006/relationships" r:embed="rId15"/>
        <a:stretch>
          <a:fillRect/>
        </a:stretch>
      </xdr:blipFill>
      <xdr:spPr>
        <a:xfrm>
          <a:off x="516816" y="6501677"/>
          <a:ext cx="2718384" cy="1933664"/>
        </a:xfrm>
        <a:prstGeom prst="rect">
          <a:avLst/>
        </a:prstGeom>
      </xdr:spPr>
    </xdr:pic>
    <xdr:clientData/>
  </xdr:twoCellAnchor>
  <xdr:twoCellAnchor editAs="oneCell">
    <xdr:from>
      <xdr:col>6</xdr:col>
      <xdr:colOff>263138</xdr:colOff>
      <xdr:row>21</xdr:row>
      <xdr:rowOff>4930</xdr:rowOff>
    </xdr:from>
    <xdr:to>
      <xdr:col>10</xdr:col>
      <xdr:colOff>428643</xdr:colOff>
      <xdr:row>26</xdr:row>
      <xdr:rowOff>203050</xdr:rowOff>
    </xdr:to>
    <xdr:pic>
      <xdr:nvPicPr>
        <xdr:cNvPr id="33" name="図 32"/>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2500" r="2947" b="6061"/>
        <a:stretch/>
      </xdr:blipFill>
      <xdr:spPr>
        <a:xfrm>
          <a:off x="3669726" y="6486412"/>
          <a:ext cx="2783199" cy="1946238"/>
        </a:xfrm>
        <a:prstGeom prst="rect">
          <a:avLst/>
        </a:prstGeom>
      </xdr:spPr>
    </xdr:pic>
    <xdr:clientData/>
  </xdr:twoCellAnchor>
  <xdr:twoCellAnchor>
    <xdr:from>
      <xdr:col>2</xdr:col>
      <xdr:colOff>225287</xdr:colOff>
      <xdr:row>36</xdr:row>
      <xdr:rowOff>98612</xdr:rowOff>
    </xdr:from>
    <xdr:to>
      <xdr:col>12</xdr:col>
      <xdr:colOff>663</xdr:colOff>
      <xdr:row>37</xdr:row>
      <xdr:rowOff>106680</xdr:rowOff>
    </xdr:to>
    <xdr:sp macro="" textlink="">
      <xdr:nvSpPr>
        <xdr:cNvPr id="37" name="テキスト ボックス 36"/>
        <xdr:cNvSpPr txBox="1"/>
      </xdr:nvSpPr>
      <xdr:spPr>
        <a:xfrm>
          <a:off x="1014181" y="10757647"/>
          <a:ext cx="5772764"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ゴシック" panose="020B0400000000000000" pitchFamily="49" charset="-128"/>
              <a:ea typeface="BIZ UDゴシック" panose="020B0400000000000000" pitchFamily="49" charset="-128"/>
            </a:rPr>
            <a:t>＜問合せ先＞　</a:t>
          </a:r>
          <a:endParaRPr kumimoji="1" lang="en-US" altLang="ja-JP" sz="1100">
            <a:latin typeface="BIZ UDゴシック" panose="020B0400000000000000" pitchFamily="49" charset="-128"/>
            <a:ea typeface="BIZ UDゴシック" panose="020B0400000000000000" pitchFamily="49" charset="-128"/>
          </a:endParaRPr>
        </a:p>
        <a:p>
          <a:r>
            <a:rPr kumimoji="1" lang="ja-JP" altLang="en-US" sz="1100">
              <a:latin typeface="BIZ UDゴシック" panose="020B0400000000000000" pitchFamily="49" charset="-128"/>
              <a:ea typeface="BIZ UDゴシック" panose="020B0400000000000000" pitchFamily="49" charset="-128"/>
            </a:rPr>
            <a:t>神奈川県厚木保健福祉事務所　保健福祉課　栄養士　　電話　</a:t>
          </a:r>
          <a:r>
            <a:rPr kumimoji="1" lang="en-US" altLang="ja-JP" sz="1100">
              <a:latin typeface="BIZ UDゴシック" panose="020B0400000000000000" pitchFamily="49" charset="-128"/>
              <a:ea typeface="BIZ UDゴシック" panose="020B0400000000000000" pitchFamily="49" charset="-128"/>
            </a:rPr>
            <a:t>046-224-1111</a:t>
          </a:r>
          <a:r>
            <a:rPr kumimoji="1" lang="ja-JP" altLang="en-US" sz="1100">
              <a:latin typeface="BIZ UDゴシック" panose="020B0400000000000000" pitchFamily="49" charset="-128"/>
              <a:ea typeface="BIZ UDゴシック" panose="020B0400000000000000" pitchFamily="49" charset="-128"/>
            </a:rPr>
            <a:t>（内線</a:t>
          </a:r>
          <a:r>
            <a:rPr kumimoji="1" lang="en-US" altLang="ja-JP" sz="1100">
              <a:latin typeface="BIZ UDゴシック" panose="020B0400000000000000" pitchFamily="49" charset="-128"/>
              <a:ea typeface="BIZ UDゴシック" panose="020B0400000000000000" pitchFamily="49" charset="-128"/>
            </a:rPr>
            <a:t>3221</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3</xdr:col>
      <xdr:colOff>169432</xdr:colOff>
      <xdr:row>31</xdr:row>
      <xdr:rowOff>30480</xdr:rowOff>
    </xdr:from>
    <xdr:to>
      <xdr:col>4</xdr:col>
      <xdr:colOff>398032</xdr:colOff>
      <xdr:row>32</xdr:row>
      <xdr:rowOff>129540</xdr:rowOff>
    </xdr:to>
    <xdr:sp macro="" textlink="">
      <xdr:nvSpPr>
        <xdr:cNvPr id="38" name="角丸四角形 37"/>
        <xdr:cNvSpPr/>
      </xdr:nvSpPr>
      <xdr:spPr>
        <a:xfrm>
          <a:off x="1514138" y="9990268"/>
          <a:ext cx="900953" cy="305248"/>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latin typeface="BIZ UDゴシック" panose="020B0400000000000000" pitchFamily="49" charset="-128"/>
              <a:ea typeface="BIZ UDゴシック" panose="020B0400000000000000" pitchFamily="49" charset="-128"/>
            </a:rPr>
            <a:t>年　齢</a:t>
          </a:r>
        </a:p>
      </xdr:txBody>
    </xdr:sp>
    <xdr:clientData/>
  </xdr:twoCellAnchor>
  <xdr:twoCellAnchor>
    <xdr:from>
      <xdr:col>1</xdr:col>
      <xdr:colOff>558052</xdr:colOff>
      <xdr:row>31</xdr:row>
      <xdr:rowOff>30480</xdr:rowOff>
    </xdr:from>
    <xdr:to>
      <xdr:col>3</xdr:col>
      <xdr:colOff>116092</xdr:colOff>
      <xdr:row>32</xdr:row>
      <xdr:rowOff>129540</xdr:rowOff>
    </xdr:to>
    <xdr:sp macro="" textlink="">
      <xdr:nvSpPr>
        <xdr:cNvPr id="39" name="角丸四角形 38"/>
        <xdr:cNvSpPr/>
      </xdr:nvSpPr>
      <xdr:spPr>
        <a:xfrm>
          <a:off x="558052" y="9990268"/>
          <a:ext cx="902746" cy="305248"/>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latin typeface="BIZ UDゴシック" panose="020B0400000000000000" pitchFamily="49" charset="-128"/>
              <a:ea typeface="BIZ UDゴシック" panose="020B0400000000000000" pitchFamily="49" charset="-128"/>
            </a:rPr>
            <a:t>性　別</a:t>
          </a:r>
          <a:endParaRPr kumimoji="1" lang="en-US" altLang="ja-JP" sz="1200" b="1">
            <a:latin typeface="BIZ UDゴシック" panose="020B0400000000000000" pitchFamily="49" charset="-128"/>
            <a:ea typeface="BIZ UDゴシック" panose="020B0400000000000000" pitchFamily="49" charset="-128"/>
          </a:endParaRPr>
        </a:p>
      </xdr:txBody>
    </xdr:sp>
    <xdr:clientData/>
  </xdr:twoCellAnchor>
  <xdr:twoCellAnchor>
    <xdr:from>
      <xdr:col>4</xdr:col>
      <xdr:colOff>443752</xdr:colOff>
      <xdr:row>31</xdr:row>
      <xdr:rowOff>30480</xdr:rowOff>
    </xdr:from>
    <xdr:to>
      <xdr:col>6</xdr:col>
      <xdr:colOff>1792</xdr:colOff>
      <xdr:row>32</xdr:row>
      <xdr:rowOff>129540</xdr:rowOff>
    </xdr:to>
    <xdr:sp macro="" textlink="">
      <xdr:nvSpPr>
        <xdr:cNvPr id="40" name="角丸四角形 39"/>
        <xdr:cNvSpPr/>
      </xdr:nvSpPr>
      <xdr:spPr>
        <a:xfrm>
          <a:off x="2541493" y="9739256"/>
          <a:ext cx="866887" cy="305249"/>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latin typeface="BIZ UDゴシック" panose="020B0400000000000000" pitchFamily="49" charset="-128"/>
              <a:ea typeface="BIZ UDゴシック" panose="020B0400000000000000" pitchFamily="49" charset="-128"/>
            </a:rPr>
            <a:t>仕事内容</a:t>
          </a:r>
          <a:endParaRPr kumimoji="1" lang="ja-JP" altLang="en-US" sz="600" b="1">
            <a:latin typeface="BIZ UDゴシック" panose="020B0400000000000000" pitchFamily="49" charset="-128"/>
            <a:ea typeface="BIZ UDゴシック" panose="020B0400000000000000" pitchFamily="49" charset="-128"/>
          </a:endParaRPr>
        </a:p>
      </xdr:txBody>
    </xdr:sp>
    <xdr:clientData/>
  </xdr:twoCellAnchor>
  <xdr:twoCellAnchor>
    <xdr:from>
      <xdr:col>6</xdr:col>
      <xdr:colOff>47512</xdr:colOff>
      <xdr:row>31</xdr:row>
      <xdr:rowOff>29135</xdr:rowOff>
    </xdr:from>
    <xdr:to>
      <xdr:col>7</xdr:col>
      <xdr:colOff>276112</xdr:colOff>
      <xdr:row>32</xdr:row>
      <xdr:rowOff>128195</xdr:rowOff>
    </xdr:to>
    <xdr:sp macro="" textlink="">
      <xdr:nvSpPr>
        <xdr:cNvPr id="41" name="角丸四角形 40"/>
        <xdr:cNvSpPr/>
      </xdr:nvSpPr>
      <xdr:spPr>
        <a:xfrm>
          <a:off x="3454100" y="9737911"/>
          <a:ext cx="883024" cy="305249"/>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latin typeface="BIZ UDゴシック" panose="020B0400000000000000" pitchFamily="49" charset="-128"/>
              <a:ea typeface="BIZ UDゴシック" panose="020B0400000000000000" pitchFamily="49" charset="-128"/>
            </a:rPr>
            <a:t>ＢＭＩ</a:t>
          </a:r>
        </a:p>
      </xdr:txBody>
    </xdr:sp>
    <xdr:clientData/>
  </xdr:twoCellAnchor>
  <xdr:twoCellAnchor>
    <xdr:from>
      <xdr:col>7</xdr:col>
      <xdr:colOff>321832</xdr:colOff>
      <xdr:row>31</xdr:row>
      <xdr:rowOff>29135</xdr:rowOff>
    </xdr:from>
    <xdr:to>
      <xdr:col>8</xdr:col>
      <xdr:colOff>550432</xdr:colOff>
      <xdr:row>32</xdr:row>
      <xdr:rowOff>128195</xdr:rowOff>
    </xdr:to>
    <xdr:sp macro="" textlink="">
      <xdr:nvSpPr>
        <xdr:cNvPr id="42" name="角丸四角形 41"/>
        <xdr:cNvSpPr/>
      </xdr:nvSpPr>
      <xdr:spPr>
        <a:xfrm>
          <a:off x="4382844" y="9737911"/>
          <a:ext cx="883023" cy="305249"/>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latin typeface="BIZ UDゴシック" panose="020B0400000000000000" pitchFamily="49" charset="-128"/>
              <a:ea typeface="BIZ UDゴシック" panose="020B0400000000000000" pitchFamily="49" charset="-128"/>
            </a:rPr>
            <a:t>有所見率</a:t>
          </a:r>
        </a:p>
      </xdr:txBody>
    </xdr:sp>
    <xdr:clientData/>
  </xdr:twoCellAnchor>
  <xdr:twoCellAnchor>
    <xdr:from>
      <xdr:col>8</xdr:col>
      <xdr:colOff>596600</xdr:colOff>
      <xdr:row>31</xdr:row>
      <xdr:rowOff>29135</xdr:rowOff>
    </xdr:from>
    <xdr:to>
      <xdr:col>10</xdr:col>
      <xdr:colOff>152847</xdr:colOff>
      <xdr:row>32</xdr:row>
      <xdr:rowOff>128195</xdr:rowOff>
    </xdr:to>
    <xdr:sp macro="" textlink="">
      <xdr:nvSpPr>
        <xdr:cNvPr id="43" name="角丸四角形 42"/>
        <xdr:cNvSpPr/>
      </xdr:nvSpPr>
      <xdr:spPr>
        <a:xfrm>
          <a:off x="5312035" y="9737911"/>
          <a:ext cx="865094" cy="305249"/>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latin typeface="BIZ UDゴシック" panose="020B0400000000000000" pitchFamily="49" charset="-128"/>
              <a:ea typeface="BIZ UDゴシック" panose="020B0400000000000000" pitchFamily="49" charset="-128"/>
            </a:rPr>
            <a:t>疾病状況</a:t>
          </a:r>
        </a:p>
      </xdr:txBody>
    </xdr:sp>
    <xdr:clientData/>
  </xdr:twoCellAnchor>
  <xdr:twoCellAnchor>
    <xdr:from>
      <xdr:col>0</xdr:col>
      <xdr:colOff>45039</xdr:colOff>
      <xdr:row>2</xdr:row>
      <xdr:rowOff>39032</xdr:rowOff>
    </xdr:from>
    <xdr:to>
      <xdr:col>1</xdr:col>
      <xdr:colOff>183824</xdr:colOff>
      <xdr:row>3</xdr:row>
      <xdr:rowOff>30692</xdr:rowOff>
    </xdr:to>
    <xdr:sp macro="" textlink="">
      <xdr:nvSpPr>
        <xdr:cNvPr id="46" name="正方形/長方形 45"/>
        <xdr:cNvSpPr/>
      </xdr:nvSpPr>
      <xdr:spPr>
        <a:xfrm>
          <a:off x="45039" y="720350"/>
          <a:ext cx="273256" cy="27853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6626</xdr:colOff>
      <xdr:row>28</xdr:row>
      <xdr:rowOff>39757</xdr:rowOff>
    </xdr:from>
    <xdr:to>
      <xdr:col>12</xdr:col>
      <xdr:colOff>6626</xdr:colOff>
      <xdr:row>28</xdr:row>
      <xdr:rowOff>39757</xdr:rowOff>
    </xdr:to>
    <xdr:cxnSp macro="">
      <xdr:nvCxnSpPr>
        <xdr:cNvPr id="55" name="直線コネクタ 54"/>
        <xdr:cNvCxnSpPr/>
      </xdr:nvCxnSpPr>
      <xdr:spPr>
        <a:xfrm>
          <a:off x="6626" y="8852453"/>
          <a:ext cx="6804991" cy="0"/>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49165</xdr:colOff>
      <xdr:row>28</xdr:row>
      <xdr:rowOff>44052</xdr:rowOff>
    </xdr:from>
    <xdr:to>
      <xdr:col>1</xdr:col>
      <xdr:colOff>187950</xdr:colOff>
      <xdr:row>29</xdr:row>
      <xdr:rowOff>29087</xdr:rowOff>
    </xdr:to>
    <xdr:sp macro="" textlink="">
      <xdr:nvSpPr>
        <xdr:cNvPr id="56" name="正方形/長方形 55"/>
        <xdr:cNvSpPr/>
      </xdr:nvSpPr>
      <xdr:spPr>
        <a:xfrm>
          <a:off x="49165" y="8856748"/>
          <a:ext cx="277933" cy="276582"/>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0</xdr:colOff>
      <xdr:row>36</xdr:row>
      <xdr:rowOff>92472</xdr:rowOff>
    </xdr:from>
    <xdr:to>
      <xdr:col>12</xdr:col>
      <xdr:colOff>0</xdr:colOff>
      <xdr:row>36</xdr:row>
      <xdr:rowOff>92472</xdr:rowOff>
    </xdr:to>
    <xdr:cxnSp macro="">
      <xdr:nvCxnSpPr>
        <xdr:cNvPr id="59" name="直線コネクタ 58"/>
        <xdr:cNvCxnSpPr/>
      </xdr:nvCxnSpPr>
      <xdr:spPr>
        <a:xfrm>
          <a:off x="0" y="10751507"/>
          <a:ext cx="6786282" cy="0"/>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170328</xdr:colOff>
      <xdr:row>6</xdr:row>
      <xdr:rowOff>80683</xdr:rowOff>
    </xdr:from>
    <xdr:to>
      <xdr:col>2</xdr:col>
      <xdr:colOff>134471</xdr:colOff>
      <xdr:row>6</xdr:row>
      <xdr:rowOff>331694</xdr:rowOff>
    </xdr:to>
    <xdr:sp macro="" textlink="">
      <xdr:nvSpPr>
        <xdr:cNvPr id="47" name="テキスト ボックス 46"/>
        <xdr:cNvSpPr txBox="1"/>
      </xdr:nvSpPr>
      <xdr:spPr>
        <a:xfrm>
          <a:off x="304799" y="1927412"/>
          <a:ext cx="618566" cy="251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bg1"/>
              </a:solidFill>
              <a:latin typeface="BIZ UDゴシック" panose="020B0400000000000000" pitchFamily="49" charset="-128"/>
              <a:ea typeface="BIZ UDゴシック" panose="020B0400000000000000" pitchFamily="49" charset="-128"/>
            </a:rPr>
            <a:t>入社時</a:t>
          </a:r>
        </a:p>
      </xdr:txBody>
    </xdr:sp>
    <xdr:clientData/>
  </xdr:twoCellAnchor>
  <xdr:twoCellAnchor>
    <xdr:from>
      <xdr:col>4</xdr:col>
      <xdr:colOff>26894</xdr:colOff>
      <xdr:row>6</xdr:row>
      <xdr:rowOff>80683</xdr:rowOff>
    </xdr:from>
    <xdr:to>
      <xdr:col>4</xdr:col>
      <xdr:colOff>645460</xdr:colOff>
      <xdr:row>6</xdr:row>
      <xdr:rowOff>331694</xdr:rowOff>
    </xdr:to>
    <xdr:sp macro="" textlink="">
      <xdr:nvSpPr>
        <xdr:cNvPr id="48" name="テキスト ボックス 47"/>
        <xdr:cNvSpPr txBox="1"/>
      </xdr:nvSpPr>
      <xdr:spPr>
        <a:xfrm>
          <a:off x="2124635" y="1927412"/>
          <a:ext cx="618566" cy="251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chemeClr val="bg1"/>
              </a:solidFill>
              <a:latin typeface="BIZ UDゴシック" panose="020B0400000000000000" pitchFamily="49" charset="-128"/>
              <a:ea typeface="BIZ UDゴシック" panose="020B0400000000000000" pitchFamily="49" charset="-128"/>
            </a:rPr>
            <a:t>10</a:t>
          </a:r>
          <a:r>
            <a:rPr kumimoji="1" lang="ja-JP" altLang="en-US" sz="1100" b="1">
              <a:solidFill>
                <a:schemeClr val="bg1"/>
              </a:solidFill>
              <a:latin typeface="BIZ UDゴシック" panose="020B0400000000000000" pitchFamily="49" charset="-128"/>
              <a:ea typeface="BIZ UDゴシック" panose="020B0400000000000000" pitchFamily="49" charset="-128"/>
            </a:rPr>
            <a:t>年後</a:t>
          </a:r>
        </a:p>
      </xdr:txBody>
    </xdr:sp>
    <xdr:clientData/>
  </xdr:twoCellAnchor>
  <xdr:twoCellAnchor>
    <xdr:from>
      <xdr:col>6</xdr:col>
      <xdr:colOff>564777</xdr:colOff>
      <xdr:row>6</xdr:row>
      <xdr:rowOff>80683</xdr:rowOff>
    </xdr:from>
    <xdr:to>
      <xdr:col>8</xdr:col>
      <xdr:colOff>35859</xdr:colOff>
      <xdr:row>7</xdr:row>
      <xdr:rowOff>0</xdr:rowOff>
    </xdr:to>
    <xdr:sp macro="" textlink="">
      <xdr:nvSpPr>
        <xdr:cNvPr id="49" name="テキスト ボックス 48"/>
        <xdr:cNvSpPr txBox="1"/>
      </xdr:nvSpPr>
      <xdr:spPr>
        <a:xfrm>
          <a:off x="3971365" y="1927412"/>
          <a:ext cx="779929"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bg1"/>
              </a:solidFill>
              <a:latin typeface="BIZ UDゴシック" panose="020B0400000000000000" pitchFamily="49" charset="-128"/>
              <a:ea typeface="BIZ UDゴシック" panose="020B0400000000000000" pitchFamily="49" charset="-128"/>
            </a:rPr>
            <a:t>・・・・</a:t>
          </a:r>
        </a:p>
      </xdr:txBody>
    </xdr:sp>
    <xdr:clientData/>
  </xdr:twoCellAnchor>
  <xdr:twoCellAnchor>
    <xdr:from>
      <xdr:col>9</xdr:col>
      <xdr:colOff>510989</xdr:colOff>
      <xdr:row>6</xdr:row>
      <xdr:rowOff>80684</xdr:rowOff>
    </xdr:from>
    <xdr:to>
      <xdr:col>10</xdr:col>
      <xdr:colOff>502024</xdr:colOff>
      <xdr:row>6</xdr:row>
      <xdr:rowOff>331696</xdr:rowOff>
    </xdr:to>
    <xdr:sp macro="" textlink="">
      <xdr:nvSpPr>
        <xdr:cNvPr id="50" name="テキスト ボックス 49"/>
        <xdr:cNvSpPr txBox="1"/>
      </xdr:nvSpPr>
      <xdr:spPr>
        <a:xfrm>
          <a:off x="5880848" y="1927413"/>
          <a:ext cx="645458" cy="251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chemeClr val="bg1"/>
              </a:solidFill>
              <a:latin typeface="BIZ UDゴシック" panose="020B0400000000000000" pitchFamily="49" charset="-128"/>
              <a:ea typeface="BIZ UDゴシック" panose="020B0400000000000000" pitchFamily="49" charset="-128"/>
            </a:rPr>
            <a:t>40</a:t>
          </a:r>
          <a:r>
            <a:rPr kumimoji="1" lang="ja-JP" altLang="en-US" sz="1100" b="1">
              <a:solidFill>
                <a:schemeClr val="bg1"/>
              </a:solidFill>
              <a:latin typeface="BIZ UDゴシック" panose="020B0400000000000000" pitchFamily="49" charset="-128"/>
              <a:ea typeface="BIZ UDゴシック" panose="020B0400000000000000" pitchFamily="49" charset="-128"/>
            </a:rPr>
            <a:t>年後</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4</xdr:row>
      <xdr:rowOff>7618</xdr:rowOff>
    </xdr:from>
    <xdr:to>
      <xdr:col>2</xdr:col>
      <xdr:colOff>106680</xdr:colOff>
      <xdr:row>4</xdr:row>
      <xdr:rowOff>297179</xdr:rowOff>
    </xdr:to>
    <xdr:sp macro="" textlink="">
      <xdr:nvSpPr>
        <xdr:cNvPr id="3" name="正方形/長方形 2"/>
        <xdr:cNvSpPr/>
      </xdr:nvSpPr>
      <xdr:spPr>
        <a:xfrm>
          <a:off x="198120" y="1203958"/>
          <a:ext cx="769620" cy="289561"/>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ysClr val="windowText" lastClr="000000"/>
              </a:solidFill>
              <a:latin typeface="BIZ UDPゴシック" panose="020B0400000000000000" pitchFamily="50" charset="-128"/>
              <a:ea typeface="BIZ UDPゴシック" panose="020B0400000000000000" pitchFamily="50" charset="-128"/>
            </a:rPr>
            <a:t>Step</a:t>
          </a:r>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１</a:t>
          </a:r>
        </a:p>
      </xdr:txBody>
    </xdr:sp>
    <xdr:clientData/>
  </xdr:twoCellAnchor>
  <xdr:twoCellAnchor>
    <xdr:from>
      <xdr:col>1</xdr:col>
      <xdr:colOff>0</xdr:colOff>
      <xdr:row>42</xdr:row>
      <xdr:rowOff>15240</xdr:rowOff>
    </xdr:from>
    <xdr:to>
      <xdr:col>2</xdr:col>
      <xdr:colOff>106680</xdr:colOff>
      <xdr:row>43</xdr:row>
      <xdr:rowOff>6060</xdr:rowOff>
    </xdr:to>
    <xdr:sp macro="" textlink="">
      <xdr:nvSpPr>
        <xdr:cNvPr id="5" name="正方形/長方形 4"/>
        <xdr:cNvSpPr/>
      </xdr:nvSpPr>
      <xdr:spPr>
        <a:xfrm>
          <a:off x="114300" y="10149840"/>
          <a:ext cx="777240" cy="28800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ysClr val="windowText" lastClr="000000"/>
              </a:solidFill>
              <a:latin typeface="BIZ UDPゴシック" panose="020B0400000000000000" pitchFamily="50" charset="-128"/>
              <a:ea typeface="BIZ UDPゴシック" panose="020B0400000000000000" pitchFamily="50" charset="-128"/>
            </a:rPr>
            <a:t>Step3</a:t>
          </a:r>
        </a:p>
      </xdr:txBody>
    </xdr:sp>
    <xdr:clientData/>
  </xdr:twoCellAnchor>
  <xdr:twoCellAnchor>
    <xdr:from>
      <xdr:col>0</xdr:col>
      <xdr:colOff>0</xdr:colOff>
      <xdr:row>1</xdr:row>
      <xdr:rowOff>456208</xdr:rowOff>
    </xdr:from>
    <xdr:to>
      <xdr:col>12</xdr:col>
      <xdr:colOff>0</xdr:colOff>
      <xdr:row>3</xdr:row>
      <xdr:rowOff>7620</xdr:rowOff>
    </xdr:to>
    <xdr:grpSp>
      <xdr:nvGrpSpPr>
        <xdr:cNvPr id="6" name="グループ化 5"/>
        <xdr:cNvGrpSpPr/>
      </xdr:nvGrpSpPr>
      <xdr:grpSpPr>
        <a:xfrm>
          <a:off x="0" y="486688"/>
          <a:ext cx="7109460" cy="290552"/>
          <a:chOff x="-20251" y="738018"/>
          <a:chExt cx="7107256" cy="321286"/>
        </a:xfrm>
      </xdr:grpSpPr>
      <xdr:sp macro="" textlink="">
        <xdr:nvSpPr>
          <xdr:cNvPr id="7" name="正方形/長方形 6"/>
          <xdr:cNvSpPr/>
        </xdr:nvSpPr>
        <xdr:spPr>
          <a:xfrm>
            <a:off x="25436" y="744580"/>
            <a:ext cx="274323" cy="314724"/>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800">
              <a:solidFill>
                <a:sysClr val="windowText" lastClr="000000"/>
              </a:solidFill>
              <a:latin typeface="BIZ UDPゴシック" panose="020B0400000000000000" pitchFamily="50" charset="-128"/>
              <a:ea typeface="BIZ UDPゴシック" panose="020B0400000000000000" pitchFamily="50" charset="-128"/>
            </a:endParaRPr>
          </a:p>
        </xdr:txBody>
      </xdr:sp>
      <xdr:cxnSp macro="">
        <xdr:nvCxnSpPr>
          <xdr:cNvPr id="8" name="直線コネクタ 7"/>
          <xdr:cNvCxnSpPr/>
        </xdr:nvCxnSpPr>
        <xdr:spPr>
          <a:xfrm>
            <a:off x="-20251" y="738018"/>
            <a:ext cx="7107256" cy="0"/>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76200</xdr:colOff>
      <xdr:row>67</xdr:row>
      <xdr:rowOff>137160</xdr:rowOff>
    </xdr:from>
    <xdr:to>
      <xdr:col>11</xdr:col>
      <xdr:colOff>148860</xdr:colOff>
      <xdr:row>67</xdr:row>
      <xdr:rowOff>137160</xdr:rowOff>
    </xdr:to>
    <xdr:cxnSp macro="">
      <xdr:nvCxnSpPr>
        <xdr:cNvPr id="15" name="直線コネクタ 14"/>
        <xdr:cNvCxnSpPr/>
      </xdr:nvCxnSpPr>
      <xdr:spPr>
        <a:xfrm>
          <a:off x="76200" y="17335500"/>
          <a:ext cx="6984000" cy="0"/>
        </a:xfrm>
        <a:prstGeom prst="line">
          <a:avLst/>
        </a:prstGeom>
        <a:ln w="12700">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xdr:col>
      <xdr:colOff>8964</xdr:colOff>
      <xdr:row>4</xdr:row>
      <xdr:rowOff>8965</xdr:rowOff>
    </xdr:from>
    <xdr:to>
      <xdr:col>11</xdr:col>
      <xdr:colOff>76199</xdr:colOff>
      <xdr:row>7</xdr:row>
      <xdr:rowOff>71717</xdr:rowOff>
    </xdr:to>
    <xdr:sp macro="" textlink="">
      <xdr:nvSpPr>
        <xdr:cNvPr id="25" name="正方形/長方形 24"/>
        <xdr:cNvSpPr/>
      </xdr:nvSpPr>
      <xdr:spPr>
        <a:xfrm>
          <a:off x="123264" y="1022425"/>
          <a:ext cx="6864275" cy="611392"/>
        </a:xfrm>
        <a:prstGeom prst="rect">
          <a:avLst/>
        </a:prstGeom>
        <a:noFill/>
        <a:ln w="9525">
          <a:solidFill>
            <a:schemeClr val="accent2"/>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107576</xdr:colOff>
      <xdr:row>18</xdr:row>
      <xdr:rowOff>0</xdr:rowOff>
    </xdr:from>
    <xdr:to>
      <xdr:col>11</xdr:col>
      <xdr:colOff>68580</xdr:colOff>
      <xdr:row>20</xdr:row>
      <xdr:rowOff>723900</xdr:rowOff>
    </xdr:to>
    <xdr:sp macro="" textlink="">
      <xdr:nvSpPr>
        <xdr:cNvPr id="26" name="正方形/長方形 25"/>
        <xdr:cNvSpPr/>
      </xdr:nvSpPr>
      <xdr:spPr>
        <a:xfrm>
          <a:off x="107576" y="4732020"/>
          <a:ext cx="6872344" cy="1089660"/>
        </a:xfrm>
        <a:prstGeom prst="rect">
          <a:avLst/>
        </a:prstGeom>
        <a:noFill/>
        <a:ln w="9525">
          <a:solidFill>
            <a:schemeClr val="accent2"/>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106680</xdr:colOff>
      <xdr:row>18</xdr:row>
      <xdr:rowOff>0</xdr:rowOff>
    </xdr:from>
    <xdr:to>
      <xdr:col>2</xdr:col>
      <xdr:colOff>99060</xdr:colOff>
      <xdr:row>18</xdr:row>
      <xdr:rowOff>289560</xdr:rowOff>
    </xdr:to>
    <xdr:sp macro="" textlink="">
      <xdr:nvSpPr>
        <xdr:cNvPr id="28" name="正方形/長方形 27"/>
        <xdr:cNvSpPr/>
      </xdr:nvSpPr>
      <xdr:spPr>
        <a:xfrm>
          <a:off x="106680" y="4754880"/>
          <a:ext cx="777240" cy="28956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ysClr val="windowText" lastClr="000000"/>
              </a:solidFill>
              <a:latin typeface="BIZ UDPゴシック" panose="020B0400000000000000" pitchFamily="50" charset="-128"/>
              <a:ea typeface="BIZ UDPゴシック" panose="020B0400000000000000" pitchFamily="50" charset="-128"/>
            </a:rPr>
            <a:t>Step2</a:t>
          </a:r>
        </a:p>
      </xdr:txBody>
    </xdr:sp>
    <xdr:clientData/>
  </xdr:twoCellAnchor>
  <xdr:twoCellAnchor>
    <xdr:from>
      <xdr:col>0</xdr:col>
      <xdr:colOff>107576</xdr:colOff>
      <xdr:row>42</xdr:row>
      <xdr:rowOff>7620</xdr:rowOff>
    </xdr:from>
    <xdr:to>
      <xdr:col>11</xdr:col>
      <xdr:colOff>76200</xdr:colOff>
      <xdr:row>55</xdr:row>
      <xdr:rowOff>167640</xdr:rowOff>
    </xdr:to>
    <xdr:sp macro="" textlink="">
      <xdr:nvSpPr>
        <xdr:cNvPr id="29" name="正方形/長方形 28"/>
        <xdr:cNvSpPr/>
      </xdr:nvSpPr>
      <xdr:spPr>
        <a:xfrm>
          <a:off x="107576" y="10066020"/>
          <a:ext cx="6879964" cy="3421380"/>
        </a:xfrm>
        <a:prstGeom prst="rect">
          <a:avLst/>
        </a:prstGeom>
        <a:noFill/>
        <a:ln w="9525">
          <a:solidFill>
            <a:schemeClr val="accent2"/>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327660</xdr:colOff>
      <xdr:row>49</xdr:row>
      <xdr:rowOff>22855</xdr:rowOff>
    </xdr:from>
    <xdr:to>
      <xdr:col>11</xdr:col>
      <xdr:colOff>60960</xdr:colOff>
      <xdr:row>54</xdr:row>
      <xdr:rowOff>381003</xdr:rowOff>
    </xdr:to>
    <xdr:grpSp>
      <xdr:nvGrpSpPr>
        <xdr:cNvPr id="34" name="グループ化 33"/>
        <xdr:cNvGrpSpPr/>
      </xdr:nvGrpSpPr>
      <xdr:grpSpPr>
        <a:xfrm>
          <a:off x="3863340" y="12230095"/>
          <a:ext cx="3108960" cy="1798328"/>
          <a:chOff x="3802380" y="11704315"/>
          <a:chExt cx="3108960" cy="1798328"/>
        </a:xfrm>
      </xdr:grpSpPr>
      <xdr:grpSp>
        <xdr:nvGrpSpPr>
          <xdr:cNvPr id="9" name="グループ化 8"/>
          <xdr:cNvGrpSpPr/>
        </xdr:nvGrpSpPr>
        <xdr:grpSpPr>
          <a:xfrm>
            <a:off x="3802380" y="11704315"/>
            <a:ext cx="3108960" cy="1798328"/>
            <a:chOff x="5428819" y="5330547"/>
            <a:chExt cx="3393636" cy="1391042"/>
          </a:xfrm>
        </xdr:grpSpPr>
        <xdr:sp macro="" textlink="">
          <xdr:nvSpPr>
            <xdr:cNvPr id="10" name="角丸四角形 9"/>
            <xdr:cNvSpPr/>
          </xdr:nvSpPr>
          <xdr:spPr>
            <a:xfrm>
              <a:off x="5428819" y="5330547"/>
              <a:ext cx="3352047" cy="1391042"/>
            </a:xfrm>
            <a:prstGeom prst="roundRect">
              <a:avLst>
                <a:gd name="adj" fmla="val 5425"/>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xdr:cNvSpPr txBox="1"/>
          </xdr:nvSpPr>
          <xdr:spPr>
            <a:xfrm>
              <a:off x="5611808" y="5333999"/>
              <a:ext cx="3210647" cy="196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chemeClr val="bg1"/>
                  </a:solidFill>
                  <a:latin typeface="BIZ UDゴシック" panose="020B0400000000000000" pitchFamily="49" charset="-128"/>
                  <a:ea typeface="BIZ UDゴシック" panose="020B0400000000000000" pitchFamily="49" charset="-128"/>
                </a:rPr>
                <a:t>指標の概念図</a:t>
              </a:r>
              <a:r>
                <a:rPr kumimoji="1" lang="ja-JP" altLang="en-US" sz="800">
                  <a:solidFill>
                    <a:schemeClr val="bg1"/>
                  </a:solidFill>
                  <a:latin typeface="BIZ UDゴシック" panose="020B0400000000000000" pitchFamily="49" charset="-128"/>
                  <a:ea typeface="BIZ UDゴシック" panose="020B0400000000000000" pitchFamily="49" charset="-128"/>
                </a:rPr>
                <a:t>　</a:t>
              </a:r>
              <a:r>
                <a:rPr kumimoji="1" lang="en-US" altLang="ja-JP" sz="600">
                  <a:solidFill>
                    <a:schemeClr val="bg1"/>
                  </a:solidFill>
                  <a:latin typeface="BIZ UDゴシック" panose="020B0400000000000000" pitchFamily="49" charset="-128"/>
                  <a:ea typeface="BIZ UDゴシック" panose="020B0400000000000000" pitchFamily="49" charset="-128"/>
                </a:rPr>
                <a:t>〔</a:t>
              </a:r>
              <a:r>
                <a:rPr kumimoji="1" lang="ja-JP" altLang="en-US" sz="600">
                  <a:solidFill>
                    <a:schemeClr val="bg1"/>
                  </a:solidFill>
                  <a:latin typeface="BIZ UDゴシック" panose="020B0400000000000000" pitchFamily="49" charset="-128"/>
                  <a:ea typeface="BIZ UDゴシック" panose="020B0400000000000000" pitchFamily="49" charset="-128"/>
                </a:rPr>
                <a:t>出典：「日本人の食事摂取基準（</a:t>
              </a:r>
              <a:r>
                <a:rPr kumimoji="1" lang="en-US" altLang="ja-JP" sz="600">
                  <a:solidFill>
                    <a:schemeClr val="bg1"/>
                  </a:solidFill>
                  <a:latin typeface="BIZ UDゴシック" panose="020B0400000000000000" pitchFamily="49" charset="-128"/>
                  <a:ea typeface="BIZ UDゴシック" panose="020B0400000000000000" pitchFamily="49" charset="-128"/>
                </a:rPr>
                <a:t>2025</a:t>
              </a:r>
              <a:r>
                <a:rPr kumimoji="1" lang="ja-JP" altLang="en-US" sz="600">
                  <a:solidFill>
                    <a:schemeClr val="bg1"/>
                  </a:solidFill>
                  <a:latin typeface="BIZ UDゴシック" panose="020B0400000000000000" pitchFamily="49" charset="-128"/>
                  <a:ea typeface="BIZ UDゴシック" panose="020B0400000000000000" pitchFamily="49" charset="-128"/>
                </a:rPr>
                <a:t>年版）」</a:t>
              </a:r>
              <a:r>
                <a:rPr kumimoji="1" lang="en-US" altLang="ja-JP" sz="600">
                  <a:solidFill>
                    <a:schemeClr val="bg1"/>
                  </a:solidFill>
                  <a:latin typeface="BIZ UDゴシック" panose="020B0400000000000000" pitchFamily="49" charset="-128"/>
                  <a:ea typeface="BIZ UDゴシック" panose="020B0400000000000000" pitchFamily="49" charset="-128"/>
                </a:rPr>
                <a:t>〕</a:t>
              </a:r>
              <a:endParaRPr kumimoji="1" lang="ja-JP" altLang="en-US" sz="600">
                <a:solidFill>
                  <a:schemeClr val="bg1"/>
                </a:solidFill>
                <a:latin typeface="BIZ UDゴシック" panose="020B0400000000000000" pitchFamily="49" charset="-128"/>
                <a:ea typeface="BIZ UDゴシック" panose="020B0400000000000000" pitchFamily="49" charset="-128"/>
              </a:endParaRPr>
            </a:p>
          </xdr:txBody>
        </xdr:sp>
      </xdr:grpSp>
      <xdr:pic>
        <xdr:nvPicPr>
          <xdr:cNvPr id="31" name="図 30"/>
          <xdr:cNvPicPr>
            <a:picLocks noChangeAspect="1"/>
          </xdr:cNvPicPr>
        </xdr:nvPicPr>
        <xdr:blipFill>
          <a:blip xmlns:r="http://schemas.openxmlformats.org/officeDocument/2006/relationships" r:embed="rId1"/>
          <a:stretch>
            <a:fillRect/>
          </a:stretch>
        </xdr:blipFill>
        <xdr:spPr>
          <a:xfrm>
            <a:off x="3840480" y="11963400"/>
            <a:ext cx="2994660" cy="1458207"/>
          </a:xfrm>
          <a:prstGeom prst="rect">
            <a:avLst/>
          </a:prstGeom>
        </xdr:spPr>
      </xdr:pic>
    </xdr:grpSp>
    <xdr:clientData/>
  </xdr:twoCellAnchor>
  <xdr:twoCellAnchor>
    <xdr:from>
      <xdr:col>1</xdr:col>
      <xdr:colOff>38100</xdr:colOff>
      <xdr:row>48</xdr:row>
      <xdr:rowOff>30481</xdr:rowOff>
    </xdr:from>
    <xdr:to>
      <xdr:col>2</xdr:col>
      <xdr:colOff>723900</xdr:colOff>
      <xdr:row>48</xdr:row>
      <xdr:rowOff>251461</xdr:rowOff>
    </xdr:to>
    <xdr:sp macro="" textlink="">
      <xdr:nvSpPr>
        <xdr:cNvPr id="32" name="テキスト ボックス 31"/>
        <xdr:cNvSpPr txBox="1"/>
      </xdr:nvSpPr>
      <xdr:spPr>
        <a:xfrm>
          <a:off x="152400" y="11978641"/>
          <a:ext cx="1356360"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a:solidFill>
                <a:sysClr val="windowText" lastClr="000000"/>
              </a:solidFill>
              <a:latin typeface="BIZ UDゴシック" panose="020B0400000000000000" pitchFamily="49" charset="-128"/>
              <a:ea typeface="BIZ UDゴシック" panose="020B0400000000000000" pitchFamily="49" charset="-128"/>
            </a:rPr>
            <a:t>＜目的＞</a:t>
          </a:r>
        </a:p>
      </xdr:txBody>
    </xdr:sp>
    <xdr:clientData/>
  </xdr:twoCellAnchor>
  <xdr:twoCellAnchor>
    <xdr:from>
      <xdr:col>3</xdr:col>
      <xdr:colOff>281940</xdr:colOff>
      <xdr:row>48</xdr:row>
      <xdr:rowOff>30481</xdr:rowOff>
    </xdr:from>
    <xdr:to>
      <xdr:col>5</xdr:col>
      <xdr:colOff>297180</xdr:colOff>
      <xdr:row>48</xdr:row>
      <xdr:rowOff>251461</xdr:rowOff>
    </xdr:to>
    <xdr:sp macro="" textlink="">
      <xdr:nvSpPr>
        <xdr:cNvPr id="33" name="テキスト ボックス 32"/>
        <xdr:cNvSpPr txBox="1"/>
      </xdr:nvSpPr>
      <xdr:spPr>
        <a:xfrm>
          <a:off x="1805940" y="11978641"/>
          <a:ext cx="1356360"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a:solidFill>
                <a:sysClr val="windowText" lastClr="000000"/>
              </a:solidFill>
              <a:latin typeface="BIZ UDゴシック" panose="020B0400000000000000" pitchFamily="49" charset="-128"/>
              <a:ea typeface="BIZ UDゴシック" panose="020B0400000000000000" pitchFamily="49" charset="-128"/>
            </a:rPr>
            <a:t>＜指標＞</a:t>
          </a:r>
        </a:p>
      </xdr:txBody>
    </xdr:sp>
    <xdr:clientData/>
  </xdr:twoCellAnchor>
  <xdr:twoCellAnchor>
    <xdr:from>
      <xdr:col>1</xdr:col>
      <xdr:colOff>99060</xdr:colOff>
      <xdr:row>49</xdr:row>
      <xdr:rowOff>7620</xdr:rowOff>
    </xdr:from>
    <xdr:to>
      <xdr:col>3</xdr:col>
      <xdr:colOff>0</xdr:colOff>
      <xdr:row>55</xdr:row>
      <xdr:rowOff>114300</xdr:rowOff>
    </xdr:to>
    <xdr:grpSp>
      <xdr:nvGrpSpPr>
        <xdr:cNvPr id="39" name="グループ化 38"/>
        <xdr:cNvGrpSpPr/>
      </xdr:nvGrpSpPr>
      <xdr:grpSpPr>
        <a:xfrm>
          <a:off x="213360" y="12214860"/>
          <a:ext cx="1310640" cy="1958340"/>
          <a:chOff x="213360" y="11414760"/>
          <a:chExt cx="1310640" cy="1958340"/>
        </a:xfrm>
      </xdr:grpSpPr>
      <xdr:sp macro="" textlink="">
        <xdr:nvSpPr>
          <xdr:cNvPr id="35" name="正方形/長方形 34"/>
          <xdr:cNvSpPr/>
        </xdr:nvSpPr>
        <xdr:spPr>
          <a:xfrm>
            <a:off x="213360" y="11414760"/>
            <a:ext cx="1310640" cy="1013460"/>
          </a:xfrm>
          <a:prstGeom prst="rect">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BIZ UDゴシック" panose="020B0400000000000000" pitchFamily="49" charset="-128"/>
                <a:ea typeface="BIZ UDゴシック" panose="020B0400000000000000" pitchFamily="49" charset="-128"/>
              </a:rPr>
              <a:t>摂取不足の回避</a:t>
            </a:r>
          </a:p>
        </xdr:txBody>
      </xdr:sp>
      <xdr:sp macro="" textlink="">
        <xdr:nvSpPr>
          <xdr:cNvPr id="36" name="正方形/長方形 35"/>
          <xdr:cNvSpPr/>
        </xdr:nvSpPr>
        <xdr:spPr>
          <a:xfrm>
            <a:off x="213360" y="12420600"/>
            <a:ext cx="1310640" cy="441960"/>
          </a:xfrm>
          <a:prstGeom prst="rect">
            <a:avLst/>
          </a:prstGeom>
          <a:solidFill>
            <a:srgbClr val="FF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b="1">
              <a:solidFill>
                <a:sysClr val="windowText" lastClr="000000"/>
              </a:solidFill>
              <a:latin typeface="BIZ UDゴシック" panose="020B0400000000000000" pitchFamily="49" charset="-128"/>
              <a:ea typeface="BIZ UDゴシック" panose="020B0400000000000000" pitchFamily="49" charset="-128"/>
            </a:endParaRPr>
          </a:p>
        </xdr:txBody>
      </xdr:sp>
      <xdr:sp macro="" textlink="">
        <xdr:nvSpPr>
          <xdr:cNvPr id="37" name="テキスト ボックス 36"/>
          <xdr:cNvSpPr txBox="1"/>
        </xdr:nvSpPr>
        <xdr:spPr>
          <a:xfrm>
            <a:off x="236220" y="12352020"/>
            <a:ext cx="12573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200" b="1">
                <a:solidFill>
                  <a:schemeClr val="dk1"/>
                </a:solidFill>
                <a:effectLst/>
                <a:latin typeface="BIZ UDゴシック" panose="020B0400000000000000" pitchFamily="49" charset="-128"/>
                <a:ea typeface="BIZ UDゴシック" panose="020B0400000000000000" pitchFamily="49" charset="-128"/>
                <a:cs typeface="+mn-cs"/>
              </a:rPr>
              <a:t>過剰摂取による</a:t>
            </a:r>
            <a:endParaRPr lang="ja-JP" altLang="ja-JP" sz="1100">
              <a:effectLst/>
              <a:latin typeface="BIZ UDゴシック" panose="020B0400000000000000" pitchFamily="49" charset="-128"/>
              <a:ea typeface="BIZ UDゴシック" panose="020B0400000000000000" pitchFamily="49" charset="-128"/>
            </a:endParaRPr>
          </a:p>
          <a:p>
            <a:pPr algn="ctr"/>
            <a:r>
              <a:rPr kumimoji="1" lang="ja-JP" altLang="ja-JP" sz="1200" b="1">
                <a:solidFill>
                  <a:schemeClr val="dk1"/>
                </a:solidFill>
                <a:effectLst/>
                <a:latin typeface="BIZ UDゴシック" panose="020B0400000000000000" pitchFamily="49" charset="-128"/>
                <a:ea typeface="BIZ UDゴシック" panose="020B0400000000000000" pitchFamily="49" charset="-128"/>
                <a:cs typeface="+mn-cs"/>
              </a:rPr>
              <a:t>健康障害の回避</a:t>
            </a:r>
            <a:endParaRPr lang="ja-JP" altLang="ja-JP" sz="1100">
              <a:effectLst/>
              <a:latin typeface="BIZ UDゴシック" panose="020B0400000000000000" pitchFamily="49" charset="-128"/>
              <a:ea typeface="BIZ UDゴシック" panose="020B0400000000000000" pitchFamily="49" charset="-128"/>
            </a:endParaRPr>
          </a:p>
        </xdr:txBody>
      </xdr:sp>
      <xdr:sp macro="" textlink="">
        <xdr:nvSpPr>
          <xdr:cNvPr id="38" name="正方形/長方形 37"/>
          <xdr:cNvSpPr/>
        </xdr:nvSpPr>
        <xdr:spPr>
          <a:xfrm>
            <a:off x="213360" y="12854940"/>
            <a:ext cx="1310640" cy="419100"/>
          </a:xfrm>
          <a:prstGeom prst="rect">
            <a:avLst/>
          </a:prstGeom>
          <a:solidFill>
            <a:srgbClr val="CDFF95"/>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b="1">
              <a:solidFill>
                <a:sysClr val="windowText" lastClr="000000"/>
              </a:solidFill>
              <a:latin typeface="BIZ UDゴシック" panose="020B0400000000000000" pitchFamily="49" charset="-128"/>
              <a:ea typeface="BIZ UDゴシック" panose="020B0400000000000000" pitchFamily="49" charset="-128"/>
            </a:endParaRPr>
          </a:p>
        </xdr:txBody>
      </xdr:sp>
      <xdr:sp macro="" textlink="">
        <xdr:nvSpPr>
          <xdr:cNvPr id="40" name="テキスト ボックス 39"/>
          <xdr:cNvSpPr txBox="1"/>
        </xdr:nvSpPr>
        <xdr:spPr>
          <a:xfrm>
            <a:off x="312420" y="12755880"/>
            <a:ext cx="1112520" cy="617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200" b="1">
                <a:solidFill>
                  <a:schemeClr val="dk1"/>
                </a:solidFill>
                <a:effectLst/>
                <a:latin typeface="BIZ UDゴシック" panose="020B0400000000000000" pitchFamily="49" charset="-128"/>
                <a:ea typeface="BIZ UDゴシック" panose="020B0400000000000000" pitchFamily="49" charset="-128"/>
                <a:cs typeface="+mn-cs"/>
              </a:rPr>
              <a:t>生活習慣病の</a:t>
            </a:r>
            <a:endParaRPr lang="ja-JP" altLang="ja-JP" sz="1200">
              <a:effectLst/>
              <a:latin typeface="BIZ UDゴシック" panose="020B0400000000000000" pitchFamily="49" charset="-128"/>
              <a:ea typeface="BIZ UDゴシック" panose="020B0400000000000000" pitchFamily="49" charset="-128"/>
            </a:endParaRPr>
          </a:p>
          <a:p>
            <a:pPr algn="ctr"/>
            <a:r>
              <a:rPr kumimoji="1" lang="ja-JP" altLang="ja-JP" sz="1200" b="1">
                <a:solidFill>
                  <a:sysClr val="windowText" lastClr="000000"/>
                </a:solidFill>
                <a:effectLst/>
                <a:latin typeface="BIZ UDゴシック" panose="020B0400000000000000" pitchFamily="49" charset="-128"/>
                <a:ea typeface="BIZ UDゴシック" panose="020B0400000000000000" pitchFamily="49" charset="-128"/>
                <a:cs typeface="+mn-cs"/>
              </a:rPr>
              <a:t>発症予防</a:t>
            </a:r>
            <a:endParaRPr lang="ja-JP" altLang="ja-JP" sz="1200">
              <a:solidFill>
                <a:sysClr val="windowText" lastClr="000000"/>
              </a:solidFill>
              <a:effectLst/>
              <a:latin typeface="BIZ UDゴシック" panose="020B0400000000000000" pitchFamily="49" charset="-128"/>
              <a:ea typeface="BIZ UDゴシック" panose="020B0400000000000000" pitchFamily="49" charset="-128"/>
            </a:endParaRPr>
          </a:p>
        </xdr:txBody>
      </xdr:sp>
    </xdr:grpSp>
    <xdr:clientData/>
  </xdr:twoCellAnchor>
  <xdr:twoCellAnchor>
    <xdr:from>
      <xdr:col>0</xdr:col>
      <xdr:colOff>76200</xdr:colOff>
      <xdr:row>79</xdr:row>
      <xdr:rowOff>160020</xdr:rowOff>
    </xdr:from>
    <xdr:to>
      <xdr:col>11</xdr:col>
      <xdr:colOff>148860</xdr:colOff>
      <xdr:row>79</xdr:row>
      <xdr:rowOff>160020</xdr:rowOff>
    </xdr:to>
    <xdr:cxnSp macro="">
      <xdr:nvCxnSpPr>
        <xdr:cNvPr id="44" name="直線コネクタ 43"/>
        <xdr:cNvCxnSpPr/>
      </xdr:nvCxnSpPr>
      <xdr:spPr>
        <a:xfrm>
          <a:off x="76200" y="20855940"/>
          <a:ext cx="6984000" cy="0"/>
        </a:xfrm>
        <a:prstGeom prst="line">
          <a:avLst/>
        </a:prstGeom>
        <a:ln w="12700">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76200</xdr:colOff>
      <xdr:row>87</xdr:row>
      <xdr:rowOff>144780</xdr:rowOff>
    </xdr:from>
    <xdr:to>
      <xdr:col>11</xdr:col>
      <xdr:colOff>148860</xdr:colOff>
      <xdr:row>87</xdr:row>
      <xdr:rowOff>144780</xdr:rowOff>
    </xdr:to>
    <xdr:cxnSp macro="">
      <xdr:nvCxnSpPr>
        <xdr:cNvPr id="45" name="直線コネクタ 44"/>
        <xdr:cNvCxnSpPr/>
      </xdr:nvCxnSpPr>
      <xdr:spPr>
        <a:xfrm>
          <a:off x="76200" y="22981920"/>
          <a:ext cx="6984000" cy="0"/>
        </a:xfrm>
        <a:prstGeom prst="line">
          <a:avLst/>
        </a:prstGeom>
        <a:ln w="12700">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76200</xdr:colOff>
      <xdr:row>93</xdr:row>
      <xdr:rowOff>137160</xdr:rowOff>
    </xdr:from>
    <xdr:to>
      <xdr:col>11</xdr:col>
      <xdr:colOff>148860</xdr:colOff>
      <xdr:row>93</xdr:row>
      <xdr:rowOff>137160</xdr:rowOff>
    </xdr:to>
    <xdr:cxnSp macro="">
      <xdr:nvCxnSpPr>
        <xdr:cNvPr id="46" name="直線コネクタ 45"/>
        <xdr:cNvCxnSpPr/>
      </xdr:nvCxnSpPr>
      <xdr:spPr>
        <a:xfrm>
          <a:off x="76200" y="24879300"/>
          <a:ext cx="6984000" cy="0"/>
        </a:xfrm>
        <a:prstGeom prst="line">
          <a:avLst/>
        </a:prstGeom>
        <a:ln w="12700">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76200</xdr:colOff>
      <xdr:row>99</xdr:row>
      <xdr:rowOff>144780</xdr:rowOff>
    </xdr:from>
    <xdr:to>
      <xdr:col>11</xdr:col>
      <xdr:colOff>148860</xdr:colOff>
      <xdr:row>99</xdr:row>
      <xdr:rowOff>144780</xdr:rowOff>
    </xdr:to>
    <xdr:cxnSp macro="">
      <xdr:nvCxnSpPr>
        <xdr:cNvPr id="47" name="直線コネクタ 46"/>
        <xdr:cNvCxnSpPr/>
      </xdr:nvCxnSpPr>
      <xdr:spPr>
        <a:xfrm>
          <a:off x="76200" y="26807160"/>
          <a:ext cx="6984000" cy="0"/>
        </a:xfrm>
        <a:prstGeom prst="line">
          <a:avLst/>
        </a:prstGeom>
        <a:ln w="12700">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76200</xdr:colOff>
      <xdr:row>105</xdr:row>
      <xdr:rowOff>121920</xdr:rowOff>
    </xdr:from>
    <xdr:to>
      <xdr:col>11</xdr:col>
      <xdr:colOff>148860</xdr:colOff>
      <xdr:row>105</xdr:row>
      <xdr:rowOff>121920</xdr:rowOff>
    </xdr:to>
    <xdr:cxnSp macro="">
      <xdr:nvCxnSpPr>
        <xdr:cNvPr id="48" name="直線コネクタ 47"/>
        <xdr:cNvCxnSpPr/>
      </xdr:nvCxnSpPr>
      <xdr:spPr>
        <a:xfrm>
          <a:off x="76200" y="28712160"/>
          <a:ext cx="6984000" cy="0"/>
        </a:xfrm>
        <a:prstGeom prst="line">
          <a:avLst/>
        </a:prstGeom>
        <a:ln w="12700">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68580</xdr:colOff>
      <xdr:row>111</xdr:row>
      <xdr:rowOff>129540</xdr:rowOff>
    </xdr:from>
    <xdr:to>
      <xdr:col>11</xdr:col>
      <xdr:colOff>141240</xdr:colOff>
      <xdr:row>111</xdr:row>
      <xdr:rowOff>129540</xdr:rowOff>
    </xdr:to>
    <xdr:cxnSp macro="">
      <xdr:nvCxnSpPr>
        <xdr:cNvPr id="49" name="直線コネクタ 48"/>
        <xdr:cNvCxnSpPr/>
      </xdr:nvCxnSpPr>
      <xdr:spPr>
        <a:xfrm>
          <a:off x="68580" y="30647640"/>
          <a:ext cx="6984000" cy="0"/>
        </a:xfrm>
        <a:prstGeom prst="line">
          <a:avLst/>
        </a:prstGeom>
        <a:ln w="12700">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76200</xdr:colOff>
      <xdr:row>118</xdr:row>
      <xdr:rowOff>137160</xdr:rowOff>
    </xdr:from>
    <xdr:to>
      <xdr:col>11</xdr:col>
      <xdr:colOff>148860</xdr:colOff>
      <xdr:row>118</xdr:row>
      <xdr:rowOff>137160</xdr:rowOff>
    </xdr:to>
    <xdr:cxnSp macro="">
      <xdr:nvCxnSpPr>
        <xdr:cNvPr id="50" name="直線コネクタ 49"/>
        <xdr:cNvCxnSpPr/>
      </xdr:nvCxnSpPr>
      <xdr:spPr>
        <a:xfrm>
          <a:off x="76200" y="32628840"/>
          <a:ext cx="6984000" cy="0"/>
        </a:xfrm>
        <a:prstGeom prst="line">
          <a:avLst/>
        </a:prstGeom>
        <a:ln w="12700">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68580</xdr:colOff>
      <xdr:row>125</xdr:row>
      <xdr:rowOff>91440</xdr:rowOff>
    </xdr:from>
    <xdr:to>
      <xdr:col>11</xdr:col>
      <xdr:colOff>141240</xdr:colOff>
      <xdr:row>125</xdr:row>
      <xdr:rowOff>91440</xdr:rowOff>
    </xdr:to>
    <xdr:cxnSp macro="">
      <xdr:nvCxnSpPr>
        <xdr:cNvPr id="51" name="直線コネクタ 50"/>
        <xdr:cNvCxnSpPr/>
      </xdr:nvCxnSpPr>
      <xdr:spPr>
        <a:xfrm>
          <a:off x="68580" y="34663380"/>
          <a:ext cx="6984000" cy="0"/>
        </a:xfrm>
        <a:prstGeom prst="line">
          <a:avLst/>
        </a:prstGeom>
        <a:ln w="12700">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xdr:rowOff>
    </xdr:from>
    <xdr:to>
      <xdr:col>12</xdr:col>
      <xdr:colOff>0</xdr:colOff>
      <xdr:row>2</xdr:row>
      <xdr:rowOff>548233</xdr:rowOff>
    </xdr:to>
    <xdr:grpSp>
      <xdr:nvGrpSpPr>
        <xdr:cNvPr id="2" name="グループ化 1"/>
        <xdr:cNvGrpSpPr/>
      </xdr:nvGrpSpPr>
      <xdr:grpSpPr>
        <a:xfrm>
          <a:off x="0" y="487681"/>
          <a:ext cx="7101840" cy="548232"/>
          <a:chOff x="-20251" y="738018"/>
          <a:chExt cx="7033315" cy="302237"/>
        </a:xfrm>
      </xdr:grpSpPr>
      <xdr:sp macro="" textlink="">
        <xdr:nvSpPr>
          <xdr:cNvPr id="3" name="正方形/長方形 2"/>
          <xdr:cNvSpPr/>
        </xdr:nvSpPr>
        <xdr:spPr>
          <a:xfrm>
            <a:off x="33834" y="742556"/>
            <a:ext cx="274323" cy="297699"/>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800">
              <a:solidFill>
                <a:sysClr val="windowText" lastClr="000000"/>
              </a:solidFill>
              <a:latin typeface="BIZ UDPゴシック" panose="020B0400000000000000" pitchFamily="50" charset="-128"/>
              <a:ea typeface="BIZ UDPゴシック" panose="020B0400000000000000" pitchFamily="50" charset="-128"/>
            </a:endParaRPr>
          </a:p>
        </xdr:txBody>
      </xdr:sp>
      <xdr:cxnSp macro="">
        <xdr:nvCxnSpPr>
          <xdr:cNvPr id="4" name="直線コネクタ 3"/>
          <xdr:cNvCxnSpPr/>
        </xdr:nvCxnSpPr>
        <xdr:spPr>
          <a:xfrm flipV="1">
            <a:off x="-20251" y="738018"/>
            <a:ext cx="7033315" cy="0"/>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L49"/>
  <sheetViews>
    <sheetView tabSelected="1" view="pageBreakPreview" zoomScale="85" zoomScaleNormal="100" zoomScaleSheetLayoutView="85" workbookViewId="0">
      <selection activeCell="M6" sqref="M6"/>
    </sheetView>
  </sheetViews>
  <sheetFormatPr defaultRowHeight="13.8" x14ac:dyDescent="0.2"/>
  <cols>
    <col min="1" max="1" width="1.796875" style="2" customWidth="1"/>
    <col min="2" max="11" width="8.59765625" style="1" customWidth="1"/>
    <col min="12" max="12" width="1.3984375" style="2" customWidth="1"/>
    <col min="13" max="16384" width="8.796875" style="1"/>
  </cols>
  <sheetData>
    <row r="1" spans="1:12" ht="46.2" customHeight="1" x14ac:dyDescent="0.25">
      <c r="A1" s="87" t="s">
        <v>87</v>
      </c>
      <c r="B1" s="87"/>
      <c r="C1" s="87"/>
      <c r="D1" s="87"/>
      <c r="E1" s="87"/>
      <c r="F1" s="87"/>
      <c r="G1" s="87"/>
      <c r="H1" s="87"/>
      <c r="I1" s="87"/>
      <c r="J1" s="87"/>
      <c r="K1" s="87"/>
      <c r="L1" s="87"/>
    </row>
    <row r="2" spans="1:12" ht="7.8" customHeight="1" x14ac:dyDescent="0.2">
      <c r="B2" s="2"/>
      <c r="C2" s="2"/>
      <c r="D2" s="2"/>
      <c r="E2" s="2"/>
      <c r="F2" s="2"/>
      <c r="G2" s="2"/>
      <c r="H2" s="2"/>
      <c r="I2" s="2"/>
      <c r="J2" s="2"/>
      <c r="K2" s="2"/>
    </row>
    <row r="3" spans="1:12" ht="22.8" customHeight="1" x14ac:dyDescent="0.15">
      <c r="B3" s="91" t="s">
        <v>86</v>
      </c>
      <c r="C3" s="91"/>
      <c r="D3" s="91"/>
      <c r="E3" s="91"/>
      <c r="F3" s="91"/>
      <c r="G3" s="91"/>
      <c r="H3" s="91"/>
      <c r="I3" s="91"/>
      <c r="J3" s="91"/>
      <c r="K3" s="91"/>
    </row>
    <row r="4" spans="1:12" ht="10.199999999999999" customHeight="1" x14ac:dyDescent="0.2">
      <c r="B4" s="3" t="s">
        <v>0</v>
      </c>
      <c r="C4" s="2"/>
      <c r="D4" s="3"/>
      <c r="E4" s="3"/>
      <c r="F4" s="3"/>
      <c r="G4" s="2"/>
      <c r="H4" s="2"/>
      <c r="I4" s="3"/>
      <c r="J4" s="3"/>
      <c r="K4" s="3"/>
    </row>
    <row r="5" spans="1:12" ht="31.8" customHeight="1" x14ac:dyDescent="0.2">
      <c r="B5" s="90" t="s">
        <v>88</v>
      </c>
      <c r="C5" s="92"/>
      <c r="D5" s="92"/>
      <c r="E5" s="92"/>
      <c r="F5" s="92"/>
      <c r="G5" s="92"/>
      <c r="H5" s="92"/>
      <c r="I5" s="92"/>
      <c r="J5" s="92"/>
      <c r="K5" s="92"/>
    </row>
    <row r="6" spans="1:12" ht="27.6" customHeight="1" x14ac:dyDescent="0.2">
      <c r="B6" s="2"/>
      <c r="C6" s="2"/>
      <c r="D6" s="4"/>
      <c r="E6" s="4"/>
      <c r="F6" s="2"/>
      <c r="G6" s="4"/>
      <c r="H6" s="4"/>
      <c r="I6" s="4"/>
      <c r="J6" s="2"/>
      <c r="K6" s="2"/>
    </row>
    <row r="7" spans="1:12" ht="27.6" customHeight="1" x14ac:dyDescent="0.2">
      <c r="B7" s="2"/>
      <c r="C7" s="2"/>
      <c r="D7" s="4"/>
      <c r="E7" s="4"/>
      <c r="F7" s="2"/>
      <c r="G7" s="4"/>
      <c r="H7" s="4"/>
      <c r="I7" s="4"/>
      <c r="J7" s="2"/>
      <c r="K7" s="2"/>
    </row>
    <row r="8" spans="1:12" ht="19.2" customHeight="1" x14ac:dyDescent="0.2">
      <c r="B8" s="2"/>
      <c r="C8" s="2"/>
      <c r="D8" s="2"/>
      <c r="E8" s="2"/>
      <c r="F8" s="2"/>
      <c r="G8" s="2"/>
      <c r="H8" s="2"/>
      <c r="I8" s="2"/>
      <c r="J8" s="2"/>
      <c r="K8" s="2"/>
    </row>
    <row r="9" spans="1:12" ht="17.399999999999999" customHeight="1" x14ac:dyDescent="0.2">
      <c r="B9" s="5" t="s">
        <v>43</v>
      </c>
      <c r="C9" s="4"/>
      <c r="D9" s="2"/>
      <c r="E9" s="2"/>
      <c r="F9" s="4" t="s">
        <v>44</v>
      </c>
      <c r="G9" s="2"/>
      <c r="H9" s="2"/>
      <c r="J9" s="6" t="s">
        <v>78</v>
      </c>
      <c r="K9" s="2"/>
    </row>
    <row r="10" spans="1:12" ht="22.2" customHeight="1" x14ac:dyDescent="0.15">
      <c r="B10" s="5"/>
      <c r="C10" s="4"/>
      <c r="D10" s="2"/>
      <c r="E10" s="2"/>
      <c r="F10" s="4"/>
      <c r="G10" s="2"/>
      <c r="H10" s="2"/>
      <c r="I10" s="6"/>
      <c r="J10" s="4"/>
      <c r="K10" s="2"/>
    </row>
    <row r="11" spans="1:12" ht="22.2" customHeight="1" x14ac:dyDescent="0.15">
      <c r="B11" s="93" t="s">
        <v>91</v>
      </c>
      <c r="C11" s="93"/>
      <c r="D11" s="93"/>
      <c r="E11" s="93"/>
      <c r="F11" s="93"/>
      <c r="G11" s="93"/>
      <c r="H11" s="93"/>
      <c r="I11" s="93"/>
      <c r="J11" s="93"/>
      <c r="K11" s="93"/>
    </row>
    <row r="12" spans="1:12" ht="10.199999999999999" customHeight="1" x14ac:dyDescent="0.2">
      <c r="B12" s="3" t="s">
        <v>0</v>
      </c>
      <c r="C12" s="2"/>
      <c r="D12" s="3"/>
      <c r="E12" s="3"/>
      <c r="F12" s="3"/>
      <c r="G12" s="2"/>
      <c r="H12" s="2"/>
      <c r="I12" s="3"/>
      <c r="J12" s="3"/>
      <c r="K12" s="3"/>
    </row>
    <row r="13" spans="1:12" ht="58.8" customHeight="1" x14ac:dyDescent="0.2">
      <c r="B13" s="88" t="s">
        <v>92</v>
      </c>
      <c r="C13" s="88"/>
      <c r="D13" s="88"/>
      <c r="E13" s="88"/>
      <c r="F13" s="88"/>
      <c r="G13" s="88"/>
      <c r="H13" s="88"/>
      <c r="I13" s="88"/>
      <c r="J13" s="88"/>
      <c r="K13" s="88"/>
    </row>
    <row r="14" spans="1:12" s="55" customFormat="1" ht="21" customHeight="1" x14ac:dyDescent="0.2">
      <c r="A14" s="34"/>
      <c r="B14" s="54" t="s">
        <v>93</v>
      </c>
      <c r="C14" s="34"/>
      <c r="D14" s="34"/>
      <c r="E14" s="34"/>
      <c r="F14" s="34"/>
      <c r="G14" s="54" t="s">
        <v>94</v>
      </c>
      <c r="H14" s="34"/>
      <c r="I14" s="34"/>
      <c r="J14" s="34"/>
      <c r="K14" s="34"/>
      <c r="L14" s="34"/>
    </row>
    <row r="15" spans="1:12" ht="27.6" customHeight="1" x14ac:dyDescent="0.2">
      <c r="B15" s="2"/>
      <c r="C15" s="7"/>
      <c r="D15" s="2"/>
      <c r="E15" s="2"/>
      <c r="F15" s="2"/>
      <c r="G15" s="2"/>
      <c r="H15" s="2"/>
      <c r="I15" s="2"/>
      <c r="J15" s="2"/>
      <c r="K15" s="2"/>
    </row>
    <row r="16" spans="1:12" ht="18" customHeight="1" x14ac:dyDescent="0.2">
      <c r="B16" s="2"/>
      <c r="C16" s="2"/>
      <c r="D16" s="2"/>
      <c r="E16" s="2"/>
      <c r="F16" s="2"/>
      <c r="G16" s="2"/>
      <c r="H16" s="2"/>
      <c r="I16" s="2"/>
      <c r="J16" s="2"/>
      <c r="K16" s="2"/>
    </row>
    <row r="17" spans="1:12" ht="21.6" customHeight="1" x14ac:dyDescent="0.2">
      <c r="B17" s="2"/>
      <c r="C17" s="2"/>
      <c r="D17" s="2"/>
      <c r="E17" s="2"/>
      <c r="F17" s="2"/>
      <c r="G17" s="2"/>
      <c r="H17" s="2"/>
      <c r="I17" s="2"/>
      <c r="J17" s="2"/>
      <c r="K17" s="2"/>
    </row>
    <row r="18" spans="1:12" ht="24" customHeight="1" x14ac:dyDescent="0.2">
      <c r="B18" s="2"/>
      <c r="C18" s="2"/>
      <c r="D18" s="2"/>
      <c r="E18" s="2"/>
      <c r="F18" s="2"/>
      <c r="G18" s="2"/>
      <c r="H18" s="2"/>
      <c r="I18" s="2"/>
      <c r="J18" s="2"/>
      <c r="K18" s="2"/>
    </row>
    <row r="19" spans="1:12" ht="24" customHeight="1" x14ac:dyDescent="0.2">
      <c r="B19" s="2"/>
      <c r="C19" s="2"/>
      <c r="D19" s="2"/>
      <c r="E19" s="2"/>
      <c r="F19" s="2"/>
      <c r="G19" s="2"/>
      <c r="H19" s="2"/>
      <c r="I19" s="2"/>
      <c r="J19" s="2"/>
      <c r="K19" s="2"/>
    </row>
    <row r="20" spans="1:12" ht="24" customHeight="1" x14ac:dyDescent="0.2">
      <c r="B20" s="2"/>
      <c r="C20" s="2"/>
      <c r="D20" s="2"/>
      <c r="E20" s="2"/>
      <c r="F20" s="2"/>
      <c r="G20" s="2"/>
      <c r="H20" s="2"/>
      <c r="I20" s="2"/>
      <c r="J20" s="2"/>
      <c r="K20" s="2"/>
    </row>
    <row r="21" spans="1:12" s="55" customFormat="1" ht="27.6" customHeight="1" x14ac:dyDescent="0.2">
      <c r="A21" s="34"/>
      <c r="B21" s="94" t="s">
        <v>95</v>
      </c>
      <c r="C21" s="94"/>
      <c r="D21" s="94"/>
      <c r="E21" s="94"/>
      <c r="F21" s="94"/>
      <c r="G21" s="94" t="s">
        <v>96</v>
      </c>
      <c r="H21" s="94"/>
      <c r="I21" s="94"/>
      <c r="J21" s="94"/>
      <c r="K21" s="94"/>
      <c r="L21" s="34"/>
    </row>
    <row r="22" spans="1:12" ht="27.6" customHeight="1" x14ac:dyDescent="0.2">
      <c r="B22" s="2"/>
      <c r="C22" s="2"/>
      <c r="D22" s="2"/>
      <c r="E22" s="2"/>
      <c r="F22" s="2"/>
      <c r="G22" s="2"/>
      <c r="H22" s="2"/>
      <c r="I22" s="2"/>
      <c r="J22" s="2"/>
      <c r="K22" s="2"/>
    </row>
    <row r="23" spans="1:12" ht="27.6" customHeight="1" x14ac:dyDescent="0.2">
      <c r="B23" s="2"/>
      <c r="C23" s="2"/>
      <c r="D23" s="2"/>
      <c r="E23" s="2"/>
      <c r="F23" s="2"/>
      <c r="G23" s="2"/>
      <c r="H23" s="2"/>
      <c r="I23" s="2"/>
      <c r="J23" s="2"/>
      <c r="K23" s="2"/>
    </row>
    <row r="24" spans="1:12" ht="27.6" customHeight="1" x14ac:dyDescent="0.2">
      <c r="B24" s="2"/>
      <c r="C24" s="2"/>
      <c r="D24" s="2"/>
      <c r="E24" s="2"/>
      <c r="F24" s="2"/>
      <c r="G24" s="2"/>
      <c r="H24" s="2"/>
      <c r="I24" s="2"/>
      <c r="J24" s="2"/>
      <c r="K24" s="2"/>
    </row>
    <row r="25" spans="1:12" ht="27.6" customHeight="1" x14ac:dyDescent="0.2">
      <c r="B25" s="2"/>
      <c r="C25" s="2"/>
      <c r="D25" s="2"/>
      <c r="E25" s="2"/>
      <c r="F25" s="2"/>
      <c r="G25" s="2"/>
      <c r="H25" s="2"/>
      <c r="I25" s="2"/>
      <c r="J25" s="2"/>
      <c r="K25" s="2"/>
    </row>
    <row r="26" spans="1:12" ht="27.6" customHeight="1" x14ac:dyDescent="0.2">
      <c r="B26" s="2"/>
      <c r="C26" s="2"/>
      <c r="D26" s="2"/>
      <c r="E26" s="2"/>
      <c r="F26" s="2"/>
      <c r="G26" s="2"/>
      <c r="H26" s="2"/>
      <c r="I26" s="2"/>
      <c r="J26" s="2"/>
      <c r="K26" s="2"/>
    </row>
    <row r="27" spans="1:12" ht="27.6" customHeight="1" x14ac:dyDescent="0.2">
      <c r="B27" s="2"/>
      <c r="C27" s="2"/>
      <c r="D27" s="2"/>
      <c r="E27" s="2"/>
      <c r="F27" s="2"/>
      <c r="G27" s="2"/>
      <c r="H27" s="2"/>
      <c r="I27" s="2"/>
      <c r="J27" s="2"/>
      <c r="K27" s="2"/>
    </row>
    <row r="28" spans="1:12" ht="14.4" customHeight="1" x14ac:dyDescent="0.2">
      <c r="B28" s="2"/>
      <c r="C28" s="2"/>
      <c r="D28" s="2"/>
      <c r="E28" s="2"/>
      <c r="F28" s="2"/>
      <c r="G28" s="2"/>
      <c r="H28" s="2"/>
      <c r="I28" s="2"/>
      <c r="J28" s="2"/>
      <c r="K28" s="2"/>
    </row>
    <row r="29" spans="1:12" ht="22.8" customHeight="1" x14ac:dyDescent="0.15">
      <c r="B29" s="8" t="s">
        <v>89</v>
      </c>
      <c r="C29" s="9"/>
      <c r="D29" s="9"/>
      <c r="E29" s="9"/>
      <c r="F29" s="9"/>
      <c r="G29" s="9"/>
      <c r="H29" s="9"/>
      <c r="I29" s="9"/>
      <c r="J29" s="9"/>
      <c r="K29" s="9"/>
    </row>
    <row r="30" spans="1:12" ht="10.199999999999999" customHeight="1" x14ac:dyDescent="0.2">
      <c r="B30" s="3" t="s">
        <v>0</v>
      </c>
      <c r="C30" s="2"/>
      <c r="D30" s="3"/>
      <c r="E30" s="3"/>
      <c r="F30" s="3"/>
      <c r="G30" s="2"/>
      <c r="H30" s="2"/>
      <c r="I30" s="3"/>
      <c r="J30" s="3"/>
      <c r="K30" s="3"/>
    </row>
    <row r="31" spans="1:12" s="55" customFormat="1" ht="42" customHeight="1" x14ac:dyDescent="0.2">
      <c r="A31" s="34"/>
      <c r="B31" s="88" t="s">
        <v>97</v>
      </c>
      <c r="C31" s="89"/>
      <c r="D31" s="89"/>
      <c r="E31" s="89"/>
      <c r="F31" s="89"/>
      <c r="G31" s="89"/>
      <c r="H31" s="89"/>
      <c r="I31" s="89"/>
      <c r="J31" s="89"/>
      <c r="K31" s="89"/>
      <c r="L31" s="34"/>
    </row>
    <row r="32" spans="1:12" ht="16.2" customHeight="1" x14ac:dyDescent="0.2">
      <c r="B32" s="2"/>
      <c r="C32" s="2"/>
      <c r="D32" s="2"/>
      <c r="E32" s="2"/>
      <c r="F32" s="2"/>
      <c r="G32" s="2"/>
      <c r="H32" s="2"/>
      <c r="I32" s="2"/>
      <c r="J32" s="2"/>
      <c r="K32" s="2"/>
    </row>
    <row r="33" spans="1:12" ht="13.2" customHeight="1" x14ac:dyDescent="0.2">
      <c r="B33" s="2"/>
      <c r="C33" s="2"/>
      <c r="D33" s="2"/>
      <c r="E33" s="2"/>
      <c r="F33" s="2"/>
      <c r="G33" s="2"/>
      <c r="H33" s="2"/>
      <c r="I33" s="2"/>
      <c r="J33" s="2"/>
      <c r="K33" s="2"/>
    </row>
    <row r="34" spans="1:12" ht="12.6" customHeight="1" x14ac:dyDescent="0.2">
      <c r="B34" s="90" t="s">
        <v>72</v>
      </c>
      <c r="C34" s="90"/>
      <c r="D34" s="90"/>
      <c r="E34" s="90"/>
      <c r="F34" s="90"/>
      <c r="G34" s="90"/>
      <c r="H34" s="90"/>
      <c r="I34" s="90"/>
      <c r="J34" s="90"/>
      <c r="K34" s="90"/>
    </row>
    <row r="35" spans="1:12" ht="6" customHeight="1" x14ac:dyDescent="0.2">
      <c r="B35" s="46"/>
      <c r="C35" s="46"/>
      <c r="D35" s="46"/>
      <c r="E35" s="46"/>
      <c r="F35" s="46"/>
      <c r="G35" s="46"/>
      <c r="H35" s="46"/>
      <c r="I35" s="46"/>
      <c r="J35" s="46"/>
      <c r="K35" s="46"/>
    </row>
    <row r="36" spans="1:12" s="55" customFormat="1" ht="26.4" customHeight="1" x14ac:dyDescent="0.2">
      <c r="A36" s="34"/>
      <c r="B36" s="88" t="s">
        <v>79</v>
      </c>
      <c r="C36" s="88"/>
      <c r="D36" s="88"/>
      <c r="E36" s="88"/>
      <c r="F36" s="88"/>
      <c r="G36" s="88"/>
      <c r="H36" s="88"/>
      <c r="I36" s="88"/>
      <c r="J36" s="88"/>
      <c r="K36" s="88"/>
      <c r="L36" s="34"/>
    </row>
    <row r="37" spans="1:12" ht="43.8" customHeight="1" x14ac:dyDescent="0.2">
      <c r="B37" s="2"/>
      <c r="C37" s="2"/>
      <c r="D37" s="2"/>
      <c r="E37" s="2"/>
      <c r="F37" s="2"/>
      <c r="G37" s="2"/>
      <c r="H37" s="2"/>
      <c r="I37" s="2"/>
      <c r="J37" s="2"/>
      <c r="K37" s="2"/>
    </row>
    <row r="38" spans="1:12" ht="22.8" customHeight="1" x14ac:dyDescent="0.2"/>
    <row r="39" spans="1:12" ht="27.6" customHeight="1" x14ac:dyDescent="0.2"/>
    <row r="40" spans="1:12" ht="27.6" customHeight="1" x14ac:dyDescent="0.2"/>
    <row r="41" spans="1:12" ht="27.6" customHeight="1" x14ac:dyDescent="0.2"/>
    <row r="42" spans="1:12" ht="27.6" customHeight="1" x14ac:dyDescent="0.2"/>
    <row r="43" spans="1:12" ht="27.6" customHeight="1" x14ac:dyDescent="0.2"/>
    <row r="44" spans="1:12" ht="27.6" customHeight="1" x14ac:dyDescent="0.2"/>
    <row r="45" spans="1:12" ht="27.6" customHeight="1" x14ac:dyDescent="0.2"/>
    <row r="48" spans="1:12" ht="10.8" customHeight="1" x14ac:dyDescent="0.2"/>
    <row r="49" ht="10.8" customHeight="1" x14ac:dyDescent="0.2"/>
  </sheetData>
  <sheetProtection sheet="1" objects="1" scenarios="1"/>
  <mergeCells count="10">
    <mergeCell ref="A1:L1"/>
    <mergeCell ref="B36:K36"/>
    <mergeCell ref="B13:K13"/>
    <mergeCell ref="B31:K31"/>
    <mergeCell ref="B34:K34"/>
    <mergeCell ref="B3:K3"/>
    <mergeCell ref="B5:K5"/>
    <mergeCell ref="B11:K11"/>
    <mergeCell ref="B21:F21"/>
    <mergeCell ref="G21:K21"/>
  </mergeCells>
  <phoneticPr fontId="2"/>
  <pageMargins left="0.39370078740157483" right="0.39370078740157483" top="0.19685039370078741" bottom="0.19685039370078741"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M133"/>
  <sheetViews>
    <sheetView view="pageBreakPreview" zoomScaleNormal="100" zoomScaleSheetLayoutView="100" workbookViewId="0">
      <selection activeCell="D12" sqref="D12:D13"/>
    </sheetView>
  </sheetViews>
  <sheetFormatPr defaultRowHeight="13.8" x14ac:dyDescent="0.2"/>
  <cols>
    <col min="1" max="1" width="1.5" style="2" customWidth="1"/>
    <col min="2" max="2" width="8.796875" style="2"/>
    <col min="3" max="3" width="9.69921875" style="2" customWidth="1"/>
    <col min="4" max="10" width="8.796875" style="2"/>
    <col min="11" max="11" width="9.09765625" style="2" customWidth="1"/>
    <col min="12" max="12" width="2.59765625" style="2" customWidth="1"/>
    <col min="13" max="16384" width="8.796875" style="1"/>
  </cols>
  <sheetData>
    <row r="1" spans="1:12" ht="2.4" customHeight="1" x14ac:dyDescent="0.2"/>
    <row r="2" spans="1:12" ht="36" customHeight="1" x14ac:dyDescent="0.2">
      <c r="A2" s="105" t="s">
        <v>45</v>
      </c>
      <c r="B2" s="105"/>
      <c r="C2" s="105"/>
      <c r="D2" s="105"/>
      <c r="E2" s="105"/>
      <c r="F2" s="105"/>
      <c r="G2" s="105"/>
      <c r="H2" s="105"/>
      <c r="I2" s="105"/>
      <c r="J2" s="105"/>
      <c r="K2" s="105"/>
      <c r="L2" s="105"/>
    </row>
    <row r="3" spans="1:12" s="55" customFormat="1" ht="22.2" customHeight="1" x14ac:dyDescent="0.2">
      <c r="A3" s="34"/>
      <c r="B3" s="106" t="s">
        <v>98</v>
      </c>
      <c r="C3" s="106"/>
      <c r="D3" s="106"/>
      <c r="E3" s="106"/>
      <c r="F3" s="106"/>
      <c r="G3" s="106"/>
      <c r="H3" s="106"/>
      <c r="I3" s="106"/>
      <c r="J3" s="106"/>
      <c r="K3" s="106"/>
      <c r="L3" s="34"/>
    </row>
    <row r="4" spans="1:12" ht="13.2" customHeight="1" x14ac:dyDescent="0.2">
      <c r="B4" s="11"/>
      <c r="C4" s="11"/>
      <c r="D4" s="11"/>
      <c r="E4" s="11"/>
      <c r="F4" s="11"/>
      <c r="G4" s="11"/>
      <c r="H4" s="11"/>
      <c r="I4" s="11"/>
      <c r="J4" s="11"/>
      <c r="K4" s="11"/>
    </row>
    <row r="5" spans="1:12" s="55" customFormat="1" ht="24" customHeight="1" x14ac:dyDescent="0.2">
      <c r="A5" s="34"/>
      <c r="B5" s="107" t="s">
        <v>99</v>
      </c>
      <c r="C5" s="107"/>
      <c r="D5" s="107"/>
      <c r="E5" s="107"/>
      <c r="F5" s="107"/>
      <c r="G5" s="107"/>
      <c r="H5" s="107"/>
      <c r="I5" s="107"/>
      <c r="J5" s="107"/>
      <c r="K5" s="107"/>
      <c r="L5" s="34"/>
    </row>
    <row r="6" spans="1:12" ht="5.4" customHeight="1" x14ac:dyDescent="0.2">
      <c r="B6" s="3" t="s">
        <v>0</v>
      </c>
      <c r="D6" s="3"/>
      <c r="E6" s="3"/>
      <c r="F6" s="3"/>
      <c r="I6" s="3"/>
      <c r="J6" s="3"/>
      <c r="K6" s="3"/>
    </row>
    <row r="7" spans="1:12" s="55" customFormat="1" x14ac:dyDescent="0.2">
      <c r="A7" s="34"/>
      <c r="B7" s="56" t="s">
        <v>100</v>
      </c>
      <c r="C7" s="57"/>
      <c r="D7" s="34"/>
      <c r="E7" s="34"/>
      <c r="F7" s="34"/>
      <c r="G7" s="34"/>
      <c r="H7" s="34"/>
      <c r="I7" s="34"/>
      <c r="J7" s="34"/>
      <c r="K7" s="34"/>
      <c r="L7" s="34"/>
    </row>
    <row r="8" spans="1:12" ht="7.35" customHeight="1" x14ac:dyDescent="0.2">
      <c r="B8" s="12"/>
      <c r="C8" s="4"/>
    </row>
    <row r="9" spans="1:12" s="60" customFormat="1" ht="15.6" customHeight="1" x14ac:dyDescent="0.2">
      <c r="A9" s="58"/>
      <c r="B9" s="58"/>
      <c r="C9" s="58"/>
      <c r="D9" s="58"/>
      <c r="E9" s="58"/>
      <c r="F9" s="58"/>
      <c r="G9" s="58"/>
      <c r="H9" s="59" t="s">
        <v>3</v>
      </c>
      <c r="I9" s="108" t="s">
        <v>46</v>
      </c>
      <c r="J9" s="108"/>
      <c r="K9" s="59" t="s">
        <v>4</v>
      </c>
      <c r="L9" s="58"/>
    </row>
    <row r="10" spans="1:12" ht="17.399999999999999" customHeight="1" x14ac:dyDescent="0.2">
      <c r="B10" s="109" t="s">
        <v>80</v>
      </c>
      <c r="C10" s="110"/>
      <c r="D10" s="111" t="s">
        <v>5</v>
      </c>
      <c r="E10" s="111"/>
      <c r="F10" s="111" t="s">
        <v>6</v>
      </c>
      <c r="G10" s="111"/>
      <c r="H10" s="111" t="s">
        <v>7</v>
      </c>
      <c r="I10" s="111"/>
      <c r="J10" s="111" t="s">
        <v>8</v>
      </c>
      <c r="K10" s="111"/>
    </row>
    <row r="11" spans="1:12" ht="17.399999999999999" customHeight="1" thickBot="1" x14ac:dyDescent="0.25">
      <c r="B11" s="110"/>
      <c r="C11" s="110"/>
      <c r="D11" s="25" t="s">
        <v>9</v>
      </c>
      <c r="E11" s="25" t="s">
        <v>10</v>
      </c>
      <c r="F11" s="25" t="s">
        <v>9</v>
      </c>
      <c r="G11" s="25" t="s">
        <v>10</v>
      </c>
      <c r="H11" s="25" t="s">
        <v>9</v>
      </c>
      <c r="I11" s="25" t="s">
        <v>10</v>
      </c>
      <c r="J11" s="25" t="s">
        <v>9</v>
      </c>
      <c r="K11" s="25" t="s">
        <v>10</v>
      </c>
    </row>
    <row r="12" spans="1:12" s="55" customFormat="1" ht="13.8" customHeight="1" x14ac:dyDescent="0.15">
      <c r="A12" s="34"/>
      <c r="B12" s="95" t="s">
        <v>82</v>
      </c>
      <c r="C12" s="96"/>
      <c r="D12" s="97"/>
      <c r="E12" s="99"/>
      <c r="F12" s="99"/>
      <c r="G12" s="99"/>
      <c r="H12" s="99"/>
      <c r="I12" s="99"/>
      <c r="J12" s="99"/>
      <c r="K12" s="101"/>
      <c r="L12" s="34"/>
    </row>
    <row r="13" spans="1:12" s="55" customFormat="1" ht="34.200000000000003" customHeight="1" x14ac:dyDescent="0.2">
      <c r="A13" s="34"/>
      <c r="B13" s="103" t="s">
        <v>101</v>
      </c>
      <c r="C13" s="104"/>
      <c r="D13" s="98"/>
      <c r="E13" s="100"/>
      <c r="F13" s="100"/>
      <c r="G13" s="100"/>
      <c r="H13" s="100"/>
      <c r="I13" s="100"/>
      <c r="J13" s="100"/>
      <c r="K13" s="102"/>
      <c r="L13" s="34"/>
    </row>
    <row r="14" spans="1:12" ht="13.8" customHeight="1" x14ac:dyDescent="0.15">
      <c r="B14" s="95" t="s">
        <v>82</v>
      </c>
      <c r="C14" s="96"/>
      <c r="D14" s="122"/>
      <c r="E14" s="120"/>
      <c r="F14" s="120"/>
      <c r="G14" s="120"/>
      <c r="H14" s="120"/>
      <c r="I14" s="120"/>
      <c r="J14" s="120"/>
      <c r="K14" s="118"/>
    </row>
    <row r="15" spans="1:12" s="55" customFormat="1" ht="34.200000000000003" customHeight="1" x14ac:dyDescent="0.2">
      <c r="A15" s="34"/>
      <c r="B15" s="103" t="s">
        <v>102</v>
      </c>
      <c r="C15" s="104"/>
      <c r="D15" s="123"/>
      <c r="E15" s="121"/>
      <c r="F15" s="121"/>
      <c r="G15" s="121"/>
      <c r="H15" s="121"/>
      <c r="I15" s="121"/>
      <c r="J15" s="121"/>
      <c r="K15" s="119"/>
      <c r="L15" s="34"/>
    </row>
    <row r="16" spans="1:12" ht="48" customHeight="1" thickBot="1" x14ac:dyDescent="0.25">
      <c r="B16" s="112" t="s">
        <v>81</v>
      </c>
      <c r="C16" s="113"/>
      <c r="D16" s="27"/>
      <c r="E16" s="28"/>
      <c r="F16" s="28"/>
      <c r="G16" s="28"/>
      <c r="H16" s="28"/>
      <c r="I16" s="28"/>
      <c r="J16" s="28"/>
      <c r="K16" s="29"/>
    </row>
    <row r="17" spans="1:12" ht="28.8" customHeight="1" x14ac:dyDescent="0.2">
      <c r="B17" s="110" t="s">
        <v>11</v>
      </c>
      <c r="C17" s="110"/>
      <c r="D17" s="26">
        <f t="shared" ref="D17:K17" si="0">SUM(D12:D16)</f>
        <v>0</v>
      </c>
      <c r="E17" s="26">
        <f t="shared" si="0"/>
        <v>0</v>
      </c>
      <c r="F17" s="26">
        <f t="shared" si="0"/>
        <v>0</v>
      </c>
      <c r="G17" s="26">
        <f t="shared" si="0"/>
        <v>0</v>
      </c>
      <c r="H17" s="26">
        <f t="shared" si="0"/>
        <v>0</v>
      </c>
      <c r="I17" s="26">
        <f t="shared" si="0"/>
        <v>0</v>
      </c>
      <c r="J17" s="26">
        <f t="shared" si="0"/>
        <v>0</v>
      </c>
      <c r="K17" s="26">
        <f t="shared" si="0"/>
        <v>0</v>
      </c>
    </row>
    <row r="18" spans="1:12" ht="34.200000000000003" customHeight="1" x14ac:dyDescent="0.2"/>
    <row r="19" spans="1:12" s="55" customFormat="1" ht="23.4" customHeight="1" x14ac:dyDescent="0.2">
      <c r="A19" s="34"/>
      <c r="B19" s="107" t="s">
        <v>103</v>
      </c>
      <c r="C19" s="107"/>
      <c r="D19" s="107"/>
      <c r="E19" s="107"/>
      <c r="F19" s="107"/>
      <c r="G19" s="107"/>
      <c r="H19" s="107"/>
      <c r="I19" s="107"/>
      <c r="J19" s="107"/>
      <c r="K19" s="107"/>
      <c r="L19" s="107"/>
    </row>
    <row r="20" spans="1:12" s="55" customFormat="1" ht="5.4" customHeight="1" x14ac:dyDescent="0.2">
      <c r="A20" s="34"/>
      <c r="B20" s="61" t="s">
        <v>0</v>
      </c>
      <c r="C20" s="34"/>
      <c r="D20" s="61"/>
      <c r="E20" s="61"/>
      <c r="F20" s="61"/>
      <c r="G20" s="34"/>
      <c r="H20" s="34"/>
      <c r="I20" s="61"/>
      <c r="J20" s="61"/>
      <c r="K20" s="61"/>
      <c r="L20" s="34"/>
    </row>
    <row r="21" spans="1:12" s="55" customFormat="1" ht="59.4" customHeight="1" x14ac:dyDescent="0.2">
      <c r="A21" s="34"/>
      <c r="B21" s="117" t="s">
        <v>104</v>
      </c>
      <c r="C21" s="117"/>
      <c r="D21" s="117"/>
      <c r="E21" s="117"/>
      <c r="F21" s="117"/>
      <c r="G21" s="117"/>
      <c r="H21" s="117"/>
      <c r="I21" s="117"/>
      <c r="J21" s="117"/>
      <c r="K21" s="117"/>
      <c r="L21" s="34"/>
    </row>
    <row r="22" spans="1:12" ht="9.6" customHeight="1" x14ac:dyDescent="0.2">
      <c r="B22" s="13"/>
      <c r="C22" s="14"/>
    </row>
    <row r="23" spans="1:12" s="55" customFormat="1" ht="16.649999999999999" customHeight="1" x14ac:dyDescent="0.2">
      <c r="A23" s="34"/>
      <c r="B23" s="62" t="s">
        <v>105</v>
      </c>
      <c r="C23" s="57"/>
      <c r="D23" s="34"/>
      <c r="E23" s="34"/>
      <c r="F23" s="34"/>
      <c r="G23" s="34"/>
      <c r="H23" s="34"/>
      <c r="I23" s="34"/>
      <c r="J23" s="34"/>
      <c r="K23" s="34"/>
      <c r="L23" s="34"/>
    </row>
    <row r="24" spans="1:12" s="55" customFormat="1" ht="15.6" customHeight="1" x14ac:dyDescent="0.2">
      <c r="A24" s="34"/>
      <c r="B24" s="114" t="s">
        <v>12</v>
      </c>
      <c r="C24" s="115"/>
      <c r="D24" s="116" t="s">
        <v>5</v>
      </c>
      <c r="E24" s="116"/>
      <c r="F24" s="116" t="s">
        <v>6</v>
      </c>
      <c r="G24" s="116"/>
      <c r="H24" s="116" t="s">
        <v>7</v>
      </c>
      <c r="I24" s="116"/>
      <c r="J24" s="116" t="s">
        <v>8</v>
      </c>
      <c r="K24" s="116"/>
      <c r="L24" s="34"/>
    </row>
    <row r="25" spans="1:12" s="55" customFormat="1" ht="15.6" customHeight="1" x14ac:dyDescent="0.2">
      <c r="A25" s="34"/>
      <c r="B25" s="115"/>
      <c r="C25" s="115"/>
      <c r="D25" s="63" t="s">
        <v>9</v>
      </c>
      <c r="E25" s="63" t="s">
        <v>10</v>
      </c>
      <c r="F25" s="63" t="s">
        <v>9</v>
      </c>
      <c r="G25" s="63" t="s">
        <v>10</v>
      </c>
      <c r="H25" s="63" t="s">
        <v>9</v>
      </c>
      <c r="I25" s="63" t="s">
        <v>10</v>
      </c>
      <c r="J25" s="63" t="s">
        <v>9</v>
      </c>
      <c r="K25" s="63" t="s">
        <v>10</v>
      </c>
      <c r="L25" s="34"/>
    </row>
    <row r="26" spans="1:12" s="55" customFormat="1" ht="19.350000000000001" customHeight="1" x14ac:dyDescent="0.2">
      <c r="A26" s="34"/>
      <c r="B26" s="127" t="s">
        <v>13</v>
      </c>
      <c r="C26" s="128"/>
      <c r="D26" s="41">
        <v>2250</v>
      </c>
      <c r="E26" s="41">
        <v>1700</v>
      </c>
      <c r="F26" s="41">
        <v>2350</v>
      </c>
      <c r="G26" s="41">
        <v>1750</v>
      </c>
      <c r="H26" s="41">
        <v>2250</v>
      </c>
      <c r="I26" s="41">
        <v>1700</v>
      </c>
      <c r="J26" s="41">
        <v>2100</v>
      </c>
      <c r="K26" s="41">
        <v>1650</v>
      </c>
      <c r="L26" s="34"/>
    </row>
    <row r="27" spans="1:12" s="55" customFormat="1" ht="19.350000000000001" customHeight="1" x14ac:dyDescent="0.2">
      <c r="A27" s="34"/>
      <c r="B27" s="127" t="s">
        <v>14</v>
      </c>
      <c r="C27" s="115"/>
      <c r="D27" s="41">
        <v>2600</v>
      </c>
      <c r="E27" s="41">
        <v>1950</v>
      </c>
      <c r="F27" s="41">
        <v>2750</v>
      </c>
      <c r="G27" s="41">
        <v>2050</v>
      </c>
      <c r="H27" s="41">
        <v>2650</v>
      </c>
      <c r="I27" s="41">
        <v>1950</v>
      </c>
      <c r="J27" s="41">
        <v>2350</v>
      </c>
      <c r="K27" s="41">
        <v>1850</v>
      </c>
      <c r="L27" s="34"/>
    </row>
    <row r="28" spans="1:12" s="55" customFormat="1" ht="19.350000000000001" customHeight="1" x14ac:dyDescent="0.2">
      <c r="A28" s="34"/>
      <c r="B28" s="127" t="s">
        <v>1</v>
      </c>
      <c r="C28" s="115"/>
      <c r="D28" s="41">
        <v>3000</v>
      </c>
      <c r="E28" s="41">
        <v>2250</v>
      </c>
      <c r="F28" s="41">
        <v>3150</v>
      </c>
      <c r="G28" s="41">
        <v>2350</v>
      </c>
      <c r="H28" s="41">
        <v>3000</v>
      </c>
      <c r="I28" s="41">
        <v>2250</v>
      </c>
      <c r="J28" s="41">
        <v>2650</v>
      </c>
      <c r="K28" s="41">
        <v>2050</v>
      </c>
      <c r="L28" s="34"/>
    </row>
    <row r="29" spans="1:12" ht="13.65" customHeight="1" x14ac:dyDescent="0.2">
      <c r="B29" s="13"/>
      <c r="C29" s="4"/>
    </row>
    <row r="30" spans="1:12" s="55" customFormat="1" ht="17.399999999999999" customHeight="1" x14ac:dyDescent="0.2">
      <c r="A30" s="34"/>
      <c r="B30" s="62" t="s">
        <v>106</v>
      </c>
      <c r="C30" s="57"/>
      <c r="D30" s="34"/>
      <c r="E30" s="34"/>
      <c r="F30" s="34"/>
      <c r="G30" s="34"/>
      <c r="H30" s="34"/>
      <c r="I30" s="34"/>
      <c r="J30" s="34"/>
      <c r="K30" s="34"/>
      <c r="L30" s="34"/>
    </row>
    <row r="31" spans="1:12" ht="15.6" customHeight="1" x14ac:dyDescent="0.2">
      <c r="B31" s="129" t="s">
        <v>12</v>
      </c>
      <c r="C31" s="110"/>
      <c r="D31" s="111" t="s">
        <v>5</v>
      </c>
      <c r="E31" s="111"/>
      <c r="F31" s="111" t="s">
        <v>6</v>
      </c>
      <c r="G31" s="111"/>
      <c r="H31" s="111" t="s">
        <v>7</v>
      </c>
      <c r="I31" s="111"/>
      <c r="J31" s="111" t="s">
        <v>8</v>
      </c>
      <c r="K31" s="111"/>
    </row>
    <row r="32" spans="1:12" ht="15.6" customHeight="1" x14ac:dyDescent="0.2">
      <c r="B32" s="110"/>
      <c r="C32" s="110"/>
      <c r="D32" s="20" t="s">
        <v>9</v>
      </c>
      <c r="E32" s="20" t="s">
        <v>10</v>
      </c>
      <c r="F32" s="20" t="s">
        <v>9</v>
      </c>
      <c r="G32" s="20" t="s">
        <v>10</v>
      </c>
      <c r="H32" s="20" t="s">
        <v>9</v>
      </c>
      <c r="I32" s="20" t="s">
        <v>10</v>
      </c>
      <c r="J32" s="20" t="s">
        <v>9</v>
      </c>
      <c r="K32" s="20" t="s">
        <v>10</v>
      </c>
    </row>
    <row r="33" spans="1:12" ht="19.350000000000001" customHeight="1" x14ac:dyDescent="0.2">
      <c r="B33" s="124" t="s">
        <v>13</v>
      </c>
      <c r="C33" s="109"/>
      <c r="D33" s="22">
        <f t="shared" ref="D33:K33" si="1">D26*D12</f>
        <v>0</v>
      </c>
      <c r="E33" s="22">
        <f t="shared" si="1"/>
        <v>0</v>
      </c>
      <c r="F33" s="22">
        <f t="shared" si="1"/>
        <v>0</v>
      </c>
      <c r="G33" s="22">
        <f t="shared" si="1"/>
        <v>0</v>
      </c>
      <c r="H33" s="22">
        <f t="shared" si="1"/>
        <v>0</v>
      </c>
      <c r="I33" s="22">
        <f t="shared" si="1"/>
        <v>0</v>
      </c>
      <c r="J33" s="22">
        <f t="shared" si="1"/>
        <v>0</v>
      </c>
      <c r="K33" s="22">
        <f t="shared" si="1"/>
        <v>0</v>
      </c>
    </row>
    <row r="34" spans="1:12" ht="19.350000000000001" customHeight="1" x14ac:dyDescent="0.2">
      <c r="B34" s="124" t="s">
        <v>14</v>
      </c>
      <c r="C34" s="110"/>
      <c r="D34" s="22">
        <f t="shared" ref="D34:K34" si="2">D27*D14</f>
        <v>0</v>
      </c>
      <c r="E34" s="22">
        <f t="shared" si="2"/>
        <v>0</v>
      </c>
      <c r="F34" s="22">
        <f t="shared" si="2"/>
        <v>0</v>
      </c>
      <c r="G34" s="22">
        <f t="shared" si="2"/>
        <v>0</v>
      </c>
      <c r="H34" s="22">
        <f t="shared" si="2"/>
        <v>0</v>
      </c>
      <c r="I34" s="22">
        <f t="shared" si="2"/>
        <v>0</v>
      </c>
      <c r="J34" s="22">
        <f t="shared" si="2"/>
        <v>0</v>
      </c>
      <c r="K34" s="22">
        <f t="shared" si="2"/>
        <v>0</v>
      </c>
    </row>
    <row r="35" spans="1:12" ht="19.350000000000001" customHeight="1" x14ac:dyDescent="0.2">
      <c r="B35" s="124" t="s">
        <v>1</v>
      </c>
      <c r="C35" s="110"/>
      <c r="D35" s="22">
        <f t="shared" ref="D35:K35" si="3">D28*D16</f>
        <v>0</v>
      </c>
      <c r="E35" s="22">
        <f t="shared" si="3"/>
        <v>0</v>
      </c>
      <c r="F35" s="22">
        <f t="shared" si="3"/>
        <v>0</v>
      </c>
      <c r="G35" s="22">
        <f t="shared" si="3"/>
        <v>0</v>
      </c>
      <c r="H35" s="22">
        <f t="shared" si="3"/>
        <v>0</v>
      </c>
      <c r="I35" s="22">
        <f t="shared" si="3"/>
        <v>0</v>
      </c>
      <c r="J35" s="22">
        <f t="shared" si="3"/>
        <v>0</v>
      </c>
      <c r="K35" s="22">
        <f t="shared" si="3"/>
        <v>0</v>
      </c>
    </row>
    <row r="36" spans="1:12" ht="19.350000000000001" customHeight="1" x14ac:dyDescent="0.2">
      <c r="B36" s="125" t="s">
        <v>15</v>
      </c>
      <c r="C36" s="126"/>
      <c r="D36" s="21">
        <f t="shared" ref="D36:K36" si="4">IF(SUM(D33:D35)=0,0,SUM(D33:D35)/D17)</f>
        <v>0</v>
      </c>
      <c r="E36" s="21">
        <f t="shared" si="4"/>
        <v>0</v>
      </c>
      <c r="F36" s="21">
        <f t="shared" si="4"/>
        <v>0</v>
      </c>
      <c r="G36" s="21">
        <f t="shared" si="4"/>
        <v>0</v>
      </c>
      <c r="H36" s="21">
        <f t="shared" si="4"/>
        <v>0</v>
      </c>
      <c r="I36" s="21">
        <f t="shared" si="4"/>
        <v>0</v>
      </c>
      <c r="J36" s="21">
        <f t="shared" si="4"/>
        <v>0</v>
      </c>
      <c r="K36" s="21">
        <f t="shared" si="4"/>
        <v>0</v>
      </c>
    </row>
    <row r="37" spans="1:12" ht="13.65" customHeight="1" x14ac:dyDescent="0.2">
      <c r="B37" s="13"/>
      <c r="C37" s="4"/>
    </row>
    <row r="38" spans="1:12" s="55" customFormat="1" ht="30" customHeight="1" thickBot="1" x14ac:dyDescent="0.25">
      <c r="A38" s="34"/>
      <c r="B38" s="34"/>
      <c r="C38" s="133" t="s">
        <v>107</v>
      </c>
      <c r="D38" s="133"/>
      <c r="E38" s="133"/>
      <c r="F38" s="57"/>
      <c r="G38" s="64" t="s">
        <v>108</v>
      </c>
      <c r="H38" s="57"/>
      <c r="I38" s="140" t="s">
        <v>109</v>
      </c>
      <c r="J38" s="140"/>
      <c r="K38" s="140"/>
      <c r="L38" s="140"/>
    </row>
    <row r="39" spans="1:12" ht="30" customHeight="1" thickBot="1" x14ac:dyDescent="0.25">
      <c r="B39" s="13"/>
      <c r="C39" s="134">
        <f>SUM(D33:K35)</f>
        <v>0</v>
      </c>
      <c r="D39" s="135"/>
      <c r="E39" s="136"/>
      <c r="F39" s="15" t="s">
        <v>16</v>
      </c>
      <c r="G39" s="23">
        <f>SUM(D17:K17)</f>
        <v>0</v>
      </c>
      <c r="H39" s="24" t="s">
        <v>17</v>
      </c>
      <c r="I39" s="137" t="e">
        <f>C39/G39</f>
        <v>#DIV/0!</v>
      </c>
      <c r="J39" s="138"/>
      <c r="K39" s="139"/>
    </row>
    <row r="40" spans="1:12" ht="14.4" customHeight="1" x14ac:dyDescent="0.2">
      <c r="B40" s="13"/>
      <c r="C40" s="4"/>
      <c r="E40" s="12" t="s">
        <v>18</v>
      </c>
      <c r="G40" s="12" t="s">
        <v>83</v>
      </c>
      <c r="K40" s="52" t="s">
        <v>18</v>
      </c>
    </row>
    <row r="41" spans="1:12" ht="13.35" customHeight="1" x14ac:dyDescent="0.2">
      <c r="B41" s="13"/>
      <c r="C41" s="4"/>
    </row>
    <row r="42" spans="1:12" ht="12.6" customHeight="1" x14ac:dyDescent="0.2"/>
    <row r="43" spans="1:12" s="55" customFormat="1" ht="23.4" customHeight="1" x14ac:dyDescent="0.2">
      <c r="A43" s="34"/>
      <c r="B43" s="107" t="s">
        <v>110</v>
      </c>
      <c r="C43" s="107"/>
      <c r="D43" s="107"/>
      <c r="E43" s="107"/>
      <c r="F43" s="107"/>
      <c r="G43" s="107"/>
      <c r="H43" s="107"/>
      <c r="I43" s="107"/>
      <c r="J43" s="107"/>
      <c r="K43" s="107"/>
      <c r="L43" s="34"/>
    </row>
    <row r="44" spans="1:12" s="55" customFormat="1" ht="5.4" customHeight="1" x14ac:dyDescent="0.2">
      <c r="A44" s="34"/>
      <c r="B44" s="61" t="s">
        <v>0</v>
      </c>
      <c r="C44" s="34"/>
      <c r="D44" s="61"/>
      <c r="E44" s="61"/>
      <c r="F44" s="61"/>
      <c r="G44" s="34"/>
      <c r="H44" s="34"/>
      <c r="I44" s="61"/>
      <c r="J44" s="61"/>
      <c r="K44" s="61"/>
      <c r="L44" s="34"/>
    </row>
    <row r="45" spans="1:12" s="55" customFormat="1" ht="27" customHeight="1" x14ac:dyDescent="0.2">
      <c r="A45" s="34"/>
      <c r="B45" s="117" t="s">
        <v>111</v>
      </c>
      <c r="C45" s="117"/>
      <c r="D45" s="117"/>
      <c r="E45" s="117"/>
      <c r="F45" s="117"/>
      <c r="G45" s="117"/>
      <c r="H45" s="117"/>
      <c r="I45" s="117"/>
      <c r="J45" s="117"/>
      <c r="K45" s="117"/>
      <c r="L45" s="34"/>
    </row>
    <row r="46" spans="1:12" ht="5.4" customHeight="1" x14ac:dyDescent="0.2">
      <c r="B46" s="13"/>
      <c r="C46" s="4"/>
    </row>
    <row r="47" spans="1:12" s="55" customFormat="1" ht="37.799999999999997" customHeight="1" x14ac:dyDescent="0.2">
      <c r="A47" s="34"/>
      <c r="B47" s="141" t="s">
        <v>112</v>
      </c>
      <c r="C47" s="141"/>
      <c r="D47" s="141"/>
      <c r="E47" s="141"/>
      <c r="F47" s="141"/>
      <c r="G47" s="141"/>
      <c r="H47" s="141"/>
      <c r="I47" s="141"/>
      <c r="J47" s="141"/>
      <c r="K47" s="141"/>
      <c r="L47" s="34"/>
    </row>
    <row r="48" spans="1:12" ht="5.4" customHeight="1" x14ac:dyDescent="0.2">
      <c r="B48" s="3" t="s">
        <v>0</v>
      </c>
      <c r="D48" s="3"/>
      <c r="E48" s="3"/>
      <c r="F48" s="3"/>
      <c r="I48" s="3"/>
      <c r="J48" s="3"/>
      <c r="K48" s="3"/>
    </row>
    <row r="49" spans="1:13" s="55" customFormat="1" ht="20.399999999999999" customHeight="1" x14ac:dyDescent="0.2">
      <c r="A49" s="34"/>
      <c r="B49" s="65"/>
      <c r="C49" s="57"/>
      <c r="D49" s="34"/>
      <c r="E49" s="34"/>
      <c r="F49" s="34"/>
      <c r="G49" s="34"/>
      <c r="H49" s="34"/>
      <c r="I49" s="34"/>
      <c r="J49" s="34"/>
      <c r="K49" s="34"/>
      <c r="L49" s="34"/>
    </row>
    <row r="50" spans="1:13" ht="19.350000000000001" customHeight="1" x14ac:dyDescent="0.2">
      <c r="B50" s="130"/>
      <c r="C50" s="130"/>
      <c r="D50" s="4" t="s">
        <v>55</v>
      </c>
      <c r="F50" s="4"/>
    </row>
    <row r="51" spans="1:13" ht="19.350000000000001" customHeight="1" x14ac:dyDescent="0.2">
      <c r="B51" s="130"/>
      <c r="C51" s="130"/>
      <c r="D51" s="4" t="s">
        <v>54</v>
      </c>
      <c r="F51" s="4"/>
    </row>
    <row r="52" spans="1:13" ht="19.350000000000001" customHeight="1" x14ac:dyDescent="0.15">
      <c r="B52" s="130"/>
      <c r="C52" s="130"/>
      <c r="D52" s="16" t="s">
        <v>113</v>
      </c>
      <c r="E52" s="34"/>
      <c r="F52" s="4"/>
    </row>
    <row r="53" spans="1:13" ht="23.4" customHeight="1" x14ac:dyDescent="0.2">
      <c r="B53" s="130"/>
      <c r="C53" s="130"/>
      <c r="D53" s="17" t="s">
        <v>56</v>
      </c>
      <c r="F53" s="4"/>
    </row>
    <row r="54" spans="1:13" ht="32.4" customHeight="1" x14ac:dyDescent="0.2">
      <c r="B54" s="130"/>
      <c r="C54" s="130"/>
      <c r="D54" s="4" t="s">
        <v>47</v>
      </c>
      <c r="F54" s="4"/>
    </row>
    <row r="55" spans="1:13" ht="32.4" customHeight="1" x14ac:dyDescent="0.2">
      <c r="B55" s="130"/>
      <c r="C55" s="130"/>
      <c r="D55" s="4" t="s">
        <v>52</v>
      </c>
      <c r="F55" s="4"/>
    </row>
    <row r="56" spans="1:13" ht="27.6" customHeight="1" x14ac:dyDescent="0.2"/>
    <row r="57" spans="1:13" x14ac:dyDescent="0.2">
      <c r="B57" s="131" t="s">
        <v>19</v>
      </c>
      <c r="C57" s="110" t="s">
        <v>5</v>
      </c>
      <c r="D57" s="110"/>
      <c r="E57" s="110" t="s">
        <v>6</v>
      </c>
      <c r="F57" s="110"/>
      <c r="G57" s="110" t="s">
        <v>7</v>
      </c>
      <c r="H57" s="110"/>
      <c r="I57" s="110" t="s">
        <v>8</v>
      </c>
      <c r="J57" s="110"/>
      <c r="K57" s="142" t="s">
        <v>114</v>
      </c>
    </row>
    <row r="58" spans="1:13" ht="15" customHeight="1" x14ac:dyDescent="0.2">
      <c r="B58" s="132"/>
      <c r="C58" s="19" t="s">
        <v>9</v>
      </c>
      <c r="D58" s="19" t="s">
        <v>10</v>
      </c>
      <c r="E58" s="19" t="s">
        <v>9</v>
      </c>
      <c r="F58" s="19" t="s">
        <v>10</v>
      </c>
      <c r="G58" s="19" t="s">
        <v>9</v>
      </c>
      <c r="H58" s="19" t="s">
        <v>10</v>
      </c>
      <c r="I58" s="19" t="s">
        <v>9</v>
      </c>
      <c r="J58" s="19" t="s">
        <v>10</v>
      </c>
      <c r="K58" s="142"/>
    </row>
    <row r="59" spans="1:13" ht="30.6" customHeight="1" x14ac:dyDescent="0.15">
      <c r="B59" s="30" t="s">
        <v>90</v>
      </c>
      <c r="C59" s="31">
        <f>$D$17</f>
        <v>0</v>
      </c>
      <c r="D59" s="31">
        <f>$E$17</f>
        <v>0</v>
      </c>
      <c r="E59" s="31">
        <f>$F$17</f>
        <v>0</v>
      </c>
      <c r="F59" s="31">
        <f>$G$17</f>
        <v>0</v>
      </c>
      <c r="G59" s="31">
        <f>$H$17</f>
        <v>0</v>
      </c>
      <c r="H59" s="31">
        <f>$I$17</f>
        <v>0</v>
      </c>
      <c r="I59" s="31">
        <f>$J$17</f>
        <v>0</v>
      </c>
      <c r="J59" s="32">
        <f>$K$17</f>
        <v>0</v>
      </c>
      <c r="K59" s="31">
        <f>SUM(C59:J59)</f>
        <v>0</v>
      </c>
      <c r="L59" s="33" t="s">
        <v>20</v>
      </c>
    </row>
    <row r="60" spans="1:13" ht="30.6" customHeight="1" thickBot="1" x14ac:dyDescent="0.2">
      <c r="B60" s="30" t="s">
        <v>21</v>
      </c>
      <c r="C60" s="66">
        <v>0.13</v>
      </c>
      <c r="D60" s="66">
        <v>0.13</v>
      </c>
      <c r="E60" s="66">
        <v>0.13</v>
      </c>
      <c r="F60" s="66">
        <v>0.13</v>
      </c>
      <c r="G60" s="66">
        <v>0.14000000000000001</v>
      </c>
      <c r="H60" s="66">
        <v>0.14000000000000001</v>
      </c>
      <c r="I60" s="66">
        <v>0.15</v>
      </c>
      <c r="J60" s="66">
        <v>0.15</v>
      </c>
      <c r="K60" s="67" t="s">
        <v>48</v>
      </c>
      <c r="L60" s="34"/>
    </row>
    <row r="61" spans="1:13" ht="32.4" customHeight="1" thickBot="1" x14ac:dyDescent="0.2">
      <c r="B61" s="30" t="s">
        <v>22</v>
      </c>
      <c r="C61" s="35">
        <f>D36*0.13/4</f>
        <v>0</v>
      </c>
      <c r="D61" s="35">
        <f>E36*0.13/4</f>
        <v>0</v>
      </c>
      <c r="E61" s="35">
        <f>F36*0.13/4</f>
        <v>0</v>
      </c>
      <c r="F61" s="35">
        <f>G36*0.13/4</f>
        <v>0</v>
      </c>
      <c r="G61" s="35">
        <f>H36*0.14/4</f>
        <v>0</v>
      </c>
      <c r="H61" s="35">
        <f>I36*0.14/4</f>
        <v>0</v>
      </c>
      <c r="I61" s="35">
        <f>J36*0.15/4</f>
        <v>0</v>
      </c>
      <c r="J61" s="36">
        <f>K36*0.15/4</f>
        <v>0</v>
      </c>
      <c r="K61" s="38" t="e">
        <f>(C59*C61+D59*D61+E59*E61+F59*F61+G59*G61+H59*H61+I59*I61+J59*J61)/K59</f>
        <v>#DIV/0!</v>
      </c>
      <c r="L61" s="37" t="s">
        <v>23</v>
      </c>
      <c r="M61" s="10"/>
    </row>
    <row r="62" spans="1:13" ht="11.4" customHeight="1" x14ac:dyDescent="0.2">
      <c r="B62" s="34"/>
      <c r="C62" s="34"/>
      <c r="D62" s="34"/>
      <c r="E62" s="34"/>
      <c r="F62" s="34"/>
      <c r="G62" s="34"/>
      <c r="H62" s="34"/>
      <c r="I62" s="34"/>
      <c r="J62" s="34"/>
      <c r="K62" s="34"/>
      <c r="L62" s="34"/>
    </row>
    <row r="63" spans="1:13" x14ac:dyDescent="0.2">
      <c r="B63" s="131" t="s">
        <v>19</v>
      </c>
      <c r="C63" s="115" t="s">
        <v>5</v>
      </c>
      <c r="D63" s="115"/>
      <c r="E63" s="115" t="s">
        <v>6</v>
      </c>
      <c r="F63" s="115"/>
      <c r="G63" s="115" t="s">
        <v>7</v>
      </c>
      <c r="H63" s="115"/>
      <c r="I63" s="115" t="s">
        <v>8</v>
      </c>
      <c r="J63" s="115"/>
      <c r="K63" s="142" t="s">
        <v>114</v>
      </c>
      <c r="L63" s="34"/>
    </row>
    <row r="64" spans="1:13" ht="15" customHeight="1" x14ac:dyDescent="0.2">
      <c r="B64" s="132"/>
      <c r="C64" s="51" t="s">
        <v>9</v>
      </c>
      <c r="D64" s="51" t="s">
        <v>10</v>
      </c>
      <c r="E64" s="51" t="s">
        <v>9</v>
      </c>
      <c r="F64" s="51" t="s">
        <v>10</v>
      </c>
      <c r="G64" s="51" t="s">
        <v>9</v>
      </c>
      <c r="H64" s="51" t="s">
        <v>10</v>
      </c>
      <c r="I64" s="51" t="s">
        <v>9</v>
      </c>
      <c r="J64" s="51" t="s">
        <v>10</v>
      </c>
      <c r="K64" s="142"/>
      <c r="L64" s="34"/>
    </row>
    <row r="65" spans="2:13" ht="30.6" customHeight="1" x14ac:dyDescent="0.15">
      <c r="B65" s="30" t="s">
        <v>90</v>
      </c>
      <c r="C65" s="31">
        <f>$D$17</f>
        <v>0</v>
      </c>
      <c r="D65" s="31">
        <f>$E$17</f>
        <v>0</v>
      </c>
      <c r="E65" s="31">
        <f>$F$17</f>
        <v>0</v>
      </c>
      <c r="F65" s="31">
        <f>$G$17</f>
        <v>0</v>
      </c>
      <c r="G65" s="31">
        <f>$H$17</f>
        <v>0</v>
      </c>
      <c r="H65" s="31">
        <f>$I$17</f>
        <v>0</v>
      </c>
      <c r="I65" s="31">
        <f>$J$17</f>
        <v>0</v>
      </c>
      <c r="J65" s="32">
        <f>$K$17</f>
        <v>0</v>
      </c>
      <c r="K65" s="31">
        <f>SUM(C65:J65)</f>
        <v>0</v>
      </c>
      <c r="L65" s="33" t="s">
        <v>20</v>
      </c>
    </row>
    <row r="66" spans="2:13" ht="30.6" customHeight="1" thickBot="1" x14ac:dyDescent="0.2">
      <c r="B66" s="30" t="s">
        <v>24</v>
      </c>
      <c r="C66" s="66">
        <v>0.2</v>
      </c>
      <c r="D66" s="66">
        <v>0.2</v>
      </c>
      <c r="E66" s="66">
        <v>0.2</v>
      </c>
      <c r="F66" s="66">
        <v>0.2</v>
      </c>
      <c r="G66" s="66">
        <v>0.2</v>
      </c>
      <c r="H66" s="66">
        <v>0.2</v>
      </c>
      <c r="I66" s="66">
        <v>0.2</v>
      </c>
      <c r="J66" s="66">
        <v>0.2</v>
      </c>
      <c r="K66" s="67" t="s">
        <v>48</v>
      </c>
      <c r="L66" s="34"/>
    </row>
    <row r="67" spans="2:13" ht="32.4" customHeight="1" thickBot="1" x14ac:dyDescent="0.2">
      <c r="B67" s="30" t="s">
        <v>22</v>
      </c>
      <c r="C67" s="35">
        <f t="shared" ref="C67:J67" si="5">D36*0.2/4</f>
        <v>0</v>
      </c>
      <c r="D67" s="35">
        <f t="shared" si="5"/>
        <v>0</v>
      </c>
      <c r="E67" s="35">
        <f t="shared" si="5"/>
        <v>0</v>
      </c>
      <c r="F67" s="35">
        <f t="shared" si="5"/>
        <v>0</v>
      </c>
      <c r="G67" s="35">
        <f t="shared" si="5"/>
        <v>0</v>
      </c>
      <c r="H67" s="35">
        <f t="shared" si="5"/>
        <v>0</v>
      </c>
      <c r="I67" s="35">
        <f t="shared" si="5"/>
        <v>0</v>
      </c>
      <c r="J67" s="35">
        <f t="shared" si="5"/>
        <v>0</v>
      </c>
      <c r="K67" s="38" t="e">
        <f>(C65*C67+D65*D67+E65*E67+F65*F67+G65*G67+H65*H67+I65*I67+J65*J67)/K65</f>
        <v>#DIV/0!</v>
      </c>
      <c r="L67" s="37" t="s">
        <v>23</v>
      </c>
    </row>
    <row r="68" spans="2:13" ht="19.350000000000001" customHeight="1" x14ac:dyDescent="0.2">
      <c r="B68" s="34"/>
      <c r="C68" s="34"/>
      <c r="D68" s="34"/>
      <c r="E68" s="34"/>
      <c r="F68" s="34"/>
      <c r="G68" s="34"/>
      <c r="H68" s="34"/>
      <c r="I68" s="34"/>
      <c r="J68" s="34"/>
      <c r="K68" s="34"/>
      <c r="L68" s="34"/>
    </row>
    <row r="69" spans="2:13" x14ac:dyDescent="0.2">
      <c r="B69" s="131" t="s">
        <v>2</v>
      </c>
      <c r="C69" s="115" t="s">
        <v>5</v>
      </c>
      <c r="D69" s="115"/>
      <c r="E69" s="115" t="s">
        <v>6</v>
      </c>
      <c r="F69" s="115"/>
      <c r="G69" s="115" t="s">
        <v>7</v>
      </c>
      <c r="H69" s="115"/>
      <c r="I69" s="115" t="s">
        <v>8</v>
      </c>
      <c r="J69" s="115"/>
      <c r="K69" s="142" t="s">
        <v>114</v>
      </c>
      <c r="L69" s="34"/>
    </row>
    <row r="70" spans="2:13" ht="15" customHeight="1" x14ac:dyDescent="0.2">
      <c r="B70" s="132"/>
      <c r="C70" s="51" t="s">
        <v>9</v>
      </c>
      <c r="D70" s="51" t="s">
        <v>10</v>
      </c>
      <c r="E70" s="51" t="s">
        <v>9</v>
      </c>
      <c r="F70" s="51" t="s">
        <v>10</v>
      </c>
      <c r="G70" s="51" t="s">
        <v>9</v>
      </c>
      <c r="H70" s="51" t="s">
        <v>10</v>
      </c>
      <c r="I70" s="51" t="s">
        <v>9</v>
      </c>
      <c r="J70" s="51" t="s">
        <v>10</v>
      </c>
      <c r="K70" s="142"/>
      <c r="L70" s="34"/>
    </row>
    <row r="71" spans="2:13" ht="30.6" customHeight="1" x14ac:dyDescent="0.15">
      <c r="B71" s="30" t="s">
        <v>90</v>
      </c>
      <c r="C71" s="31">
        <f>$D$17</f>
        <v>0</v>
      </c>
      <c r="D71" s="31">
        <f>$E$17</f>
        <v>0</v>
      </c>
      <c r="E71" s="31">
        <f>$F$17</f>
        <v>0</v>
      </c>
      <c r="F71" s="31">
        <f>$G$17</f>
        <v>0</v>
      </c>
      <c r="G71" s="31">
        <f>$H$17</f>
        <v>0</v>
      </c>
      <c r="H71" s="31">
        <f>$I$17</f>
        <v>0</v>
      </c>
      <c r="I71" s="31">
        <f>$J$17</f>
        <v>0</v>
      </c>
      <c r="J71" s="32">
        <f>$K$17</f>
        <v>0</v>
      </c>
      <c r="K71" s="31">
        <f>SUM(C71:J71)</f>
        <v>0</v>
      </c>
      <c r="L71" s="33" t="s">
        <v>20</v>
      </c>
    </row>
    <row r="72" spans="2:13" ht="30.6" customHeight="1" thickBot="1" x14ac:dyDescent="0.2">
      <c r="B72" s="30" t="s">
        <v>21</v>
      </c>
      <c r="C72" s="66">
        <v>0.2</v>
      </c>
      <c r="D72" s="66">
        <v>0.2</v>
      </c>
      <c r="E72" s="66">
        <v>0.2</v>
      </c>
      <c r="F72" s="66">
        <v>0.2</v>
      </c>
      <c r="G72" s="66">
        <v>0.2</v>
      </c>
      <c r="H72" s="66">
        <v>0.2</v>
      </c>
      <c r="I72" s="66">
        <v>0.2</v>
      </c>
      <c r="J72" s="66">
        <v>0.2</v>
      </c>
      <c r="K72" s="67" t="s">
        <v>48</v>
      </c>
      <c r="L72" s="34"/>
    </row>
    <row r="73" spans="2:13" ht="32.4" customHeight="1" thickBot="1" x14ac:dyDescent="0.2">
      <c r="B73" s="30" t="s">
        <v>22</v>
      </c>
      <c r="C73" s="35">
        <f t="shared" ref="C73:J73" si="6">D36*0.2/9</f>
        <v>0</v>
      </c>
      <c r="D73" s="35">
        <f t="shared" si="6"/>
        <v>0</v>
      </c>
      <c r="E73" s="35">
        <f t="shared" si="6"/>
        <v>0</v>
      </c>
      <c r="F73" s="35">
        <f t="shared" si="6"/>
        <v>0</v>
      </c>
      <c r="G73" s="35">
        <f t="shared" si="6"/>
        <v>0</v>
      </c>
      <c r="H73" s="35">
        <f t="shared" si="6"/>
        <v>0</v>
      </c>
      <c r="I73" s="35">
        <f t="shared" si="6"/>
        <v>0</v>
      </c>
      <c r="J73" s="35">
        <f t="shared" si="6"/>
        <v>0</v>
      </c>
      <c r="K73" s="38" t="e">
        <f>(C71*C73+D71*D73+E71*E73+F71*F73+G71*G73+H71*H73+I71*I73+J71*J73)/K71</f>
        <v>#DIV/0!</v>
      </c>
      <c r="L73" s="37" t="s">
        <v>23</v>
      </c>
      <c r="M73" s="10"/>
    </row>
    <row r="74" spans="2:13" ht="11.4" customHeight="1" x14ac:dyDescent="0.2">
      <c r="B74" s="34"/>
      <c r="C74" s="34"/>
      <c r="D74" s="34"/>
      <c r="E74" s="34"/>
      <c r="F74" s="34"/>
      <c r="G74" s="34"/>
      <c r="H74" s="34"/>
      <c r="I74" s="34"/>
      <c r="J74" s="34"/>
      <c r="K74" s="34"/>
      <c r="L74" s="34"/>
    </row>
    <row r="75" spans="2:13" x14ac:dyDescent="0.2">
      <c r="B75" s="131" t="s">
        <v>2</v>
      </c>
      <c r="C75" s="115" t="s">
        <v>5</v>
      </c>
      <c r="D75" s="115"/>
      <c r="E75" s="115" t="s">
        <v>6</v>
      </c>
      <c r="F75" s="115"/>
      <c r="G75" s="115" t="s">
        <v>7</v>
      </c>
      <c r="H75" s="115"/>
      <c r="I75" s="115" t="s">
        <v>8</v>
      </c>
      <c r="J75" s="115"/>
      <c r="K75" s="142" t="s">
        <v>114</v>
      </c>
      <c r="L75" s="34"/>
    </row>
    <row r="76" spans="2:13" ht="15" customHeight="1" x14ac:dyDescent="0.2">
      <c r="B76" s="132"/>
      <c r="C76" s="51" t="s">
        <v>9</v>
      </c>
      <c r="D76" s="51" t="s">
        <v>10</v>
      </c>
      <c r="E76" s="51" t="s">
        <v>9</v>
      </c>
      <c r="F76" s="51" t="s">
        <v>10</v>
      </c>
      <c r="G76" s="51" t="s">
        <v>9</v>
      </c>
      <c r="H76" s="51" t="s">
        <v>10</v>
      </c>
      <c r="I76" s="51" t="s">
        <v>9</v>
      </c>
      <c r="J76" s="51" t="s">
        <v>10</v>
      </c>
      <c r="K76" s="142"/>
      <c r="L76" s="34"/>
    </row>
    <row r="77" spans="2:13" ht="30.6" customHeight="1" x14ac:dyDescent="0.15">
      <c r="B77" s="30" t="s">
        <v>90</v>
      </c>
      <c r="C77" s="31">
        <f>$D$17</f>
        <v>0</v>
      </c>
      <c r="D77" s="31">
        <f>$E$17</f>
        <v>0</v>
      </c>
      <c r="E77" s="31">
        <f>$F$17</f>
        <v>0</v>
      </c>
      <c r="F77" s="31">
        <f>$G$17</f>
        <v>0</v>
      </c>
      <c r="G77" s="31">
        <f>$H$17</f>
        <v>0</v>
      </c>
      <c r="H77" s="31">
        <f>$I$17</f>
        <v>0</v>
      </c>
      <c r="I77" s="31">
        <f>$J$17</f>
        <v>0</v>
      </c>
      <c r="J77" s="32">
        <f>$K$17</f>
        <v>0</v>
      </c>
      <c r="K77" s="31">
        <f>SUM(C77:J77)</f>
        <v>0</v>
      </c>
      <c r="L77" s="33" t="s">
        <v>20</v>
      </c>
    </row>
    <row r="78" spans="2:13" ht="30.6" customHeight="1" thickBot="1" x14ac:dyDescent="0.2">
      <c r="B78" s="30" t="s">
        <v>24</v>
      </c>
      <c r="C78" s="66">
        <v>0.3</v>
      </c>
      <c r="D78" s="66">
        <v>0.3</v>
      </c>
      <c r="E78" s="66">
        <v>0.3</v>
      </c>
      <c r="F78" s="66">
        <v>0.3</v>
      </c>
      <c r="G78" s="66">
        <v>0.3</v>
      </c>
      <c r="H78" s="66">
        <v>0.3</v>
      </c>
      <c r="I78" s="66">
        <v>0.3</v>
      </c>
      <c r="J78" s="66">
        <v>0.3</v>
      </c>
      <c r="K78" s="67" t="s">
        <v>48</v>
      </c>
      <c r="L78" s="34"/>
    </row>
    <row r="79" spans="2:13" ht="32.4" customHeight="1" thickBot="1" x14ac:dyDescent="0.2">
      <c r="B79" s="30" t="s">
        <v>22</v>
      </c>
      <c r="C79" s="35">
        <f t="shared" ref="C79:J79" si="7">D36*0.3/9</f>
        <v>0</v>
      </c>
      <c r="D79" s="35">
        <f t="shared" si="7"/>
        <v>0</v>
      </c>
      <c r="E79" s="35">
        <f t="shared" si="7"/>
        <v>0</v>
      </c>
      <c r="F79" s="35">
        <f t="shared" si="7"/>
        <v>0</v>
      </c>
      <c r="G79" s="35">
        <f t="shared" si="7"/>
        <v>0</v>
      </c>
      <c r="H79" s="35">
        <f t="shared" si="7"/>
        <v>0</v>
      </c>
      <c r="I79" s="35">
        <f t="shared" si="7"/>
        <v>0</v>
      </c>
      <c r="J79" s="35">
        <f t="shared" si="7"/>
        <v>0</v>
      </c>
      <c r="K79" s="38" t="e">
        <f>(C77*C79+D77*D79+E77*E79+F77*F79+G77*G79+H77*H79+I77*I79+J77*J79)/K77</f>
        <v>#DIV/0!</v>
      </c>
      <c r="L79" s="37" t="s">
        <v>23</v>
      </c>
    </row>
    <row r="80" spans="2:13" ht="19.350000000000001" customHeight="1" x14ac:dyDescent="0.2">
      <c r="B80" s="34"/>
      <c r="C80" s="34"/>
      <c r="D80" s="34"/>
      <c r="E80" s="34"/>
      <c r="F80" s="34"/>
      <c r="G80" s="34"/>
      <c r="H80" s="34"/>
      <c r="I80" s="34"/>
      <c r="J80" s="34"/>
      <c r="K80" s="34"/>
      <c r="L80" s="34"/>
    </row>
    <row r="81" spans="2:12" ht="10.65" customHeight="1" x14ac:dyDescent="0.2">
      <c r="B81" s="34"/>
      <c r="C81" s="34"/>
      <c r="D81" s="34"/>
      <c r="E81" s="34"/>
      <c r="F81" s="34"/>
      <c r="G81" s="34"/>
      <c r="H81" s="34"/>
      <c r="I81" s="34"/>
      <c r="J81" s="34"/>
      <c r="K81" s="34"/>
      <c r="L81" s="34"/>
    </row>
    <row r="82" spans="2:12" ht="8.4" customHeight="1" x14ac:dyDescent="0.2">
      <c r="B82" s="34"/>
      <c r="C82" s="34"/>
      <c r="D82" s="34"/>
      <c r="E82" s="34"/>
      <c r="F82" s="34"/>
      <c r="G82" s="34"/>
      <c r="H82" s="34"/>
      <c r="I82" s="34"/>
      <c r="J82" s="34"/>
      <c r="K82" s="34"/>
      <c r="L82" s="34"/>
    </row>
    <row r="83" spans="2:12" x14ac:dyDescent="0.2">
      <c r="B83" s="131" t="s">
        <v>25</v>
      </c>
      <c r="C83" s="115" t="s">
        <v>5</v>
      </c>
      <c r="D83" s="115"/>
      <c r="E83" s="115" t="s">
        <v>6</v>
      </c>
      <c r="F83" s="115"/>
      <c r="G83" s="115" t="s">
        <v>7</v>
      </c>
      <c r="H83" s="115"/>
      <c r="I83" s="115" t="s">
        <v>8</v>
      </c>
      <c r="J83" s="115"/>
      <c r="K83" s="142" t="s">
        <v>114</v>
      </c>
      <c r="L83" s="34"/>
    </row>
    <row r="84" spans="2:12" ht="15" customHeight="1" x14ac:dyDescent="0.2">
      <c r="B84" s="132"/>
      <c r="C84" s="51" t="s">
        <v>9</v>
      </c>
      <c r="D84" s="51" t="s">
        <v>10</v>
      </c>
      <c r="E84" s="51" t="s">
        <v>9</v>
      </c>
      <c r="F84" s="51" t="s">
        <v>10</v>
      </c>
      <c r="G84" s="51" t="s">
        <v>9</v>
      </c>
      <c r="H84" s="51" t="s">
        <v>10</v>
      </c>
      <c r="I84" s="51" t="s">
        <v>9</v>
      </c>
      <c r="J84" s="51" t="s">
        <v>10</v>
      </c>
      <c r="K84" s="142"/>
      <c r="L84" s="34"/>
    </row>
    <row r="85" spans="2:12" ht="30.6" customHeight="1" x14ac:dyDescent="0.15">
      <c r="B85" s="30" t="s">
        <v>90</v>
      </c>
      <c r="C85" s="31">
        <f>$D$17</f>
        <v>0</v>
      </c>
      <c r="D85" s="31">
        <f>$E$17</f>
        <v>0</v>
      </c>
      <c r="E85" s="31">
        <f>$F$17</f>
        <v>0</v>
      </c>
      <c r="F85" s="31">
        <f>$G$17</f>
        <v>0</v>
      </c>
      <c r="G85" s="31">
        <f>$H$17</f>
        <v>0</v>
      </c>
      <c r="H85" s="31">
        <f>$I$17</f>
        <v>0</v>
      </c>
      <c r="I85" s="31">
        <f>$J$17</f>
        <v>0</v>
      </c>
      <c r="J85" s="32">
        <f>$K$17</f>
        <v>0</v>
      </c>
      <c r="K85" s="31">
        <f>SUM(C85:J85)</f>
        <v>0</v>
      </c>
      <c r="L85" s="33" t="s">
        <v>20</v>
      </c>
    </row>
    <row r="86" spans="2:12" ht="39" customHeight="1" thickBot="1" x14ac:dyDescent="0.2">
      <c r="B86" s="30" t="s">
        <v>57</v>
      </c>
      <c r="C86" s="68">
        <v>800</v>
      </c>
      <c r="D86" s="68">
        <v>650</v>
      </c>
      <c r="E86" s="68">
        <v>750</v>
      </c>
      <c r="F86" s="68">
        <v>650</v>
      </c>
      <c r="G86" s="68">
        <v>750</v>
      </c>
      <c r="H86" s="68">
        <v>650</v>
      </c>
      <c r="I86" s="68">
        <v>750</v>
      </c>
      <c r="J86" s="68">
        <v>650</v>
      </c>
      <c r="K86" s="67" t="s">
        <v>48</v>
      </c>
      <c r="L86" s="34"/>
    </row>
    <row r="87" spans="2:12" ht="32.4" customHeight="1" thickBot="1" x14ac:dyDescent="0.2">
      <c r="B87" s="30" t="s">
        <v>26</v>
      </c>
      <c r="C87" s="47">
        <f t="shared" ref="C87:J87" si="8">C86*C85</f>
        <v>0</v>
      </c>
      <c r="D87" s="47">
        <f t="shared" si="8"/>
        <v>0</v>
      </c>
      <c r="E87" s="47">
        <f t="shared" si="8"/>
        <v>0</v>
      </c>
      <c r="F87" s="47">
        <f t="shared" si="8"/>
        <v>0</v>
      </c>
      <c r="G87" s="47">
        <f t="shared" si="8"/>
        <v>0</v>
      </c>
      <c r="H87" s="47">
        <f t="shared" si="8"/>
        <v>0</v>
      </c>
      <c r="I87" s="47">
        <f t="shared" si="8"/>
        <v>0</v>
      </c>
      <c r="J87" s="47">
        <f t="shared" si="8"/>
        <v>0</v>
      </c>
      <c r="K87" s="38" t="e">
        <f>SUM(C87:J87)/K85</f>
        <v>#DIV/0!</v>
      </c>
      <c r="L87" s="37" t="s">
        <v>27</v>
      </c>
    </row>
    <row r="88" spans="2:12" ht="19.350000000000001" customHeight="1" x14ac:dyDescent="0.2">
      <c r="B88" s="34"/>
      <c r="C88" s="34"/>
      <c r="D88" s="34"/>
      <c r="E88" s="34"/>
      <c r="F88" s="34"/>
      <c r="G88" s="34"/>
      <c r="H88" s="34"/>
      <c r="I88" s="34"/>
      <c r="J88" s="34"/>
      <c r="K88" s="34"/>
      <c r="L88" s="34"/>
    </row>
    <row r="89" spans="2:12" x14ac:dyDescent="0.2">
      <c r="B89" s="131" t="s">
        <v>28</v>
      </c>
      <c r="C89" s="115" t="s">
        <v>5</v>
      </c>
      <c r="D89" s="115"/>
      <c r="E89" s="115" t="s">
        <v>6</v>
      </c>
      <c r="F89" s="115"/>
      <c r="G89" s="115" t="s">
        <v>7</v>
      </c>
      <c r="H89" s="115"/>
      <c r="I89" s="115" t="s">
        <v>8</v>
      </c>
      <c r="J89" s="115"/>
      <c r="K89" s="142" t="s">
        <v>114</v>
      </c>
      <c r="L89" s="34"/>
    </row>
    <row r="90" spans="2:12" ht="15" customHeight="1" x14ac:dyDescent="0.2">
      <c r="B90" s="132"/>
      <c r="C90" s="51" t="s">
        <v>9</v>
      </c>
      <c r="D90" s="51" t="s">
        <v>10</v>
      </c>
      <c r="E90" s="51" t="s">
        <v>9</v>
      </c>
      <c r="F90" s="51" t="s">
        <v>10</v>
      </c>
      <c r="G90" s="51" t="s">
        <v>9</v>
      </c>
      <c r="H90" s="51" t="s">
        <v>10</v>
      </c>
      <c r="I90" s="51" t="s">
        <v>9</v>
      </c>
      <c r="J90" s="51" t="s">
        <v>10</v>
      </c>
      <c r="K90" s="142"/>
      <c r="L90" s="34"/>
    </row>
    <row r="91" spans="2:12" ht="30.6" customHeight="1" x14ac:dyDescent="0.15">
      <c r="B91" s="30" t="s">
        <v>90</v>
      </c>
      <c r="C91" s="31">
        <f>$D$17</f>
        <v>0</v>
      </c>
      <c r="D91" s="31">
        <f>$E$17</f>
        <v>0</v>
      </c>
      <c r="E91" s="31">
        <f>$F$17</f>
        <v>0</v>
      </c>
      <c r="F91" s="31">
        <f>$G$17</f>
        <v>0</v>
      </c>
      <c r="G91" s="31">
        <f>$H$17</f>
        <v>0</v>
      </c>
      <c r="H91" s="31">
        <f>$I$17</f>
        <v>0</v>
      </c>
      <c r="I91" s="31">
        <f>$J$17</f>
        <v>0</v>
      </c>
      <c r="J91" s="32">
        <f>$K$17</f>
        <v>0</v>
      </c>
      <c r="K91" s="31">
        <f>SUM(C91:J91)</f>
        <v>0</v>
      </c>
      <c r="L91" s="33" t="s">
        <v>20</v>
      </c>
    </row>
    <row r="92" spans="2:12" ht="39" customHeight="1" thickBot="1" x14ac:dyDescent="0.2">
      <c r="B92" s="30" t="s">
        <v>57</v>
      </c>
      <c r="C92" s="69">
        <v>7</v>
      </c>
      <c r="D92" s="69">
        <v>10</v>
      </c>
      <c r="E92" s="69">
        <v>7.5</v>
      </c>
      <c r="F92" s="69">
        <v>10.5</v>
      </c>
      <c r="G92" s="69">
        <v>7</v>
      </c>
      <c r="H92" s="69">
        <v>10.5</v>
      </c>
      <c r="I92" s="69">
        <v>7</v>
      </c>
      <c r="J92" s="69">
        <v>6</v>
      </c>
      <c r="K92" s="67" t="s">
        <v>48</v>
      </c>
      <c r="L92" s="34"/>
    </row>
    <row r="93" spans="2:12" ht="32.4" customHeight="1" thickBot="1" x14ac:dyDescent="0.2">
      <c r="B93" s="30" t="s">
        <v>26</v>
      </c>
      <c r="C93" s="50">
        <f t="shared" ref="C93:J93" si="9">C92*C91</f>
        <v>0</v>
      </c>
      <c r="D93" s="50">
        <f t="shared" si="9"/>
        <v>0</v>
      </c>
      <c r="E93" s="50">
        <f t="shared" si="9"/>
        <v>0</v>
      </c>
      <c r="F93" s="50">
        <f t="shared" si="9"/>
        <v>0</v>
      </c>
      <c r="G93" s="50">
        <f t="shared" si="9"/>
        <v>0</v>
      </c>
      <c r="H93" s="50">
        <f t="shared" si="9"/>
        <v>0</v>
      </c>
      <c r="I93" s="50">
        <f t="shared" si="9"/>
        <v>0</v>
      </c>
      <c r="J93" s="50">
        <f t="shared" si="9"/>
        <v>0</v>
      </c>
      <c r="K93" s="39" t="e">
        <f>SUM(C93:J93)/K91</f>
        <v>#DIV/0!</v>
      </c>
      <c r="L93" s="37" t="s">
        <v>27</v>
      </c>
    </row>
    <row r="94" spans="2:12" ht="20.399999999999999" customHeight="1" x14ac:dyDescent="0.2">
      <c r="B94" s="143"/>
      <c r="C94" s="143"/>
      <c r="D94" s="143"/>
      <c r="E94" s="143"/>
      <c r="F94" s="143"/>
      <c r="G94" s="143"/>
      <c r="H94" s="143"/>
      <c r="I94" s="143"/>
      <c r="J94" s="143"/>
      <c r="K94" s="143"/>
      <c r="L94" s="34"/>
    </row>
    <row r="95" spans="2:12" x14ac:dyDescent="0.2">
      <c r="B95" s="131" t="s">
        <v>29</v>
      </c>
      <c r="C95" s="115" t="s">
        <v>5</v>
      </c>
      <c r="D95" s="115"/>
      <c r="E95" s="115" t="s">
        <v>6</v>
      </c>
      <c r="F95" s="115"/>
      <c r="G95" s="115" t="s">
        <v>7</v>
      </c>
      <c r="H95" s="115"/>
      <c r="I95" s="115" t="s">
        <v>8</v>
      </c>
      <c r="J95" s="115"/>
      <c r="K95" s="142" t="s">
        <v>114</v>
      </c>
      <c r="L95" s="34"/>
    </row>
    <row r="96" spans="2:12" ht="15" customHeight="1" x14ac:dyDescent="0.2">
      <c r="B96" s="132"/>
      <c r="C96" s="51" t="s">
        <v>9</v>
      </c>
      <c r="D96" s="51" t="s">
        <v>10</v>
      </c>
      <c r="E96" s="51" t="s">
        <v>9</v>
      </c>
      <c r="F96" s="51" t="s">
        <v>10</v>
      </c>
      <c r="G96" s="51" t="s">
        <v>9</v>
      </c>
      <c r="H96" s="51" t="s">
        <v>10</v>
      </c>
      <c r="I96" s="51" t="s">
        <v>9</v>
      </c>
      <c r="J96" s="51" t="s">
        <v>10</v>
      </c>
      <c r="K96" s="142"/>
      <c r="L96" s="34"/>
    </row>
    <row r="97" spans="2:12" ht="30.6" customHeight="1" x14ac:dyDescent="0.15">
      <c r="B97" s="30" t="s">
        <v>90</v>
      </c>
      <c r="C97" s="31">
        <f>$D$17</f>
        <v>0</v>
      </c>
      <c r="D97" s="31">
        <f>$E$17</f>
        <v>0</v>
      </c>
      <c r="E97" s="31">
        <f>$F$17</f>
        <v>0</v>
      </c>
      <c r="F97" s="31">
        <f>$G$17</f>
        <v>0</v>
      </c>
      <c r="G97" s="31">
        <f>$H$17</f>
        <v>0</v>
      </c>
      <c r="H97" s="31">
        <f>$I$17</f>
        <v>0</v>
      </c>
      <c r="I97" s="31">
        <f>$J$17</f>
        <v>0</v>
      </c>
      <c r="J97" s="32">
        <f>$K$17</f>
        <v>0</v>
      </c>
      <c r="K97" s="31">
        <f>SUM(C97:J97)</f>
        <v>0</v>
      </c>
      <c r="L97" s="33" t="s">
        <v>20</v>
      </c>
    </row>
    <row r="98" spans="2:12" ht="39" customHeight="1" thickBot="1" x14ac:dyDescent="0.2">
      <c r="B98" s="30" t="s">
        <v>57</v>
      </c>
      <c r="C98" s="68">
        <v>850</v>
      </c>
      <c r="D98" s="68">
        <v>650</v>
      </c>
      <c r="E98" s="68">
        <v>900</v>
      </c>
      <c r="F98" s="68">
        <v>700</v>
      </c>
      <c r="G98" s="68">
        <v>900</v>
      </c>
      <c r="H98" s="68">
        <v>700</v>
      </c>
      <c r="I98" s="68">
        <v>850</v>
      </c>
      <c r="J98" s="68">
        <v>700</v>
      </c>
      <c r="K98" s="67" t="s">
        <v>48</v>
      </c>
      <c r="L98" s="34"/>
    </row>
    <row r="99" spans="2:12" ht="32.4" customHeight="1" thickBot="1" x14ac:dyDescent="0.2">
      <c r="B99" s="30" t="s">
        <v>26</v>
      </c>
      <c r="C99" s="47">
        <f t="shared" ref="C99:J99" si="10">C98*C97</f>
        <v>0</v>
      </c>
      <c r="D99" s="47">
        <f t="shared" si="10"/>
        <v>0</v>
      </c>
      <c r="E99" s="47">
        <f t="shared" si="10"/>
        <v>0</v>
      </c>
      <c r="F99" s="47">
        <f t="shared" si="10"/>
        <v>0</v>
      </c>
      <c r="G99" s="47">
        <f t="shared" si="10"/>
        <v>0</v>
      </c>
      <c r="H99" s="47">
        <f t="shared" si="10"/>
        <v>0</v>
      </c>
      <c r="I99" s="47">
        <f t="shared" si="10"/>
        <v>0</v>
      </c>
      <c r="J99" s="47">
        <f t="shared" si="10"/>
        <v>0</v>
      </c>
      <c r="K99" s="40" t="e">
        <f>SUM(C99:J99)/K97</f>
        <v>#DIV/0!</v>
      </c>
      <c r="L99" s="37" t="s">
        <v>30</v>
      </c>
    </row>
    <row r="100" spans="2:12" ht="19.2" customHeight="1" x14ac:dyDescent="0.2">
      <c r="B100" s="34"/>
      <c r="C100" s="34"/>
      <c r="D100" s="34"/>
      <c r="E100" s="34"/>
      <c r="F100" s="34"/>
      <c r="G100" s="34"/>
      <c r="H100" s="34"/>
      <c r="I100" s="34"/>
      <c r="J100" s="34"/>
      <c r="K100" s="34"/>
      <c r="L100" s="34"/>
    </row>
    <row r="101" spans="2:12" ht="15.6" customHeight="1" x14ac:dyDescent="0.2">
      <c r="B101" s="131" t="s">
        <v>49</v>
      </c>
      <c r="C101" s="115" t="s">
        <v>5</v>
      </c>
      <c r="D101" s="115"/>
      <c r="E101" s="115" t="s">
        <v>6</v>
      </c>
      <c r="F101" s="115"/>
      <c r="G101" s="115" t="s">
        <v>7</v>
      </c>
      <c r="H101" s="115"/>
      <c r="I101" s="115" t="s">
        <v>8</v>
      </c>
      <c r="J101" s="115"/>
      <c r="K101" s="142" t="s">
        <v>114</v>
      </c>
      <c r="L101" s="34"/>
    </row>
    <row r="102" spans="2:12" ht="15" customHeight="1" x14ac:dyDescent="0.2">
      <c r="B102" s="132"/>
      <c r="C102" s="51" t="s">
        <v>9</v>
      </c>
      <c r="D102" s="51" t="s">
        <v>10</v>
      </c>
      <c r="E102" s="51" t="s">
        <v>9</v>
      </c>
      <c r="F102" s="51" t="s">
        <v>10</v>
      </c>
      <c r="G102" s="51" t="s">
        <v>9</v>
      </c>
      <c r="H102" s="51" t="s">
        <v>10</v>
      </c>
      <c r="I102" s="51" t="s">
        <v>9</v>
      </c>
      <c r="J102" s="51" t="s">
        <v>10</v>
      </c>
      <c r="K102" s="142"/>
      <c r="L102" s="34"/>
    </row>
    <row r="103" spans="2:12" ht="30.6" customHeight="1" x14ac:dyDescent="0.15">
      <c r="B103" s="30" t="s">
        <v>90</v>
      </c>
      <c r="C103" s="31">
        <f>$D$17</f>
        <v>0</v>
      </c>
      <c r="D103" s="31">
        <f>$E$17</f>
        <v>0</v>
      </c>
      <c r="E103" s="31">
        <f>$F$17</f>
        <v>0</v>
      </c>
      <c r="F103" s="31">
        <f>$G$17</f>
        <v>0</v>
      </c>
      <c r="G103" s="31">
        <f>$H$17</f>
        <v>0</v>
      </c>
      <c r="H103" s="31">
        <f>$I$17</f>
        <v>0</v>
      </c>
      <c r="I103" s="31">
        <f>$J$17</f>
        <v>0</v>
      </c>
      <c r="J103" s="32">
        <f>$K$17</f>
        <v>0</v>
      </c>
      <c r="K103" s="31">
        <f>SUM(C103:J103)</f>
        <v>0</v>
      </c>
      <c r="L103" s="33" t="s">
        <v>20</v>
      </c>
    </row>
    <row r="104" spans="2:12" ht="39" customHeight="1" thickBot="1" x14ac:dyDescent="0.2">
      <c r="B104" s="30" t="s">
        <v>57</v>
      </c>
      <c r="C104" s="69">
        <v>1.1000000000000001</v>
      </c>
      <c r="D104" s="69">
        <v>0.8</v>
      </c>
      <c r="E104" s="69">
        <v>1.2</v>
      </c>
      <c r="F104" s="69">
        <v>0.9</v>
      </c>
      <c r="G104" s="69">
        <v>1.1000000000000001</v>
      </c>
      <c r="H104" s="69">
        <v>0.8</v>
      </c>
      <c r="I104" s="69">
        <v>1</v>
      </c>
      <c r="J104" s="69">
        <v>0.8</v>
      </c>
      <c r="K104" s="67" t="s">
        <v>48</v>
      </c>
      <c r="L104" s="34"/>
    </row>
    <row r="105" spans="2:12" ht="32.4" customHeight="1" thickBot="1" x14ac:dyDescent="0.2">
      <c r="B105" s="30" t="s">
        <v>26</v>
      </c>
      <c r="C105" s="49">
        <f t="shared" ref="C105:J105" si="11">C104*C103</f>
        <v>0</v>
      </c>
      <c r="D105" s="49">
        <f t="shared" si="11"/>
        <v>0</v>
      </c>
      <c r="E105" s="49">
        <f t="shared" si="11"/>
        <v>0</v>
      </c>
      <c r="F105" s="49">
        <f t="shared" si="11"/>
        <v>0</v>
      </c>
      <c r="G105" s="49">
        <f t="shared" si="11"/>
        <v>0</v>
      </c>
      <c r="H105" s="49">
        <f t="shared" si="11"/>
        <v>0</v>
      </c>
      <c r="I105" s="49">
        <f t="shared" si="11"/>
        <v>0</v>
      </c>
      <c r="J105" s="49">
        <f t="shared" si="11"/>
        <v>0</v>
      </c>
      <c r="K105" s="39" t="e">
        <f>SUM(C105:J105)/K103</f>
        <v>#DIV/0!</v>
      </c>
      <c r="L105" s="37" t="s">
        <v>27</v>
      </c>
    </row>
    <row r="106" spans="2:12" ht="19.2" customHeight="1" x14ac:dyDescent="0.2">
      <c r="B106" s="143"/>
      <c r="C106" s="143"/>
      <c r="D106" s="143"/>
      <c r="E106" s="143"/>
      <c r="F106" s="143"/>
      <c r="G106" s="143"/>
      <c r="H106" s="143"/>
      <c r="I106" s="143"/>
      <c r="J106" s="143"/>
      <c r="K106" s="143"/>
      <c r="L106" s="34"/>
    </row>
    <row r="107" spans="2:12" ht="15.6" customHeight="1" x14ac:dyDescent="0.2">
      <c r="B107" s="131" t="s">
        <v>50</v>
      </c>
      <c r="C107" s="115" t="s">
        <v>5</v>
      </c>
      <c r="D107" s="115"/>
      <c r="E107" s="115" t="s">
        <v>6</v>
      </c>
      <c r="F107" s="115"/>
      <c r="G107" s="115" t="s">
        <v>7</v>
      </c>
      <c r="H107" s="115"/>
      <c r="I107" s="115" t="s">
        <v>8</v>
      </c>
      <c r="J107" s="115"/>
      <c r="K107" s="142" t="s">
        <v>114</v>
      </c>
      <c r="L107" s="34"/>
    </row>
    <row r="108" spans="2:12" ht="15" customHeight="1" x14ac:dyDescent="0.2">
      <c r="B108" s="132"/>
      <c r="C108" s="51" t="s">
        <v>9</v>
      </c>
      <c r="D108" s="51" t="s">
        <v>10</v>
      </c>
      <c r="E108" s="51" t="s">
        <v>9</v>
      </c>
      <c r="F108" s="51" t="s">
        <v>10</v>
      </c>
      <c r="G108" s="51" t="s">
        <v>9</v>
      </c>
      <c r="H108" s="51" t="s">
        <v>10</v>
      </c>
      <c r="I108" s="51" t="s">
        <v>9</v>
      </c>
      <c r="J108" s="51" t="s">
        <v>10</v>
      </c>
      <c r="K108" s="142"/>
      <c r="L108" s="34"/>
    </row>
    <row r="109" spans="2:12" ht="30.6" customHeight="1" x14ac:dyDescent="0.15">
      <c r="B109" s="30" t="s">
        <v>90</v>
      </c>
      <c r="C109" s="31">
        <f>$D$17</f>
        <v>0</v>
      </c>
      <c r="D109" s="31">
        <f>$E$17</f>
        <v>0</v>
      </c>
      <c r="E109" s="31">
        <f>$F$17</f>
        <v>0</v>
      </c>
      <c r="F109" s="31">
        <f>$G$17</f>
        <v>0</v>
      </c>
      <c r="G109" s="31">
        <f>$H$17</f>
        <v>0</v>
      </c>
      <c r="H109" s="31">
        <f>$I$17</f>
        <v>0</v>
      </c>
      <c r="I109" s="31">
        <f>$J$17</f>
        <v>0</v>
      </c>
      <c r="J109" s="32">
        <f>$K$17</f>
        <v>0</v>
      </c>
      <c r="K109" s="31">
        <f>SUM(C109:J109)</f>
        <v>0</v>
      </c>
      <c r="L109" s="33" t="s">
        <v>20</v>
      </c>
    </row>
    <row r="110" spans="2:12" ht="39" customHeight="1" thickBot="1" x14ac:dyDescent="0.2">
      <c r="B110" s="30" t="s">
        <v>57</v>
      </c>
      <c r="C110" s="69">
        <v>1.6</v>
      </c>
      <c r="D110" s="69">
        <v>1.2</v>
      </c>
      <c r="E110" s="69">
        <v>1.7</v>
      </c>
      <c r="F110" s="69">
        <v>1.2</v>
      </c>
      <c r="G110" s="69">
        <v>1.6</v>
      </c>
      <c r="H110" s="69">
        <v>1.2</v>
      </c>
      <c r="I110" s="69">
        <v>1.4</v>
      </c>
      <c r="J110" s="69">
        <v>1.1000000000000001</v>
      </c>
      <c r="K110" s="67" t="s">
        <v>48</v>
      </c>
      <c r="L110" s="34"/>
    </row>
    <row r="111" spans="2:12" ht="32.4" customHeight="1" thickBot="1" x14ac:dyDescent="0.2">
      <c r="B111" s="30" t="s">
        <v>26</v>
      </c>
      <c r="C111" s="49">
        <f t="shared" ref="C111:J111" si="12">C110*C109</f>
        <v>0</v>
      </c>
      <c r="D111" s="49">
        <f t="shared" si="12"/>
        <v>0</v>
      </c>
      <c r="E111" s="49">
        <f t="shared" si="12"/>
        <v>0</v>
      </c>
      <c r="F111" s="49">
        <f t="shared" si="12"/>
        <v>0</v>
      </c>
      <c r="G111" s="49">
        <f t="shared" si="12"/>
        <v>0</v>
      </c>
      <c r="H111" s="49">
        <f t="shared" si="12"/>
        <v>0</v>
      </c>
      <c r="I111" s="49">
        <f t="shared" si="12"/>
        <v>0</v>
      </c>
      <c r="J111" s="49">
        <f t="shared" si="12"/>
        <v>0</v>
      </c>
      <c r="K111" s="39" t="e">
        <f>SUM(C111:J111)/K109</f>
        <v>#DIV/0!</v>
      </c>
      <c r="L111" s="37" t="s">
        <v>27</v>
      </c>
    </row>
    <row r="112" spans="2:12" ht="16.649999999999999" customHeight="1" x14ac:dyDescent="0.2">
      <c r="B112" s="143"/>
      <c r="C112" s="143"/>
      <c r="D112" s="143"/>
      <c r="E112" s="143"/>
      <c r="F112" s="143"/>
      <c r="G112" s="143"/>
      <c r="H112" s="143"/>
      <c r="I112" s="143"/>
      <c r="J112" s="143"/>
      <c r="K112" s="143"/>
      <c r="L112" s="34"/>
    </row>
    <row r="113" spans="2:13" ht="8.4" customHeight="1" x14ac:dyDescent="0.2">
      <c r="B113" s="34"/>
      <c r="C113" s="34"/>
      <c r="D113" s="34"/>
      <c r="E113" s="34"/>
      <c r="F113" s="34"/>
      <c r="G113" s="34"/>
      <c r="H113" s="34"/>
      <c r="I113" s="34"/>
      <c r="J113" s="34"/>
      <c r="K113" s="34"/>
      <c r="L113" s="34"/>
    </row>
    <row r="114" spans="2:13" x14ac:dyDescent="0.2">
      <c r="B114" s="131" t="s">
        <v>31</v>
      </c>
      <c r="C114" s="115" t="s">
        <v>5</v>
      </c>
      <c r="D114" s="115"/>
      <c r="E114" s="115" t="s">
        <v>6</v>
      </c>
      <c r="F114" s="115"/>
      <c r="G114" s="115" t="s">
        <v>7</v>
      </c>
      <c r="H114" s="115"/>
      <c r="I114" s="115" t="s">
        <v>8</v>
      </c>
      <c r="J114" s="115"/>
      <c r="K114" s="142" t="s">
        <v>114</v>
      </c>
      <c r="L114" s="34"/>
    </row>
    <row r="115" spans="2:13" ht="15" customHeight="1" x14ac:dyDescent="0.2">
      <c r="B115" s="132"/>
      <c r="C115" s="51" t="s">
        <v>9</v>
      </c>
      <c r="D115" s="51" t="s">
        <v>10</v>
      </c>
      <c r="E115" s="51" t="s">
        <v>9</v>
      </c>
      <c r="F115" s="51" t="s">
        <v>10</v>
      </c>
      <c r="G115" s="51" t="s">
        <v>9</v>
      </c>
      <c r="H115" s="51" t="s">
        <v>10</v>
      </c>
      <c r="I115" s="51" t="s">
        <v>9</v>
      </c>
      <c r="J115" s="51" t="s">
        <v>10</v>
      </c>
      <c r="K115" s="142"/>
      <c r="L115" s="34"/>
    </row>
    <row r="116" spans="2:13" ht="30.6" customHeight="1" x14ac:dyDescent="0.15">
      <c r="B116" s="30" t="s">
        <v>90</v>
      </c>
      <c r="C116" s="31">
        <f>$D$17</f>
        <v>0</v>
      </c>
      <c r="D116" s="31">
        <f>$E$17</f>
        <v>0</v>
      </c>
      <c r="E116" s="31">
        <f>$F$17</f>
        <v>0</v>
      </c>
      <c r="F116" s="31">
        <f>$G$17</f>
        <v>0</v>
      </c>
      <c r="G116" s="31">
        <f>$H$17</f>
        <v>0</v>
      </c>
      <c r="H116" s="31">
        <f>$I$17</f>
        <v>0</v>
      </c>
      <c r="I116" s="31">
        <f>$J$17</f>
        <v>0</v>
      </c>
      <c r="J116" s="32">
        <f>$K$17</f>
        <v>0</v>
      </c>
      <c r="K116" s="31">
        <f>SUM(C116:J116)</f>
        <v>0</v>
      </c>
      <c r="L116" s="33" t="s">
        <v>20</v>
      </c>
    </row>
    <row r="117" spans="2:13" ht="39" customHeight="1" thickBot="1" x14ac:dyDescent="0.2">
      <c r="B117" s="30" t="s">
        <v>57</v>
      </c>
      <c r="C117" s="68">
        <v>100</v>
      </c>
      <c r="D117" s="68">
        <v>100</v>
      </c>
      <c r="E117" s="68">
        <v>100</v>
      </c>
      <c r="F117" s="68">
        <v>100</v>
      </c>
      <c r="G117" s="68">
        <v>100</v>
      </c>
      <c r="H117" s="68">
        <v>100</v>
      </c>
      <c r="I117" s="68">
        <v>100</v>
      </c>
      <c r="J117" s="68">
        <v>100</v>
      </c>
      <c r="K117" s="67" t="s">
        <v>48</v>
      </c>
      <c r="L117" s="34"/>
    </row>
    <row r="118" spans="2:13" ht="32.4" customHeight="1" thickBot="1" x14ac:dyDescent="0.2">
      <c r="B118" s="30" t="s">
        <v>26</v>
      </c>
      <c r="C118" s="35">
        <f t="shared" ref="C118:J118" si="13">C117*C116</f>
        <v>0</v>
      </c>
      <c r="D118" s="35">
        <f t="shared" si="13"/>
        <v>0</v>
      </c>
      <c r="E118" s="41">
        <f t="shared" si="13"/>
        <v>0</v>
      </c>
      <c r="F118" s="41">
        <f t="shared" si="13"/>
        <v>0</v>
      </c>
      <c r="G118" s="41">
        <f t="shared" si="13"/>
        <v>0</v>
      </c>
      <c r="H118" s="41">
        <f t="shared" si="13"/>
        <v>0</v>
      </c>
      <c r="I118" s="35">
        <f t="shared" si="13"/>
        <v>0</v>
      </c>
      <c r="J118" s="35">
        <f t="shared" si="13"/>
        <v>0</v>
      </c>
      <c r="K118" s="38" t="e">
        <f>SUM(C118:J118)/K116</f>
        <v>#DIV/0!</v>
      </c>
      <c r="L118" s="37" t="s">
        <v>27</v>
      </c>
    </row>
    <row r="119" spans="2:13" ht="19.350000000000001" customHeight="1" x14ac:dyDescent="0.2">
      <c r="B119" s="34"/>
      <c r="C119" s="34"/>
      <c r="D119" s="34"/>
      <c r="E119" s="34"/>
      <c r="F119" s="34"/>
      <c r="G119" s="34"/>
      <c r="H119" s="34"/>
      <c r="I119" s="34"/>
      <c r="J119" s="34"/>
      <c r="K119" s="34"/>
      <c r="L119" s="34"/>
    </row>
    <row r="120" spans="2:13" x14ac:dyDescent="0.2">
      <c r="B120" s="131" t="s">
        <v>32</v>
      </c>
      <c r="C120" s="115" t="s">
        <v>5</v>
      </c>
      <c r="D120" s="115"/>
      <c r="E120" s="115" t="s">
        <v>6</v>
      </c>
      <c r="F120" s="115"/>
      <c r="G120" s="115" t="s">
        <v>7</v>
      </c>
      <c r="H120" s="115"/>
      <c r="I120" s="115" t="s">
        <v>8</v>
      </c>
      <c r="J120" s="115"/>
      <c r="K120" s="142" t="s">
        <v>114</v>
      </c>
      <c r="L120" s="34"/>
    </row>
    <row r="121" spans="2:13" ht="15" customHeight="1" x14ac:dyDescent="0.2">
      <c r="B121" s="132"/>
      <c r="C121" s="51" t="s">
        <v>9</v>
      </c>
      <c r="D121" s="51" t="s">
        <v>10</v>
      </c>
      <c r="E121" s="51" t="s">
        <v>9</v>
      </c>
      <c r="F121" s="51" t="s">
        <v>10</v>
      </c>
      <c r="G121" s="51" t="s">
        <v>9</v>
      </c>
      <c r="H121" s="51" t="s">
        <v>10</v>
      </c>
      <c r="I121" s="51" t="s">
        <v>9</v>
      </c>
      <c r="J121" s="51" t="s">
        <v>10</v>
      </c>
      <c r="K121" s="142"/>
      <c r="L121" s="34"/>
    </row>
    <row r="122" spans="2:13" ht="30.6" customHeight="1" x14ac:dyDescent="0.15">
      <c r="B122" s="30" t="s">
        <v>90</v>
      </c>
      <c r="C122" s="31">
        <f>$D$17</f>
        <v>0</v>
      </c>
      <c r="D122" s="31">
        <f>$E$17</f>
        <v>0</v>
      </c>
      <c r="E122" s="31">
        <f>$F$17</f>
        <v>0</v>
      </c>
      <c r="F122" s="31">
        <f>$G$17</f>
        <v>0</v>
      </c>
      <c r="G122" s="31">
        <f>$H$17</f>
        <v>0</v>
      </c>
      <c r="H122" s="31">
        <f>$I$17</f>
        <v>0</v>
      </c>
      <c r="I122" s="31">
        <f>$J$17</f>
        <v>0</v>
      </c>
      <c r="J122" s="32">
        <f>$K$17</f>
        <v>0</v>
      </c>
      <c r="K122" s="31">
        <f>SUM(C122:J122)</f>
        <v>0</v>
      </c>
      <c r="L122" s="33" t="s">
        <v>20</v>
      </c>
    </row>
    <row r="123" spans="2:13" ht="39" customHeight="1" thickBot="1" x14ac:dyDescent="0.2">
      <c r="B123" s="30" t="s">
        <v>58</v>
      </c>
      <c r="C123" s="68">
        <v>20</v>
      </c>
      <c r="D123" s="68">
        <v>18</v>
      </c>
      <c r="E123" s="68">
        <v>22</v>
      </c>
      <c r="F123" s="68">
        <v>18</v>
      </c>
      <c r="G123" s="68">
        <v>22</v>
      </c>
      <c r="H123" s="68">
        <v>18</v>
      </c>
      <c r="I123" s="68">
        <v>21</v>
      </c>
      <c r="J123" s="68">
        <v>18</v>
      </c>
      <c r="K123" s="67" t="s">
        <v>48</v>
      </c>
      <c r="L123" s="34"/>
    </row>
    <row r="124" spans="2:13" ht="32.4" customHeight="1" thickBot="1" x14ac:dyDescent="0.2">
      <c r="B124" s="30" t="s">
        <v>26</v>
      </c>
      <c r="C124" s="35">
        <f t="shared" ref="C124:J124" si="14">C123*C122</f>
        <v>0</v>
      </c>
      <c r="D124" s="35">
        <f t="shared" si="14"/>
        <v>0</v>
      </c>
      <c r="E124" s="35">
        <f t="shared" si="14"/>
        <v>0</v>
      </c>
      <c r="F124" s="35">
        <f t="shared" si="14"/>
        <v>0</v>
      </c>
      <c r="G124" s="35">
        <f t="shared" si="14"/>
        <v>0</v>
      </c>
      <c r="H124" s="35">
        <f t="shared" si="14"/>
        <v>0</v>
      </c>
      <c r="I124" s="35">
        <f t="shared" si="14"/>
        <v>0</v>
      </c>
      <c r="J124" s="35">
        <f t="shared" si="14"/>
        <v>0</v>
      </c>
      <c r="K124" s="38" t="e">
        <f>SUM(C124:J124)/K122</f>
        <v>#DIV/0!</v>
      </c>
      <c r="L124" s="37"/>
      <c r="M124" s="10"/>
    </row>
    <row r="125" spans="2:13" x14ac:dyDescent="0.2">
      <c r="B125" s="34"/>
      <c r="C125" s="34"/>
      <c r="D125" s="34"/>
      <c r="E125" s="34"/>
      <c r="F125" s="34"/>
      <c r="G125" s="34"/>
      <c r="H125" s="34"/>
      <c r="I125" s="34"/>
      <c r="J125" s="34"/>
      <c r="K125" s="145" t="s">
        <v>51</v>
      </c>
      <c r="L125" s="145"/>
    </row>
    <row r="126" spans="2:13" ht="18" customHeight="1" x14ac:dyDescent="0.2">
      <c r="B126" s="143"/>
      <c r="C126" s="143"/>
      <c r="D126" s="143"/>
      <c r="E126" s="143"/>
      <c r="F126" s="143"/>
      <c r="G126" s="143"/>
      <c r="H126" s="143"/>
      <c r="I126" s="143"/>
      <c r="J126" s="143"/>
      <c r="K126" s="143"/>
      <c r="L126" s="34"/>
    </row>
    <row r="127" spans="2:13" x14ac:dyDescent="0.2">
      <c r="B127" s="146" t="s">
        <v>115</v>
      </c>
      <c r="C127" s="115" t="s">
        <v>5</v>
      </c>
      <c r="D127" s="115"/>
      <c r="E127" s="115" t="s">
        <v>6</v>
      </c>
      <c r="F127" s="115"/>
      <c r="G127" s="115" t="s">
        <v>7</v>
      </c>
      <c r="H127" s="115"/>
      <c r="I127" s="115" t="s">
        <v>8</v>
      </c>
      <c r="J127" s="115"/>
      <c r="K127" s="142" t="s">
        <v>114</v>
      </c>
      <c r="L127" s="34"/>
    </row>
    <row r="128" spans="2:13" ht="15" customHeight="1" x14ac:dyDescent="0.2">
      <c r="B128" s="132"/>
      <c r="C128" s="51" t="s">
        <v>9</v>
      </c>
      <c r="D128" s="51" t="s">
        <v>10</v>
      </c>
      <c r="E128" s="51" t="s">
        <v>9</v>
      </c>
      <c r="F128" s="51" t="s">
        <v>10</v>
      </c>
      <c r="G128" s="51" t="s">
        <v>9</v>
      </c>
      <c r="H128" s="51" t="s">
        <v>10</v>
      </c>
      <c r="I128" s="51" t="s">
        <v>9</v>
      </c>
      <c r="J128" s="51" t="s">
        <v>10</v>
      </c>
      <c r="K128" s="142"/>
      <c r="L128" s="34"/>
    </row>
    <row r="129" spans="2:13" ht="30.6" customHeight="1" x14ac:dyDescent="0.15">
      <c r="B129" s="30" t="s">
        <v>90</v>
      </c>
      <c r="C129" s="31">
        <f>$D$17</f>
        <v>0</v>
      </c>
      <c r="D129" s="31">
        <f>$E$17</f>
        <v>0</v>
      </c>
      <c r="E129" s="31">
        <f>$F$17</f>
        <v>0</v>
      </c>
      <c r="F129" s="31">
        <f>$G$17</f>
        <v>0</v>
      </c>
      <c r="G129" s="31">
        <f>$H$17</f>
        <v>0</v>
      </c>
      <c r="H129" s="31">
        <f>$I$17</f>
        <v>0</v>
      </c>
      <c r="I129" s="31">
        <f>$J$17</f>
        <v>0</v>
      </c>
      <c r="J129" s="32">
        <f>$K$17</f>
        <v>0</v>
      </c>
      <c r="K129" s="31">
        <f>SUM(C129:J129)</f>
        <v>0</v>
      </c>
      <c r="L129" s="33" t="s">
        <v>20</v>
      </c>
    </row>
    <row r="130" spans="2:13" ht="39" customHeight="1" thickBot="1" x14ac:dyDescent="0.2">
      <c r="B130" s="30" t="s">
        <v>58</v>
      </c>
      <c r="C130" s="69">
        <v>7.5</v>
      </c>
      <c r="D130" s="69">
        <v>6.5</v>
      </c>
      <c r="E130" s="69">
        <v>7.5</v>
      </c>
      <c r="F130" s="69">
        <v>6.5</v>
      </c>
      <c r="G130" s="69">
        <v>7.5</v>
      </c>
      <c r="H130" s="69">
        <v>6.5</v>
      </c>
      <c r="I130" s="69">
        <v>7.5</v>
      </c>
      <c r="J130" s="69">
        <v>6.5</v>
      </c>
      <c r="K130" s="67" t="s">
        <v>48</v>
      </c>
      <c r="L130" s="34"/>
    </row>
    <row r="131" spans="2:13" ht="32.4" customHeight="1" thickBot="1" x14ac:dyDescent="0.2">
      <c r="B131" s="30" t="s">
        <v>26</v>
      </c>
      <c r="C131" s="35">
        <f t="shared" ref="C131:J131" si="15">C130*C129</f>
        <v>0</v>
      </c>
      <c r="D131" s="35">
        <f t="shared" si="15"/>
        <v>0</v>
      </c>
      <c r="E131" s="35">
        <f t="shared" si="15"/>
        <v>0</v>
      </c>
      <c r="F131" s="35">
        <f t="shared" si="15"/>
        <v>0</v>
      </c>
      <c r="G131" s="35">
        <f t="shared" si="15"/>
        <v>0</v>
      </c>
      <c r="H131" s="35">
        <f t="shared" si="15"/>
        <v>0</v>
      </c>
      <c r="I131" s="35">
        <f t="shared" si="15"/>
        <v>0</v>
      </c>
      <c r="J131" s="35">
        <f t="shared" si="15"/>
        <v>0</v>
      </c>
      <c r="K131" s="39" t="e">
        <f>SUM(C131:J131)/K129</f>
        <v>#DIV/0!</v>
      </c>
      <c r="L131" s="37"/>
      <c r="M131" s="10"/>
    </row>
    <row r="132" spans="2:13" ht="15.6" customHeight="1" x14ac:dyDescent="0.2">
      <c r="B132" s="18"/>
      <c r="K132" s="144" t="s">
        <v>53</v>
      </c>
      <c r="L132" s="144"/>
    </row>
    <row r="133" spans="2:13" ht="10.65" customHeight="1" x14ac:dyDescent="0.2">
      <c r="B133" s="18"/>
    </row>
  </sheetData>
  <sheetProtection sheet="1" objects="1" scenarios="1"/>
  <mergeCells count="138">
    <mergeCell ref="K132:L132"/>
    <mergeCell ref="K125:L125"/>
    <mergeCell ref="B126:K126"/>
    <mergeCell ref="B127:B128"/>
    <mergeCell ref="C127:D127"/>
    <mergeCell ref="E127:F127"/>
    <mergeCell ref="G127:H127"/>
    <mergeCell ref="I127:J127"/>
    <mergeCell ref="K127:K128"/>
    <mergeCell ref="B120:B121"/>
    <mergeCell ref="C120:D120"/>
    <mergeCell ref="E120:F120"/>
    <mergeCell ref="G120:H120"/>
    <mergeCell ref="I120:J120"/>
    <mergeCell ref="K120:K121"/>
    <mergeCell ref="B112:K112"/>
    <mergeCell ref="B114:B115"/>
    <mergeCell ref="C114:D114"/>
    <mergeCell ref="E114:F114"/>
    <mergeCell ref="G114:H114"/>
    <mergeCell ref="I114:J114"/>
    <mergeCell ref="K114:K115"/>
    <mergeCell ref="B106:K106"/>
    <mergeCell ref="B107:B108"/>
    <mergeCell ref="C107:D107"/>
    <mergeCell ref="E107:F107"/>
    <mergeCell ref="G107:H107"/>
    <mergeCell ref="I107:J107"/>
    <mergeCell ref="K107:K108"/>
    <mergeCell ref="B101:B102"/>
    <mergeCell ref="C101:D101"/>
    <mergeCell ref="E101:F101"/>
    <mergeCell ref="G101:H101"/>
    <mergeCell ref="I101:J101"/>
    <mergeCell ref="K101:K102"/>
    <mergeCell ref="B94:K94"/>
    <mergeCell ref="B95:B96"/>
    <mergeCell ref="C95:D95"/>
    <mergeCell ref="E95:F95"/>
    <mergeCell ref="G95:H95"/>
    <mergeCell ref="I95:J95"/>
    <mergeCell ref="K95:K96"/>
    <mergeCell ref="B89:B90"/>
    <mergeCell ref="C89:D89"/>
    <mergeCell ref="E89:F89"/>
    <mergeCell ref="G89:H89"/>
    <mergeCell ref="I89:J89"/>
    <mergeCell ref="K89:K90"/>
    <mergeCell ref="B83:B84"/>
    <mergeCell ref="C83:D83"/>
    <mergeCell ref="E83:F83"/>
    <mergeCell ref="G83:H83"/>
    <mergeCell ref="I83:J83"/>
    <mergeCell ref="K83:K84"/>
    <mergeCell ref="B75:B76"/>
    <mergeCell ref="C75:D75"/>
    <mergeCell ref="E75:F75"/>
    <mergeCell ref="G75:H75"/>
    <mergeCell ref="I75:J75"/>
    <mergeCell ref="K75:K76"/>
    <mergeCell ref="B69:B70"/>
    <mergeCell ref="C69:D69"/>
    <mergeCell ref="E69:F69"/>
    <mergeCell ref="G69:H69"/>
    <mergeCell ref="I69:J69"/>
    <mergeCell ref="K69:K70"/>
    <mergeCell ref="G57:H57"/>
    <mergeCell ref="I57:J57"/>
    <mergeCell ref="K57:K58"/>
    <mergeCell ref="B63:B64"/>
    <mergeCell ref="C63:D63"/>
    <mergeCell ref="E63:F63"/>
    <mergeCell ref="G63:H63"/>
    <mergeCell ref="I63:J63"/>
    <mergeCell ref="K63:K64"/>
    <mergeCell ref="B50:C53"/>
    <mergeCell ref="B54:C54"/>
    <mergeCell ref="B55:C55"/>
    <mergeCell ref="B57:B58"/>
    <mergeCell ref="C57:D57"/>
    <mergeCell ref="E57:F57"/>
    <mergeCell ref="C38:E38"/>
    <mergeCell ref="C39:E39"/>
    <mergeCell ref="B43:K43"/>
    <mergeCell ref="I39:K39"/>
    <mergeCell ref="I38:L38"/>
    <mergeCell ref="B45:K45"/>
    <mergeCell ref="B47:K47"/>
    <mergeCell ref="H31:I31"/>
    <mergeCell ref="J31:K31"/>
    <mergeCell ref="B33:C33"/>
    <mergeCell ref="B34:C34"/>
    <mergeCell ref="B35:C35"/>
    <mergeCell ref="B36:C36"/>
    <mergeCell ref="B26:C26"/>
    <mergeCell ref="B27:C27"/>
    <mergeCell ref="B28:C28"/>
    <mergeCell ref="B31:C32"/>
    <mergeCell ref="D31:E31"/>
    <mergeCell ref="F31:G31"/>
    <mergeCell ref="B14:C14"/>
    <mergeCell ref="B16:C16"/>
    <mergeCell ref="B17:C17"/>
    <mergeCell ref="B19:L19"/>
    <mergeCell ref="B24:C25"/>
    <mergeCell ref="D24:E24"/>
    <mergeCell ref="F24:G24"/>
    <mergeCell ref="H24:I24"/>
    <mergeCell ref="J24:K24"/>
    <mergeCell ref="B21:K21"/>
    <mergeCell ref="B15:C15"/>
    <mergeCell ref="K14:K15"/>
    <mergeCell ref="J14:J15"/>
    <mergeCell ref="I14:I15"/>
    <mergeCell ref="H14:H15"/>
    <mergeCell ref="G14:G15"/>
    <mergeCell ref="F14:F15"/>
    <mergeCell ref="E14:E15"/>
    <mergeCell ref="D14:D15"/>
    <mergeCell ref="A2:L2"/>
    <mergeCell ref="B3:K3"/>
    <mergeCell ref="B5:K5"/>
    <mergeCell ref="I9:J9"/>
    <mergeCell ref="B10:C11"/>
    <mergeCell ref="D10:E10"/>
    <mergeCell ref="F10:G10"/>
    <mergeCell ref="H10:I10"/>
    <mergeCell ref="J10:K10"/>
    <mergeCell ref="B12:C12"/>
    <mergeCell ref="D12:D13"/>
    <mergeCell ref="E12:E13"/>
    <mergeCell ref="F12:F13"/>
    <mergeCell ref="G12:G13"/>
    <mergeCell ref="H12:H13"/>
    <mergeCell ref="I12:I13"/>
    <mergeCell ref="J12:J13"/>
    <mergeCell ref="K12:K13"/>
    <mergeCell ref="B13:C13"/>
  </mergeCells>
  <phoneticPr fontId="2"/>
  <conditionalFormatting sqref="D16:K16 D14:K14">
    <cfRule type="containsBlanks" dxfId="5" priority="5">
      <formula>LEN(TRIM(D14))=0</formula>
    </cfRule>
  </conditionalFormatting>
  <conditionalFormatting sqref="D26:K28">
    <cfRule type="containsBlanks" dxfId="4" priority="4">
      <formula>LEN(TRIM(D26))=0</formula>
    </cfRule>
  </conditionalFormatting>
  <conditionalFormatting sqref="D33:K36">
    <cfRule type="containsBlanks" dxfId="3" priority="3">
      <formula>LEN(TRIM(D33))=0</formula>
    </cfRule>
  </conditionalFormatting>
  <conditionalFormatting sqref="D12:K12">
    <cfRule type="containsBlanks" dxfId="2" priority="1">
      <formula>LEN(TRIM(D12))=0</formula>
    </cfRule>
  </conditionalFormatting>
  <pageMargins left="0.23622047244094491" right="0.23622047244094491" top="0.35433070866141736" bottom="0.35433070866141736" header="0.31496062992125984" footer="0.31496062992125984"/>
  <pageSetup paperSize="9" orientation="portrait" r:id="rId1"/>
  <rowBreaks count="3" manualBreakCount="3">
    <brk id="41" max="11" man="1"/>
    <brk id="80" max="11" man="1"/>
    <brk id="112"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U34"/>
  <sheetViews>
    <sheetView view="pageBreakPreview" zoomScaleNormal="100" zoomScaleSheetLayoutView="100" workbookViewId="0">
      <selection activeCell="J8" sqref="J8"/>
    </sheetView>
  </sheetViews>
  <sheetFormatPr defaultRowHeight="13.8" x14ac:dyDescent="0.2"/>
  <cols>
    <col min="1" max="1" width="1.59765625" style="2" customWidth="1"/>
    <col min="2" max="2" width="10" style="2" customWidth="1"/>
    <col min="3" max="3" width="4" style="2" customWidth="1"/>
    <col min="4" max="4" width="5" style="2" customWidth="1"/>
    <col min="5" max="5" width="2.5" style="2" customWidth="1"/>
    <col min="6" max="6" width="5" style="2" customWidth="1"/>
    <col min="7" max="7" width="4.69921875" style="2" customWidth="1"/>
    <col min="8" max="8" width="3" style="2" customWidth="1"/>
    <col min="9" max="9" width="4.69921875" style="2" customWidth="1"/>
    <col min="10" max="10" width="38.8984375" style="2" customWidth="1"/>
    <col min="11" max="11" width="12.3984375" style="2" customWidth="1"/>
    <col min="12" max="12" width="1.3984375" style="2" customWidth="1"/>
    <col min="13" max="17" width="8.796875" style="1"/>
    <col min="18" max="18" width="23.8984375" style="1" customWidth="1"/>
    <col min="19" max="16384" width="8.796875" style="1"/>
  </cols>
  <sheetData>
    <row r="1" spans="1:12" ht="2.4" customHeight="1" x14ac:dyDescent="0.2"/>
    <row r="2" spans="1:12" ht="36" customHeight="1" x14ac:dyDescent="0.2">
      <c r="A2" s="105" t="s">
        <v>59</v>
      </c>
      <c r="B2" s="105"/>
      <c r="C2" s="105"/>
      <c r="D2" s="105"/>
      <c r="E2" s="105"/>
      <c r="F2" s="105"/>
      <c r="G2" s="105"/>
      <c r="H2" s="105"/>
      <c r="I2" s="105"/>
      <c r="J2" s="105"/>
      <c r="K2" s="105"/>
      <c r="L2" s="105"/>
    </row>
    <row r="3" spans="1:12" ht="45.6" customHeight="1" x14ac:dyDescent="0.2">
      <c r="B3" s="151" t="s">
        <v>116</v>
      </c>
      <c r="C3" s="151"/>
      <c r="D3" s="151"/>
      <c r="E3" s="151"/>
      <c r="F3" s="151"/>
      <c r="G3" s="151"/>
      <c r="H3" s="151"/>
      <c r="I3" s="151"/>
      <c r="J3" s="151"/>
      <c r="K3" s="151"/>
    </row>
    <row r="4" spans="1:12" ht="10.199999999999999" customHeight="1" x14ac:dyDescent="0.2">
      <c r="B4" s="158" t="s">
        <v>117</v>
      </c>
      <c r="C4" s="158"/>
      <c r="D4" s="158"/>
      <c r="E4" s="158"/>
      <c r="F4" s="158"/>
      <c r="G4" s="158"/>
      <c r="H4" s="158"/>
      <c r="I4" s="158"/>
      <c r="J4" s="158"/>
      <c r="K4" s="158"/>
    </row>
    <row r="5" spans="1:12" ht="4.2" customHeight="1" x14ac:dyDescent="0.2">
      <c r="B5" s="34"/>
      <c r="C5" s="34"/>
      <c r="D5" s="34"/>
      <c r="E5" s="34"/>
      <c r="F5" s="34"/>
      <c r="G5" s="34"/>
      <c r="H5" s="34"/>
      <c r="I5" s="34"/>
      <c r="J5" s="34"/>
      <c r="K5" s="34"/>
    </row>
    <row r="6" spans="1:12" ht="11.4" customHeight="1" thickBot="1" x14ac:dyDescent="0.25">
      <c r="B6" s="34"/>
      <c r="C6" s="34"/>
      <c r="D6" s="157" t="s">
        <v>73</v>
      </c>
      <c r="E6" s="157"/>
      <c r="F6" s="157"/>
      <c r="G6" s="157" t="s">
        <v>73</v>
      </c>
      <c r="H6" s="157"/>
      <c r="I6" s="157"/>
      <c r="J6" s="34"/>
      <c r="K6" s="70" t="s">
        <v>84</v>
      </c>
    </row>
    <row r="7" spans="1:12" ht="36.6" customHeight="1" x14ac:dyDescent="0.2">
      <c r="B7" s="129"/>
      <c r="C7" s="129"/>
      <c r="D7" s="152" t="s">
        <v>74</v>
      </c>
      <c r="E7" s="152"/>
      <c r="F7" s="153"/>
      <c r="G7" s="154" t="s">
        <v>75</v>
      </c>
      <c r="H7" s="155"/>
      <c r="I7" s="156"/>
      <c r="J7" s="42" t="s">
        <v>33</v>
      </c>
      <c r="K7" s="53" t="s">
        <v>85</v>
      </c>
      <c r="L7" s="14"/>
    </row>
    <row r="8" spans="1:12" ht="39" customHeight="1" x14ac:dyDescent="0.2">
      <c r="B8" s="129" t="s">
        <v>60</v>
      </c>
      <c r="C8" s="129"/>
      <c r="D8" s="147" t="e">
        <f>目標栄養量設定①入力・算出シート!I39</f>
        <v>#DIV/0!</v>
      </c>
      <c r="E8" s="148"/>
      <c r="F8" s="148"/>
      <c r="G8" s="149" t="e">
        <f t="shared" ref="G8:G18" si="0">D8/3</f>
        <v>#DIV/0!</v>
      </c>
      <c r="H8" s="148"/>
      <c r="I8" s="150"/>
      <c r="J8" s="71" t="s">
        <v>118</v>
      </c>
      <c r="K8" s="43"/>
    </row>
    <row r="9" spans="1:12" ht="39" customHeight="1" x14ac:dyDescent="0.2">
      <c r="B9" s="129" t="s">
        <v>61</v>
      </c>
      <c r="C9" s="129"/>
      <c r="D9" s="72" t="e">
        <f>目標栄養量設定①入力・算出シート!K61</f>
        <v>#DIV/0!</v>
      </c>
      <c r="E9" s="73" t="s">
        <v>34</v>
      </c>
      <c r="F9" s="74" t="e">
        <f>目標栄養量設定①入力・算出シート!K67</f>
        <v>#DIV/0!</v>
      </c>
      <c r="G9" s="149" t="e">
        <f t="shared" si="0"/>
        <v>#DIV/0!</v>
      </c>
      <c r="H9" s="148"/>
      <c r="I9" s="150"/>
      <c r="J9" s="71" t="s">
        <v>119</v>
      </c>
      <c r="K9" s="43"/>
    </row>
    <row r="10" spans="1:12" ht="39" customHeight="1" x14ac:dyDescent="0.2">
      <c r="B10" s="129" t="s">
        <v>62</v>
      </c>
      <c r="C10" s="129"/>
      <c r="D10" s="72" t="e">
        <f>目標栄養量設定①入力・算出シート!K73</f>
        <v>#DIV/0!</v>
      </c>
      <c r="E10" s="73" t="s">
        <v>34</v>
      </c>
      <c r="F10" s="74" t="e">
        <f>目標栄養量設定①入力・算出シート!K79</f>
        <v>#DIV/0!</v>
      </c>
      <c r="G10" s="149" t="e">
        <f t="shared" si="0"/>
        <v>#DIV/0!</v>
      </c>
      <c r="H10" s="148"/>
      <c r="I10" s="150"/>
      <c r="J10" s="71" t="s">
        <v>120</v>
      </c>
      <c r="K10" s="43"/>
    </row>
    <row r="11" spans="1:12" ht="39" customHeight="1" x14ac:dyDescent="0.2">
      <c r="B11" s="129" t="s">
        <v>63</v>
      </c>
      <c r="C11" s="129"/>
      <c r="D11" s="147" t="e">
        <f>目標栄養量設定①入力・算出シート!K87</f>
        <v>#DIV/0!</v>
      </c>
      <c r="E11" s="148"/>
      <c r="F11" s="148"/>
      <c r="G11" s="75" t="e">
        <f t="shared" si="0"/>
        <v>#DIV/0!</v>
      </c>
      <c r="H11" s="76" t="s">
        <v>34</v>
      </c>
      <c r="I11" s="77" t="e">
        <f t="shared" ref="I11:I17" si="1">D11/2</f>
        <v>#DIV/0!</v>
      </c>
      <c r="J11" s="71" t="s">
        <v>35</v>
      </c>
      <c r="K11" s="43"/>
    </row>
    <row r="12" spans="1:12" ht="39" customHeight="1" x14ac:dyDescent="0.2">
      <c r="B12" s="129" t="s">
        <v>64</v>
      </c>
      <c r="C12" s="129"/>
      <c r="D12" s="159" t="e">
        <f>目標栄養量設定①入力・算出シート!K93</f>
        <v>#DIV/0!</v>
      </c>
      <c r="E12" s="160"/>
      <c r="F12" s="160"/>
      <c r="G12" s="78" t="e">
        <f t="shared" si="0"/>
        <v>#DIV/0!</v>
      </c>
      <c r="H12" s="76" t="s">
        <v>34</v>
      </c>
      <c r="I12" s="79" t="e">
        <f t="shared" si="1"/>
        <v>#DIV/0!</v>
      </c>
      <c r="J12" s="71" t="s">
        <v>36</v>
      </c>
      <c r="K12" s="43"/>
    </row>
    <row r="13" spans="1:12" ht="39" customHeight="1" x14ac:dyDescent="0.2">
      <c r="B13" s="129" t="s">
        <v>65</v>
      </c>
      <c r="C13" s="129"/>
      <c r="D13" s="147" t="e">
        <f>目標栄養量設定①入力・算出シート!K99</f>
        <v>#DIV/0!</v>
      </c>
      <c r="E13" s="148"/>
      <c r="F13" s="148"/>
      <c r="G13" s="75" t="e">
        <f t="shared" si="0"/>
        <v>#DIV/0!</v>
      </c>
      <c r="H13" s="76" t="s">
        <v>34</v>
      </c>
      <c r="I13" s="77" t="e">
        <f t="shared" si="1"/>
        <v>#DIV/0!</v>
      </c>
      <c r="J13" s="71" t="s">
        <v>37</v>
      </c>
      <c r="K13" s="43"/>
    </row>
    <row r="14" spans="1:12" ht="39" customHeight="1" x14ac:dyDescent="0.2">
      <c r="B14" s="129" t="s">
        <v>66</v>
      </c>
      <c r="C14" s="129"/>
      <c r="D14" s="159" t="e">
        <f>目標栄養量設定①入力・算出シート!K105</f>
        <v>#DIV/0!</v>
      </c>
      <c r="E14" s="160"/>
      <c r="F14" s="160"/>
      <c r="G14" s="78" t="e">
        <f t="shared" si="0"/>
        <v>#DIV/0!</v>
      </c>
      <c r="H14" s="76" t="s">
        <v>34</v>
      </c>
      <c r="I14" s="79" t="e">
        <f t="shared" si="1"/>
        <v>#DIV/0!</v>
      </c>
      <c r="J14" s="161" t="s">
        <v>38</v>
      </c>
      <c r="K14" s="43"/>
    </row>
    <row r="15" spans="1:12" ht="39" customHeight="1" x14ac:dyDescent="0.2">
      <c r="B15" s="129" t="s">
        <v>67</v>
      </c>
      <c r="C15" s="129"/>
      <c r="D15" s="159" t="e">
        <f>目標栄養量設定①入力・算出シート!K111</f>
        <v>#DIV/0!</v>
      </c>
      <c r="E15" s="160"/>
      <c r="F15" s="160"/>
      <c r="G15" s="78" t="e">
        <f t="shared" si="0"/>
        <v>#DIV/0!</v>
      </c>
      <c r="H15" s="76" t="s">
        <v>34</v>
      </c>
      <c r="I15" s="79" t="e">
        <f t="shared" si="1"/>
        <v>#DIV/0!</v>
      </c>
      <c r="J15" s="162"/>
      <c r="K15" s="43"/>
    </row>
    <row r="16" spans="1:12" ht="39" customHeight="1" x14ac:dyDescent="0.2">
      <c r="B16" s="129" t="s">
        <v>68</v>
      </c>
      <c r="C16" s="129"/>
      <c r="D16" s="147" t="e">
        <f>目標栄養量設定①入力・算出シート!K118</f>
        <v>#DIV/0!</v>
      </c>
      <c r="E16" s="148"/>
      <c r="F16" s="148"/>
      <c r="G16" s="75" t="e">
        <f t="shared" si="0"/>
        <v>#DIV/0!</v>
      </c>
      <c r="H16" s="76" t="s">
        <v>34</v>
      </c>
      <c r="I16" s="77" t="e">
        <f t="shared" si="1"/>
        <v>#DIV/0!</v>
      </c>
      <c r="J16" s="71" t="s">
        <v>39</v>
      </c>
      <c r="K16" s="43"/>
    </row>
    <row r="17" spans="1:21" ht="39" customHeight="1" x14ac:dyDescent="0.2">
      <c r="B17" s="114" t="s">
        <v>129</v>
      </c>
      <c r="C17" s="114"/>
      <c r="D17" s="147" t="e">
        <f>目標栄養量設定①入力・算出シート!K124</f>
        <v>#DIV/0!</v>
      </c>
      <c r="E17" s="148"/>
      <c r="F17" s="148"/>
      <c r="G17" s="75" t="e">
        <f t="shared" si="0"/>
        <v>#DIV/0!</v>
      </c>
      <c r="H17" s="76" t="s">
        <v>34</v>
      </c>
      <c r="I17" s="77" t="e">
        <f t="shared" si="1"/>
        <v>#DIV/0!</v>
      </c>
      <c r="J17" s="71" t="s">
        <v>40</v>
      </c>
      <c r="K17" s="43"/>
    </row>
    <row r="18" spans="1:21" ht="39" customHeight="1" x14ac:dyDescent="0.2">
      <c r="B18" s="114" t="s">
        <v>130</v>
      </c>
      <c r="C18" s="114"/>
      <c r="D18" s="159" t="e">
        <f>目標栄養量設定①入力・算出シート!K131</f>
        <v>#DIV/0!</v>
      </c>
      <c r="E18" s="160"/>
      <c r="F18" s="160"/>
      <c r="G18" s="164" t="e">
        <f t="shared" si="0"/>
        <v>#DIV/0!</v>
      </c>
      <c r="H18" s="160"/>
      <c r="I18" s="165"/>
      <c r="J18" s="71" t="s">
        <v>121</v>
      </c>
      <c r="K18" s="43"/>
    </row>
    <row r="19" spans="1:21" ht="29.4" customHeight="1" x14ac:dyDescent="0.2">
      <c r="B19" s="166" t="s">
        <v>69</v>
      </c>
      <c r="C19" s="166"/>
      <c r="D19" s="72">
        <v>50</v>
      </c>
      <c r="E19" s="73" t="s">
        <v>34</v>
      </c>
      <c r="F19" s="74">
        <v>65</v>
      </c>
      <c r="G19" s="80">
        <v>50</v>
      </c>
      <c r="H19" s="81" t="s">
        <v>34</v>
      </c>
      <c r="I19" s="82">
        <v>65</v>
      </c>
      <c r="J19" s="161" t="s">
        <v>122</v>
      </c>
      <c r="K19" s="44" t="e">
        <f>1-K20-K21</f>
        <v>#DIV/0!</v>
      </c>
    </row>
    <row r="20" spans="1:21" ht="29.4" customHeight="1" x14ac:dyDescent="0.2">
      <c r="B20" s="129" t="s">
        <v>70</v>
      </c>
      <c r="C20" s="129"/>
      <c r="D20" s="72">
        <v>13</v>
      </c>
      <c r="E20" s="73" t="s">
        <v>34</v>
      </c>
      <c r="F20" s="74">
        <v>20</v>
      </c>
      <c r="G20" s="75">
        <v>13</v>
      </c>
      <c r="H20" s="76" t="s">
        <v>34</v>
      </c>
      <c r="I20" s="77">
        <v>20</v>
      </c>
      <c r="J20" s="167"/>
      <c r="K20" s="44" t="e">
        <f>K9*4/K8</f>
        <v>#DIV/0!</v>
      </c>
    </row>
    <row r="21" spans="1:21" ht="28.65" customHeight="1" thickBot="1" x14ac:dyDescent="0.25">
      <c r="B21" s="129" t="s">
        <v>71</v>
      </c>
      <c r="C21" s="129"/>
      <c r="D21" s="72">
        <v>20</v>
      </c>
      <c r="E21" s="73" t="s">
        <v>34</v>
      </c>
      <c r="F21" s="74">
        <v>30</v>
      </c>
      <c r="G21" s="83">
        <v>20</v>
      </c>
      <c r="H21" s="84" t="s">
        <v>34</v>
      </c>
      <c r="I21" s="85">
        <v>30</v>
      </c>
      <c r="J21" s="162"/>
      <c r="K21" s="45" t="e">
        <f>K10*9/K8</f>
        <v>#DIV/0!</v>
      </c>
    </row>
    <row r="22" spans="1:21" ht="14.4" customHeight="1" x14ac:dyDescent="0.2">
      <c r="D22" s="34"/>
      <c r="E22" s="34"/>
      <c r="F22" s="34"/>
      <c r="G22" s="34"/>
      <c r="H22" s="34"/>
      <c r="I22" s="34"/>
      <c r="J22" s="34"/>
    </row>
    <row r="23" spans="1:21" x14ac:dyDescent="0.2">
      <c r="B23" s="48" t="s">
        <v>41</v>
      </c>
      <c r="D23" s="34"/>
      <c r="E23" s="34"/>
      <c r="F23" s="34"/>
      <c r="G23" s="34"/>
      <c r="H23" s="34"/>
      <c r="I23" s="34"/>
      <c r="J23" s="34"/>
      <c r="P23" s="163"/>
      <c r="Q23" s="163"/>
      <c r="R23" s="163"/>
      <c r="S23" s="163"/>
      <c r="T23" s="163"/>
      <c r="U23" s="163"/>
    </row>
    <row r="24" spans="1:21" s="55" customFormat="1" x14ac:dyDescent="0.2">
      <c r="A24" s="34"/>
      <c r="B24" s="57" t="s">
        <v>123</v>
      </c>
      <c r="C24" s="34"/>
      <c r="D24" s="34"/>
      <c r="E24" s="34"/>
      <c r="F24" s="34"/>
      <c r="G24" s="34"/>
      <c r="H24" s="34"/>
      <c r="I24" s="34"/>
      <c r="J24" s="34"/>
      <c r="K24" s="34"/>
      <c r="L24" s="34"/>
    </row>
    <row r="25" spans="1:21" s="55" customFormat="1" x14ac:dyDescent="0.2">
      <c r="A25" s="34"/>
      <c r="B25" s="57"/>
      <c r="C25" s="34"/>
      <c r="D25" s="34"/>
      <c r="E25" s="34"/>
      <c r="F25" s="34"/>
      <c r="G25" s="34"/>
      <c r="H25" s="34"/>
      <c r="I25" s="34"/>
      <c r="J25" s="34"/>
      <c r="K25" s="34"/>
      <c r="L25" s="34"/>
    </row>
    <row r="26" spans="1:21" s="55" customFormat="1" x14ac:dyDescent="0.2">
      <c r="A26" s="34"/>
      <c r="B26" s="86" t="s">
        <v>42</v>
      </c>
      <c r="C26" s="34"/>
      <c r="D26" s="34"/>
      <c r="E26" s="34"/>
      <c r="F26" s="34"/>
      <c r="G26" s="34"/>
      <c r="H26" s="34"/>
      <c r="I26" s="34"/>
      <c r="J26" s="34"/>
      <c r="K26" s="34"/>
      <c r="L26" s="34"/>
    </row>
    <row r="27" spans="1:21" s="55" customFormat="1" x14ac:dyDescent="0.2">
      <c r="A27" s="34"/>
      <c r="B27" s="57" t="s">
        <v>124</v>
      </c>
      <c r="C27" s="34"/>
      <c r="D27" s="34"/>
      <c r="E27" s="34"/>
      <c r="F27" s="34"/>
      <c r="G27" s="34"/>
      <c r="H27" s="34"/>
      <c r="I27" s="34"/>
      <c r="J27" s="34"/>
      <c r="K27" s="34"/>
      <c r="L27" s="34"/>
    </row>
    <row r="28" spans="1:21" s="55" customFormat="1" x14ac:dyDescent="0.2">
      <c r="A28" s="34"/>
      <c r="B28" s="57" t="s">
        <v>125</v>
      </c>
      <c r="C28" s="34"/>
      <c r="D28" s="34"/>
      <c r="E28" s="34"/>
      <c r="F28" s="34"/>
      <c r="G28" s="34"/>
      <c r="H28" s="34"/>
      <c r="I28" s="34"/>
      <c r="J28" s="34"/>
      <c r="K28" s="34"/>
      <c r="L28" s="34"/>
    </row>
    <row r="29" spans="1:21" s="55" customFormat="1" x14ac:dyDescent="0.2">
      <c r="A29" s="34"/>
      <c r="B29" s="57" t="s">
        <v>126</v>
      </c>
      <c r="C29" s="34"/>
      <c r="D29" s="34"/>
      <c r="E29" s="34"/>
      <c r="F29" s="34"/>
      <c r="G29" s="34"/>
      <c r="H29" s="34"/>
      <c r="I29" s="34"/>
      <c r="J29" s="34"/>
      <c r="K29" s="34"/>
      <c r="L29" s="34"/>
    </row>
    <row r="30" spans="1:21" s="55" customFormat="1" x14ac:dyDescent="0.2">
      <c r="A30" s="34"/>
      <c r="B30" s="57" t="s">
        <v>76</v>
      </c>
      <c r="C30" s="34"/>
      <c r="D30" s="34"/>
      <c r="E30" s="34"/>
      <c r="F30" s="34"/>
      <c r="G30" s="34"/>
      <c r="H30" s="34"/>
      <c r="I30" s="34"/>
      <c r="J30" s="34"/>
      <c r="K30" s="34"/>
      <c r="L30" s="34"/>
    </row>
    <row r="31" spans="1:21" s="55" customFormat="1" x14ac:dyDescent="0.2">
      <c r="A31" s="34"/>
      <c r="B31" s="57" t="s">
        <v>127</v>
      </c>
      <c r="C31" s="34"/>
      <c r="D31" s="34"/>
      <c r="E31" s="34"/>
      <c r="F31" s="34"/>
      <c r="G31" s="34"/>
      <c r="H31" s="34"/>
      <c r="I31" s="34"/>
      <c r="J31" s="34"/>
      <c r="K31" s="34"/>
      <c r="L31" s="34"/>
    </row>
    <row r="32" spans="1:21" s="55" customFormat="1" x14ac:dyDescent="0.2">
      <c r="A32" s="34"/>
      <c r="B32" s="57" t="s">
        <v>128</v>
      </c>
      <c r="C32" s="34"/>
      <c r="D32" s="34"/>
      <c r="E32" s="34"/>
      <c r="F32" s="34"/>
      <c r="G32" s="34"/>
      <c r="H32" s="34"/>
      <c r="I32" s="34"/>
      <c r="J32" s="34"/>
      <c r="K32" s="34"/>
      <c r="L32" s="34"/>
    </row>
    <row r="33" spans="2:11" x14ac:dyDescent="0.2">
      <c r="B33" s="4" t="s">
        <v>77</v>
      </c>
    </row>
    <row r="34" spans="2:11" ht="21.6" customHeight="1" x14ac:dyDescent="0.2">
      <c r="K34" s="11"/>
    </row>
  </sheetData>
  <sheetProtection sheet="1" objects="1" scenarios="1"/>
  <mergeCells count="38">
    <mergeCell ref="P23:U23"/>
    <mergeCell ref="B18:C18"/>
    <mergeCell ref="D18:F18"/>
    <mergeCell ref="G18:I18"/>
    <mergeCell ref="B19:C19"/>
    <mergeCell ref="J19:J21"/>
    <mergeCell ref="B20:C20"/>
    <mergeCell ref="B21:C21"/>
    <mergeCell ref="J14:J15"/>
    <mergeCell ref="B15:C15"/>
    <mergeCell ref="D15:F15"/>
    <mergeCell ref="B16:C16"/>
    <mergeCell ref="D16:F16"/>
    <mergeCell ref="B17:C17"/>
    <mergeCell ref="D17:F17"/>
    <mergeCell ref="B12:C12"/>
    <mergeCell ref="D12:F12"/>
    <mergeCell ref="B13:C13"/>
    <mergeCell ref="D13:F13"/>
    <mergeCell ref="B14:C14"/>
    <mergeCell ref="D14:F14"/>
    <mergeCell ref="B9:C9"/>
    <mergeCell ref="G9:I9"/>
    <mergeCell ref="B10:C10"/>
    <mergeCell ref="G10:I10"/>
    <mergeCell ref="B11:C11"/>
    <mergeCell ref="D11:F11"/>
    <mergeCell ref="B8:C8"/>
    <mergeCell ref="D8:F8"/>
    <mergeCell ref="G8:I8"/>
    <mergeCell ref="A2:L2"/>
    <mergeCell ref="B3:K3"/>
    <mergeCell ref="B7:C7"/>
    <mergeCell ref="D7:F7"/>
    <mergeCell ref="G7:I7"/>
    <mergeCell ref="D6:F6"/>
    <mergeCell ref="G6:I6"/>
    <mergeCell ref="B4:K4"/>
  </mergeCells>
  <phoneticPr fontId="2"/>
  <conditionalFormatting sqref="K8:K18">
    <cfRule type="containsBlanks" dxfId="1" priority="2">
      <formula>LEN(TRIM(K8))=0</formula>
    </cfRule>
  </conditionalFormatting>
  <conditionalFormatting sqref="K19:K21">
    <cfRule type="containsBlanks" dxfId="0" priority="1">
      <formula>LEN(TRIM(K19))=0</formula>
    </cfRule>
  </conditionalFormatting>
  <pageMargins left="0.23622047244094491" right="0.23622047244094491" top="0.55118110236220474"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はじめに</vt:lpstr>
      <vt:lpstr>目標栄養量設定①入力・算出シート</vt:lpstr>
      <vt:lpstr>目標栄養量設定②検討シート </vt:lpstr>
      <vt:lpstr>はじめに!Print_Area</vt:lpstr>
      <vt:lpstr>目標栄養量設定①入力・算出シート!Print_Area</vt:lpstr>
      <vt:lpstr>'目標栄養量設定②検討シート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久保田</dc:creator>
  <cp:lastModifiedBy>久保田</cp:lastModifiedBy>
  <cp:lastPrinted>2025-05-15T12:27:50Z</cp:lastPrinted>
  <dcterms:created xsi:type="dcterms:W3CDTF">2025-04-21T06:32:31Z</dcterms:created>
  <dcterms:modified xsi:type="dcterms:W3CDTF">2025-05-21T04:31:15Z</dcterms:modified>
</cp:coreProperties>
</file>