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28_開成町\"/>
    </mc:Choice>
  </mc:AlternateContent>
  <workbookProtection workbookAlgorithmName="SHA-512" workbookHashValue="uFoVKuTxyEY9PcEMT8uclhoBQxO15GngtUgMq/xBTxV45bxctLcKonFuXAJWGImwwC6LLkPXbfXGk8v/GozRnA==" workbookSaltValue="F2km7ED9n4M+W3YxFv0xEg==" workbookSpinCount="100000" lockStructure="1"/>
  <bookViews>
    <workbookView xWindow="-120" yWindow="-120" windowWidth="20736" windowHeight="1116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P6" i="5"/>
  <c r="O6" i="5"/>
  <c r="N6" i="5"/>
  <c r="B10" i="4" s="1"/>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G85" i="4"/>
  <c r="F85" i="4"/>
  <c r="BB10" i="4"/>
  <c r="W10" i="4"/>
  <c r="P10" i="4"/>
  <c r="I10" i="4"/>
  <c r="BB8" i="4"/>
  <c r="AT8" i="4"/>
  <c r="AL8" i="4"/>
  <c r="W8" i="4"/>
  <c r="P8" i="4"/>
  <c r="I8" i="4"/>
  <c r="B6" i="4"/>
  <c r="D10" i="5" l="1"/>
  <c r="E10" i="5"/>
  <c r="C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<sst xmlns="http://schemas.openxmlformats.org/spreadsheetml/2006/main" count="220" uniqueCount="108">
  <si>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</si>
  <si>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</si>
  <si>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</si>
  <si>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</si>
  <si>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</si>
  <si>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</si>
  <si>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</si>
  <si>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</si>
  <si>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</si>
  <si>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</si>
  <si>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</si>
  <si>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</si>
  <si>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</si>
  <si>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</si>
  <si>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</si>
  <si>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</si>
  <si>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</si>
  <si>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</si>
  <si>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</si>
  <si>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</si>
  <si>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</si>
  <si>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</si>
  <si>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</si>
  <si>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</si>
  <si>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</si>
  <si>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</si>
  <si>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</si>
  <si>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</si>
  <si>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</si>
  <si>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</si>
  <si>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</si>
  <si>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</si>
  <si>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</si>
  <si>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</si>
  <si>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</si>
  <si>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</si>
  <si>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</si>
  <si>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</si>
  <si>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</si>
  <si>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</si>
  <si>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</si>
  <si>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</si>
  <si>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</si>
  <si>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</si>
  <si>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</si>
  <si>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</si>
  <si>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</si>
  <si>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</si>
  <si>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</si>
  <si>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</si>
  <si>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</si>
  <si>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</si>
  <si>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</si>
  <si>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</si>
  <si>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</si>
  <si>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</si>
  <si>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</si>
  <si>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</si>
  <si>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</si>
  <si>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</si>
  <si>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</si>
  <si>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</si>
  <si>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</si>
  <si>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</si>
  <si>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</si>
  <si>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</si>
  <si>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</si>
  <si>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</si>
  <si>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</si>
  <si>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</si>
  <si>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</si>
  <si>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</si>
  <si>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</si>
  <si>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</si>
  <si>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</si>
  <si>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</si>
  <si>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</si>
  <si>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</si>
  <si>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</si>
  <si>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</si>
  <si>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</si>
  <si>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</si>
  <si>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</si>
  <si>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</si>
  <si>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</si>
  <si>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</si>
  <si>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</si>
  <si>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</si>
  <si>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</si>
  <si>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</si>
  <si>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</si>
  <si>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</si>
  <si>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</si>
  <si>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開成町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</si>
  <si>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</si>
  <si>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</si>
  <si>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</si>
  <si>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</si>
  <si>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</si>
  <si>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</si>
  <si>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</si>
  <si>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</si>
  <si>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</si>
  <si>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</si>
  <si>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</si>
  <si>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が類似団体と比較し高い水準となっていることや管路経年化率の上昇により老朽化が進んでいることがわかります。また、管路更新率も類似団体と比較し低くなっていることから、必要な管路更新が十分に進んでいないことがわかります。
　今後、安定した配水を行うため自然災害等に備えた重要管の耐震を計画的に進めていく必要があります。</t>
    <rPh sb="1" eb="3">
      <t>ユウケイ</t>
    </rPh>
    <rPh sb="3" eb="5">
      <t>コテイ</t>
    </rPh>
    <rPh sb="5" eb="7">
      <t>シサン</t>
    </rPh>
    <rPh sb="7" eb="9">
      <t>ゲンカ</t>
    </rPh>
    <rPh sb="9" eb="11">
      <t>ショウキャク</t>
    </rPh>
    <rPh sb="11" eb="12">
      <t>リツ</t>
    </rPh>
    <rPh sb="13" eb="15">
      <t>ルイジ</t>
    </rPh>
    <rPh sb="15" eb="17">
      <t>ダンタイ</t>
    </rPh>
    <rPh sb="18" eb="20">
      <t>ヒカク</t>
    </rPh>
    <rPh sb="21" eb="22">
      <t>タカ</t>
    </rPh>
    <rPh sb="23" eb="25">
      <t>スイジュン</t>
    </rPh>
    <rPh sb="34" eb="36">
      <t>カンロ</t>
    </rPh>
    <rPh sb="36" eb="38">
      <t>ケイネン</t>
    </rPh>
    <rPh sb="38" eb="39">
      <t>カ</t>
    </rPh>
    <rPh sb="39" eb="40">
      <t>リツ</t>
    </rPh>
    <rPh sb="41" eb="43">
      <t>ジョウショウ</t>
    </rPh>
    <rPh sb="46" eb="49">
      <t>ロウキュウカ</t>
    </rPh>
    <rPh sb="50" eb="51">
      <t>スス</t>
    </rPh>
    <rPh sb="67" eb="69">
      <t>カンロ</t>
    </rPh>
    <rPh sb="69" eb="71">
      <t>コウシン</t>
    </rPh>
    <rPh sb="71" eb="72">
      <t>リツ</t>
    </rPh>
    <rPh sb="73" eb="75">
      <t>ルイジ</t>
    </rPh>
    <rPh sb="75" eb="77">
      <t>ダンタイ</t>
    </rPh>
    <rPh sb="78" eb="80">
      <t>ヒカク</t>
    </rPh>
    <rPh sb="81" eb="82">
      <t>ヒク</t>
    </rPh>
    <rPh sb="93" eb="95">
      <t>ヒツヨウ</t>
    </rPh>
    <rPh sb="96" eb="98">
      <t>カンロ</t>
    </rPh>
    <rPh sb="98" eb="100">
      <t>コウシン</t>
    </rPh>
    <rPh sb="101" eb="103">
      <t>ジュウブン</t>
    </rPh>
    <rPh sb="104" eb="105">
      <t>スス</t>
    </rPh>
    <rPh sb="121" eb="123">
      <t>コンゴ</t>
    </rPh>
    <rPh sb="124" eb="126">
      <t>アンテイ</t>
    </rPh>
    <rPh sb="128" eb="130">
      <t>ハイスイ</t>
    </rPh>
    <rPh sb="131" eb="132">
      <t>オコナ</t>
    </rPh>
    <rPh sb="135" eb="137">
      <t>シゼン</t>
    </rPh>
    <rPh sb="137" eb="139">
      <t>サイガイ</t>
    </rPh>
    <rPh sb="139" eb="140">
      <t>トウ</t>
    </rPh>
    <rPh sb="141" eb="142">
      <t>ソナ</t>
    </rPh>
    <rPh sb="144" eb="146">
      <t>ジュウヨウ</t>
    </rPh>
    <rPh sb="146" eb="147">
      <t>カン</t>
    </rPh>
    <rPh sb="148" eb="150">
      <t>タイシン</t>
    </rPh>
    <rPh sb="151" eb="154">
      <t>ケイカクテキ</t>
    </rPh>
    <rPh sb="155" eb="156">
      <t>スス</t>
    </rPh>
    <rPh sb="160" eb="162">
      <t>ヒツヨウ</t>
    </rPh>
    <phoneticPr fontId="4"/>
  </si>
  <si>
    <t>　施設の老朽化が進んでいることから、管路更新を含む投資計画の策定や漏水対策等による維持管理費の削減に努めます。また、平成２９年度に実施した料金改定の結果による料金回収率や受託工事収益の推移を注視しながら経営状況の把握に努めます。</t>
    <rPh sb="1" eb="3">
      <t>シセツ</t>
    </rPh>
    <rPh sb="4" eb="7">
      <t>ロウキュウカ</t>
    </rPh>
    <rPh sb="8" eb="9">
      <t>スス</t>
    </rPh>
    <rPh sb="18" eb="20">
      <t>カンロ</t>
    </rPh>
    <rPh sb="20" eb="22">
      <t>コウシン</t>
    </rPh>
    <rPh sb="23" eb="24">
      <t>フク</t>
    </rPh>
    <rPh sb="25" eb="27">
      <t>トウシ</t>
    </rPh>
    <rPh sb="27" eb="29">
      <t>ケイカク</t>
    </rPh>
    <rPh sb="30" eb="32">
      <t>サクテイ</t>
    </rPh>
    <rPh sb="33" eb="35">
      <t>ロウスイ</t>
    </rPh>
    <rPh sb="35" eb="37">
      <t>タイサク</t>
    </rPh>
    <rPh sb="37" eb="38">
      <t>トウ</t>
    </rPh>
    <rPh sb="41" eb="43">
      <t>イジ</t>
    </rPh>
    <rPh sb="43" eb="46">
      <t>カンリヒ</t>
    </rPh>
    <rPh sb="47" eb="49">
      <t>サクゲン</t>
    </rPh>
    <rPh sb="50" eb="51">
      <t>ツト</t>
    </rPh>
    <rPh sb="58" eb="60">
      <t>ヘイセイ</t>
    </rPh>
    <rPh sb="62" eb="63">
      <t>ネン</t>
    </rPh>
    <rPh sb="63" eb="64">
      <t>ド</t>
    </rPh>
    <rPh sb="65" eb="67">
      <t>ジッシ</t>
    </rPh>
    <rPh sb="69" eb="71">
      <t>リョウキン</t>
    </rPh>
    <rPh sb="71" eb="73">
      <t>カイテイ</t>
    </rPh>
    <rPh sb="74" eb="76">
      <t>ケッカ</t>
    </rPh>
    <rPh sb="79" eb="81">
      <t>リョウキン</t>
    </rPh>
    <rPh sb="81" eb="83">
      <t>カイシュウ</t>
    </rPh>
    <rPh sb="83" eb="84">
      <t>リツ</t>
    </rPh>
    <rPh sb="85" eb="87">
      <t>ジュタク</t>
    </rPh>
    <rPh sb="87" eb="89">
      <t>コウジ</t>
    </rPh>
    <rPh sb="89" eb="91">
      <t>シュウエキ</t>
    </rPh>
    <rPh sb="92" eb="94">
      <t>スイイ</t>
    </rPh>
    <rPh sb="95" eb="97">
      <t>チュウシ</t>
    </rPh>
    <rPh sb="101" eb="103">
      <t>ケイエイ</t>
    </rPh>
    <rPh sb="103" eb="105">
      <t>ジョウキョウ</t>
    </rPh>
    <rPh sb="106" eb="108">
      <t>ハアク</t>
    </rPh>
    <rPh sb="109" eb="110">
      <t>ツト</t>
    </rPh>
    <phoneticPr fontId="4"/>
  </si>
  <si>
    <t>　経常収支比率100％以上、累積欠損金比率0％、流動比率100％以上であり、現状においては受託工事収益などの収入も安定してあり総体的な経営状況は良好です。
　しかしながら、企業債残高対給水収益比率は類似団体と比較すると高い水準になっていることや料金回収率が100％を上回ることなどから、経営の健全性の見直しを図るため、企業債の利用を制限すると共に平成２９年度に水道料金の改定を実施しました。また、有収率は類似団体と比較し高い水準となっているため、引き続き効果的に配水できるよう漏水調査を行い対応を図っていきます。</t>
    <rPh sb="1" eb="3">
      <t>ケイジョウ</t>
    </rPh>
    <rPh sb="3" eb="5">
      <t>シュウシ</t>
    </rPh>
    <rPh sb="5" eb="7">
      <t>ヒリツ</t>
    </rPh>
    <rPh sb="11" eb="13">
      <t>イジョウ</t>
    </rPh>
    <rPh sb="14" eb="16">
      <t>ルイセキ</t>
    </rPh>
    <rPh sb="16" eb="18">
      <t>ケッソン</t>
    </rPh>
    <rPh sb="18" eb="19">
      <t>キン</t>
    </rPh>
    <rPh sb="19" eb="21">
      <t>ヒリツ</t>
    </rPh>
    <rPh sb="24" eb="26">
      <t>リュウドウ</t>
    </rPh>
    <rPh sb="26" eb="28">
      <t>ヒリツ</t>
    </rPh>
    <rPh sb="32" eb="34">
      <t>イジョウ</t>
    </rPh>
    <rPh sb="38" eb="40">
      <t>ゲンジョウ</t>
    </rPh>
    <rPh sb="45" eb="47">
      <t>ジュタク</t>
    </rPh>
    <rPh sb="47" eb="49">
      <t>コウジ</t>
    </rPh>
    <rPh sb="49" eb="51">
      <t>シュウエキ</t>
    </rPh>
    <rPh sb="54" eb="56">
      <t>シュウニュウ</t>
    </rPh>
    <rPh sb="57" eb="59">
      <t>アンテイ</t>
    </rPh>
    <rPh sb="63" eb="66">
      <t>ソウタイテキ</t>
    </rPh>
    <rPh sb="67" eb="69">
      <t>ケイエイ</t>
    </rPh>
    <rPh sb="69" eb="71">
      <t>ジョウキョウ</t>
    </rPh>
    <rPh sb="72" eb="74">
      <t>リョウコウ</t>
    </rPh>
    <rPh sb="86" eb="88">
      <t>キギョウ</t>
    </rPh>
    <rPh sb="88" eb="89">
      <t>サイ</t>
    </rPh>
    <rPh sb="89" eb="91">
      <t>ザンダカ</t>
    </rPh>
    <rPh sb="91" eb="92">
      <t>タイ</t>
    </rPh>
    <rPh sb="92" eb="94">
      <t>キュウスイ</t>
    </rPh>
    <rPh sb="94" eb="96">
      <t>シュウエキ</t>
    </rPh>
    <rPh sb="96" eb="98">
      <t>ヒリツ</t>
    </rPh>
    <rPh sb="99" eb="101">
      <t>ルイジ</t>
    </rPh>
    <rPh sb="101" eb="103">
      <t>ダンタイ</t>
    </rPh>
    <rPh sb="104" eb="106">
      <t>ヒカク</t>
    </rPh>
    <rPh sb="109" eb="110">
      <t>タカ</t>
    </rPh>
    <rPh sb="111" eb="113">
      <t>スイジュン</t>
    </rPh>
    <rPh sb="122" eb="124">
      <t>リョウキン</t>
    </rPh>
    <rPh sb="124" eb="126">
      <t>カイシュウ</t>
    </rPh>
    <rPh sb="126" eb="127">
      <t>リツ</t>
    </rPh>
    <rPh sb="133" eb="135">
      <t>ウワマワ</t>
    </rPh>
    <rPh sb="143" eb="145">
      <t>ケイエイ</t>
    </rPh>
    <rPh sb="146" eb="149">
      <t>ケンゼンセイ</t>
    </rPh>
    <rPh sb="150" eb="152">
      <t>ミナオ</t>
    </rPh>
    <rPh sb="154" eb="155">
      <t>ハカ</t>
    </rPh>
    <rPh sb="159" eb="161">
      <t>キギョウ</t>
    </rPh>
    <rPh sb="161" eb="162">
      <t>サイ</t>
    </rPh>
    <rPh sb="163" eb="165">
      <t>リヨウ</t>
    </rPh>
    <rPh sb="166" eb="168">
      <t>セイゲン</t>
    </rPh>
    <rPh sb="171" eb="172">
      <t>トモ</t>
    </rPh>
    <rPh sb="173" eb="175">
      <t>ヘイセイ</t>
    </rPh>
    <rPh sb="177" eb="178">
      <t>ネン</t>
    </rPh>
    <rPh sb="178" eb="179">
      <t>ド</t>
    </rPh>
    <rPh sb="180" eb="182">
      <t>スイドウ</t>
    </rPh>
    <rPh sb="182" eb="184">
      <t>リョウキン</t>
    </rPh>
    <rPh sb="185" eb="187">
      <t>カイテイ</t>
    </rPh>
    <rPh sb="188" eb="190">
      <t>ジッシ</t>
    </rPh>
    <rPh sb="198" eb="200">
      <t>ユウシュウ</t>
    </rPh>
    <rPh sb="200" eb="201">
      <t>リツ</t>
    </rPh>
    <rPh sb="202" eb="204">
      <t>ルイジ</t>
    </rPh>
    <rPh sb="204" eb="206">
      <t>ダンタイ</t>
    </rPh>
    <rPh sb="207" eb="209">
      <t>ヒカク</t>
    </rPh>
    <rPh sb="210" eb="211">
      <t>タカ</t>
    </rPh>
    <rPh sb="212" eb="214">
      <t>スイジュン</t>
    </rPh>
    <rPh sb="223" eb="224">
      <t>ヒ</t>
    </rPh>
    <rPh sb="225" eb="226">
      <t>ツヅ</t>
    </rPh>
    <rPh sb="227" eb="230">
      <t>コウカテキ</t>
    </rPh>
    <rPh sb="231" eb="233">
      <t>ハイスイ</t>
    </rPh>
    <rPh sb="238" eb="240">
      <t>ロウスイ</t>
    </rPh>
    <rPh sb="240" eb="242">
      <t>チョウサ</t>
    </rPh>
    <rPh sb="243" eb="244">
      <t>オコナ</t>
    </rPh>
    <rPh sb="245" eb="247">
      <t>タイオウ</t>
    </rPh>
    <rPh sb="248" eb="249">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</si>
</sst>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0.4</c:v>
                </c:pt>
                <c:pt idx="2">
                  <c:v>0.61</c:v>
                </c:pt>
                <c:pt idx="3">
                  <c:v>0.57999999999999996</c:v>
                </c:pt>
                <c:pt idx="4">
                  <c:v>0.45</c:v>
                </c:pt>
              </c:numCache>
            </c:numRef>
          </c:val>
          <c:extLst xmlns:c16r2="http://schemas.microsoft.com/office/drawing/2015/06/chart">
            <c:ext xmlns:c16="http://schemas.microsoft.com/office/drawing/2014/chart" uri="{C3380CC4-5D6E-409C-BE32-E72D297353CC}">
              <c16:uniqueId val="{00000000-41F3-445F-A7A5-893A5EA7D50E}"/>
            </c:ext>
          </c:extLst>
        </c:ser>
        <c:dLbls>
          <c:showLegendKey val="0"/>
          <c:showVal val="0"/>
          <c:showCatName val="0"/>
          <c:showSerName val="0"/>
          <c:showPercent val="0"/>
          <c:showBubbleSize val="0"/>
        </c:dLbls>
        <c:gapWidth val="150"/>
        <c:axId val="396528408"/>
        <c:axId val="39652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41F3-445F-A7A5-893A5EA7D50E}"/>
            </c:ext>
          </c:extLst>
        </c:ser>
        <c:dLbls>
          <c:showLegendKey val="0"/>
          <c:showVal val="0"/>
          <c:showCatName val="0"/>
          <c:showSerName val="0"/>
          <c:showPercent val="0"/>
          <c:showBubbleSize val="0"/>
        </c:dLbls>
        <c:marker val="1"/>
        <c:smooth val="0"/>
        <c:axId val="396528408"/>
        <c:axId val="396522528"/>
      </c:lineChart>
      <c:dateAx>
        <c:axId val="396528408"/>
        <c:scaling>
          <c:orientation val="minMax"/>
        </c:scaling>
        <c:delete val="1"/>
        <c:axPos val="b"/>
        <c:numFmt formatCode="ge" sourceLinked="1"/>
        <c:majorTickMark val="none"/>
        <c:minorTickMark val="none"/>
        <c:tickLblPos val="none"/>
        <c:crossAx val="396522528"/>
        <c:crosses val="autoZero"/>
        <c:auto val="1"/>
        <c:lblOffset val="100"/>
        <c:baseTimeUnit val="years"/>
      </c:dateAx>
      <c:valAx>
        <c:axId val="39652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52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62.04</c:v>
                </c:pt>
                <c:pt idx="1">
                  <c:v>61.63</c:v>
                </c:pt>
                <c:pt idx="2">
                  <c:v>61.52</c:v>
                </c:pt>
                <c:pt idx="3">
                  <c:v>62.31</c:v>
                </c:pt>
                <c:pt idx="4">
                  <c:v>63.05</c:v>
                </c:pt>
              </c:numCache>
            </c:numRef>
          </c:val>
          <c:extLst xmlns:c16r2="http://schemas.microsoft.com/office/drawing/2015/06/chart">
            <c:ext xmlns:c16="http://schemas.microsoft.com/office/drawing/2014/chart" uri="{C3380CC4-5D6E-409C-BE32-E72D297353CC}">
              <c16:uniqueId val="{00000000-5800-40BC-9DA9-AD28F2C363F0}"/>
            </c:ext>
          </c:extLst>
        </c:ser>
        <c:dLbls>
          <c:showLegendKey val="0"/>
          <c:showVal val="0"/>
          <c:showCatName val="0"/>
          <c:showSerName val="0"/>
          <c:showPercent val="0"/>
          <c:showBubbleSize val="0"/>
        </c:dLbls>
        <c:gapWidth val="150"/>
        <c:axId val="401721800"/>
        <c:axId val="40172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5800-40BC-9DA9-AD28F2C363F0}"/>
            </c:ext>
          </c:extLst>
        </c:ser>
        <c:dLbls>
          <c:showLegendKey val="0"/>
          <c:showVal val="0"/>
          <c:showCatName val="0"/>
          <c:showSerName val="0"/>
          <c:showPercent val="0"/>
          <c:showBubbleSize val="0"/>
        </c:dLbls>
        <c:marker val="1"/>
        <c:smooth val="0"/>
        <c:axId val="401721800"/>
        <c:axId val="401722976"/>
      </c:lineChart>
      <c:dateAx>
        <c:axId val="401721800"/>
        <c:scaling>
          <c:orientation val="minMax"/>
        </c:scaling>
        <c:delete val="1"/>
        <c:axPos val="b"/>
        <c:numFmt formatCode="ge" sourceLinked="1"/>
        <c:majorTickMark val="none"/>
        <c:minorTickMark val="none"/>
        <c:tickLblPos val="none"/>
        <c:crossAx val="401722976"/>
        <c:crosses val="autoZero"/>
        <c:auto val="1"/>
        <c:lblOffset val="100"/>
        <c:baseTimeUnit val="years"/>
      </c:dateAx>
      <c:valAx>
        <c:axId val="40172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72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90.02</c:v>
                </c:pt>
                <c:pt idx="1">
                  <c:v>90.48</c:v>
                </c:pt>
                <c:pt idx="2">
                  <c:v>93.37</c:v>
                </c:pt>
                <c:pt idx="3">
                  <c:v>92.99</c:v>
                </c:pt>
                <c:pt idx="4">
                  <c:v>92.29</c:v>
                </c:pt>
              </c:numCache>
            </c:numRef>
          </c:val>
          <c:extLst xmlns:c16r2="http://schemas.microsoft.com/office/drawing/2015/06/chart">
            <c:ext xmlns:c16="http://schemas.microsoft.com/office/drawing/2014/chart" uri="{C3380CC4-5D6E-409C-BE32-E72D297353CC}">
              <c16:uniqueId val="{00000000-4F6D-49C6-BD20-8023C6E90765}"/>
            </c:ext>
          </c:extLst>
        </c:ser>
        <c:dLbls>
          <c:showLegendKey val="0"/>
          <c:showVal val="0"/>
          <c:showCatName val="0"/>
          <c:showSerName val="0"/>
          <c:showPercent val="0"/>
          <c:showBubbleSize val="0"/>
        </c:dLbls>
        <c:gapWidth val="150"/>
        <c:axId val="401718272"/>
        <c:axId val="40172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4F6D-49C6-BD20-8023C6E90765}"/>
            </c:ext>
          </c:extLst>
        </c:ser>
        <c:dLbls>
          <c:showLegendKey val="0"/>
          <c:showVal val="0"/>
          <c:showCatName val="0"/>
          <c:showSerName val="0"/>
          <c:showPercent val="0"/>
          <c:showBubbleSize val="0"/>
        </c:dLbls>
        <c:marker val="1"/>
        <c:smooth val="0"/>
        <c:axId val="401718272"/>
        <c:axId val="401722192"/>
      </c:lineChart>
      <c:dateAx>
        <c:axId val="401718272"/>
        <c:scaling>
          <c:orientation val="minMax"/>
        </c:scaling>
        <c:delete val="1"/>
        <c:axPos val="b"/>
        <c:numFmt formatCode="ge" sourceLinked="1"/>
        <c:majorTickMark val="none"/>
        <c:minorTickMark val="none"/>
        <c:tickLblPos val="none"/>
        <c:crossAx val="401722192"/>
        <c:crosses val="autoZero"/>
        <c:auto val="1"/>
        <c:lblOffset val="100"/>
        <c:baseTimeUnit val="years"/>
      </c:dateAx>
      <c:valAx>
        <c:axId val="40172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71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123.68</c:v>
                </c:pt>
                <c:pt idx="1">
                  <c:v>116.47</c:v>
                </c:pt>
                <c:pt idx="2">
                  <c:v>126.21</c:v>
                </c:pt>
                <c:pt idx="3">
                  <c:v>132.81</c:v>
                </c:pt>
                <c:pt idx="4">
                  <c:v>129.27000000000001</c:v>
                </c:pt>
              </c:numCache>
            </c:numRef>
          </c:val>
          <c:extLst xmlns:c16r2="http://schemas.microsoft.com/office/drawing/2015/06/chart">
            <c:ext xmlns:c16="http://schemas.microsoft.com/office/drawing/2014/chart" uri="{C3380CC4-5D6E-409C-BE32-E72D297353CC}">
              <c16:uniqueId val="{00000000-B329-4FA8-B05C-7CFAE24D99C8}"/>
            </c:ext>
          </c:extLst>
        </c:ser>
        <c:dLbls>
          <c:showLegendKey val="0"/>
          <c:showVal val="0"/>
          <c:showCatName val="0"/>
          <c:showSerName val="0"/>
          <c:showPercent val="0"/>
          <c:showBubbleSize val="0"/>
        </c:dLbls>
        <c:gapWidth val="150"/>
        <c:axId val="396526056"/>
        <c:axId val="39652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B329-4FA8-B05C-7CFAE24D99C8}"/>
            </c:ext>
          </c:extLst>
        </c:ser>
        <c:dLbls>
          <c:showLegendKey val="0"/>
          <c:showVal val="0"/>
          <c:showCatName val="0"/>
          <c:showSerName val="0"/>
          <c:showPercent val="0"/>
          <c:showBubbleSize val="0"/>
        </c:dLbls>
        <c:marker val="1"/>
        <c:smooth val="0"/>
        <c:axId val="396526056"/>
        <c:axId val="396526448"/>
      </c:lineChart>
      <c:dateAx>
        <c:axId val="396526056"/>
        <c:scaling>
          <c:orientation val="minMax"/>
        </c:scaling>
        <c:delete val="1"/>
        <c:axPos val="b"/>
        <c:numFmt formatCode="ge" sourceLinked="1"/>
        <c:majorTickMark val="none"/>
        <c:minorTickMark val="none"/>
        <c:tickLblPos val="none"/>
        <c:crossAx val="396526448"/>
        <c:crosses val="autoZero"/>
        <c:auto val="1"/>
        <c:lblOffset val="100"/>
        <c:baseTimeUnit val="years"/>
      </c:dateAx>
      <c:valAx>
        <c:axId val="396526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652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47.5</c:v>
                </c:pt>
                <c:pt idx="1">
                  <c:v>48.7</c:v>
                </c:pt>
                <c:pt idx="2">
                  <c:v>49.55</c:v>
                </c:pt>
                <c:pt idx="3">
                  <c:v>50.4</c:v>
                </c:pt>
                <c:pt idx="4">
                  <c:v>50.73</c:v>
                </c:pt>
              </c:numCache>
            </c:numRef>
          </c:val>
          <c:extLst xmlns:c16r2="http://schemas.microsoft.com/office/drawing/2015/06/chart">
            <c:ext xmlns:c16="http://schemas.microsoft.com/office/drawing/2014/chart" uri="{C3380CC4-5D6E-409C-BE32-E72D297353CC}">
              <c16:uniqueId val="{00000000-647D-4DCF-9C61-719C4A121CF3}"/>
            </c:ext>
          </c:extLst>
        </c:ser>
        <c:dLbls>
          <c:showLegendKey val="0"/>
          <c:showVal val="0"/>
          <c:showCatName val="0"/>
          <c:showSerName val="0"/>
          <c:showPercent val="0"/>
          <c:showBubbleSize val="0"/>
        </c:dLbls>
        <c:gapWidth val="150"/>
        <c:axId val="401505160"/>
        <c:axId val="401509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647D-4DCF-9C61-719C4A121CF3}"/>
            </c:ext>
          </c:extLst>
        </c:ser>
        <c:dLbls>
          <c:showLegendKey val="0"/>
          <c:showVal val="0"/>
          <c:showCatName val="0"/>
          <c:showSerName val="0"/>
          <c:showPercent val="0"/>
          <c:showBubbleSize val="0"/>
        </c:dLbls>
        <c:marker val="1"/>
        <c:smooth val="0"/>
        <c:axId val="401505160"/>
        <c:axId val="401509080"/>
      </c:lineChart>
      <c:dateAx>
        <c:axId val="401505160"/>
        <c:scaling>
          <c:orientation val="minMax"/>
        </c:scaling>
        <c:delete val="1"/>
        <c:axPos val="b"/>
        <c:numFmt formatCode="ge" sourceLinked="1"/>
        <c:majorTickMark val="none"/>
        <c:minorTickMark val="none"/>
        <c:tickLblPos val="none"/>
        <c:crossAx val="401509080"/>
        <c:crosses val="autoZero"/>
        <c:auto val="1"/>
        <c:lblOffset val="100"/>
        <c:baseTimeUnit val="years"/>
      </c:dateAx>
      <c:valAx>
        <c:axId val="40150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50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5.04</c:v>
                </c:pt>
                <c:pt idx="1">
                  <c:v>7.63</c:v>
                </c:pt>
                <c:pt idx="2">
                  <c:v>7.84</c:v>
                </c:pt>
                <c:pt idx="3">
                  <c:v>9.0399999999999991</c:v>
                </c:pt>
                <c:pt idx="4">
                  <c:v>9.35</c:v>
                </c:pt>
              </c:numCache>
            </c:numRef>
          </c:val>
          <c:extLst xmlns:c16r2="http://schemas.microsoft.com/office/drawing/2015/06/chart">
            <c:ext xmlns:c16="http://schemas.microsoft.com/office/drawing/2014/chart" uri="{C3380CC4-5D6E-409C-BE32-E72D297353CC}">
              <c16:uniqueId val="{00000000-B701-421D-8803-65F12A84230B}"/>
            </c:ext>
          </c:extLst>
        </c:ser>
        <c:dLbls>
          <c:showLegendKey val="0"/>
          <c:showVal val="0"/>
          <c:showCatName val="0"/>
          <c:showSerName val="0"/>
          <c:showPercent val="0"/>
          <c:showBubbleSize val="0"/>
        </c:dLbls>
        <c:gapWidth val="150"/>
        <c:axId val="401505552"/>
        <c:axId val="40150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B701-421D-8803-65F12A84230B}"/>
            </c:ext>
          </c:extLst>
        </c:ser>
        <c:dLbls>
          <c:showLegendKey val="0"/>
          <c:showVal val="0"/>
          <c:showCatName val="0"/>
          <c:showSerName val="0"/>
          <c:showPercent val="0"/>
          <c:showBubbleSize val="0"/>
        </c:dLbls>
        <c:marker val="1"/>
        <c:smooth val="0"/>
        <c:axId val="401505552"/>
        <c:axId val="401509472"/>
      </c:lineChart>
      <c:dateAx>
        <c:axId val="401505552"/>
        <c:scaling>
          <c:orientation val="minMax"/>
        </c:scaling>
        <c:delete val="1"/>
        <c:axPos val="b"/>
        <c:numFmt formatCode="ge" sourceLinked="1"/>
        <c:majorTickMark val="none"/>
        <c:minorTickMark val="none"/>
        <c:tickLblPos val="none"/>
        <c:crossAx val="401509472"/>
        <c:crosses val="autoZero"/>
        <c:auto val="1"/>
        <c:lblOffset val="100"/>
        <c:baseTimeUnit val="years"/>
      </c:dateAx>
      <c:valAx>
        <c:axId val="40150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50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388-4906-8CE9-2D3F04081B04}"/>
            </c:ext>
          </c:extLst>
        </c:ser>
        <c:dLbls>
          <c:showLegendKey val="0"/>
          <c:showVal val="0"/>
          <c:showCatName val="0"/>
          <c:showSerName val="0"/>
          <c:showPercent val="0"/>
          <c:showBubbleSize val="0"/>
        </c:dLbls>
        <c:gapWidth val="150"/>
        <c:axId val="401507904"/>
        <c:axId val="40150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3388-4906-8CE9-2D3F04081B04}"/>
            </c:ext>
          </c:extLst>
        </c:ser>
        <c:dLbls>
          <c:showLegendKey val="0"/>
          <c:showVal val="0"/>
          <c:showCatName val="0"/>
          <c:showSerName val="0"/>
          <c:showPercent val="0"/>
          <c:showBubbleSize val="0"/>
        </c:dLbls>
        <c:marker val="1"/>
        <c:smooth val="0"/>
        <c:axId val="401507904"/>
        <c:axId val="401506336"/>
      </c:lineChart>
      <c:dateAx>
        <c:axId val="401507904"/>
        <c:scaling>
          <c:orientation val="minMax"/>
        </c:scaling>
        <c:delete val="1"/>
        <c:axPos val="b"/>
        <c:numFmt formatCode="ge" sourceLinked="1"/>
        <c:majorTickMark val="none"/>
        <c:minorTickMark val="none"/>
        <c:tickLblPos val="none"/>
        <c:crossAx val="401506336"/>
        <c:crosses val="autoZero"/>
        <c:auto val="1"/>
        <c:lblOffset val="100"/>
        <c:baseTimeUnit val="years"/>
      </c:dateAx>
      <c:valAx>
        <c:axId val="401506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150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545.62</c:v>
                </c:pt>
                <c:pt idx="1">
                  <c:v>577.9</c:v>
                </c:pt>
                <c:pt idx="2">
                  <c:v>867.93</c:v>
                </c:pt>
                <c:pt idx="3">
                  <c:v>783.1</c:v>
                </c:pt>
                <c:pt idx="4">
                  <c:v>433.65</c:v>
                </c:pt>
              </c:numCache>
            </c:numRef>
          </c:val>
          <c:extLst xmlns:c16r2="http://schemas.microsoft.com/office/drawing/2015/06/chart">
            <c:ext xmlns:c16="http://schemas.microsoft.com/office/drawing/2014/chart" uri="{C3380CC4-5D6E-409C-BE32-E72D297353CC}">
              <c16:uniqueId val="{00000000-F236-4F29-BA70-5142127912AD}"/>
            </c:ext>
          </c:extLst>
        </c:ser>
        <c:dLbls>
          <c:showLegendKey val="0"/>
          <c:showVal val="0"/>
          <c:showCatName val="0"/>
          <c:showSerName val="0"/>
          <c:showPercent val="0"/>
          <c:showBubbleSize val="0"/>
        </c:dLbls>
        <c:gapWidth val="150"/>
        <c:axId val="401506728"/>
        <c:axId val="40151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F236-4F29-BA70-5142127912AD}"/>
            </c:ext>
          </c:extLst>
        </c:ser>
        <c:dLbls>
          <c:showLegendKey val="0"/>
          <c:showVal val="0"/>
          <c:showCatName val="0"/>
          <c:showSerName val="0"/>
          <c:showPercent val="0"/>
          <c:showBubbleSize val="0"/>
        </c:dLbls>
        <c:marker val="1"/>
        <c:smooth val="0"/>
        <c:axId val="401506728"/>
        <c:axId val="401510256"/>
      </c:lineChart>
      <c:dateAx>
        <c:axId val="401506728"/>
        <c:scaling>
          <c:orientation val="minMax"/>
        </c:scaling>
        <c:delete val="1"/>
        <c:axPos val="b"/>
        <c:numFmt formatCode="ge" sourceLinked="1"/>
        <c:majorTickMark val="none"/>
        <c:minorTickMark val="none"/>
        <c:tickLblPos val="none"/>
        <c:crossAx val="401510256"/>
        <c:crosses val="autoZero"/>
        <c:auto val="1"/>
        <c:lblOffset val="100"/>
        <c:baseTimeUnit val="years"/>
      </c:dateAx>
      <c:valAx>
        <c:axId val="401510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150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714.4</c:v>
                </c:pt>
                <c:pt idx="1">
                  <c:v>699.46</c:v>
                </c:pt>
                <c:pt idx="2">
                  <c:v>669.75</c:v>
                </c:pt>
                <c:pt idx="3">
                  <c:v>592.74</c:v>
                </c:pt>
                <c:pt idx="4">
                  <c:v>578.1</c:v>
                </c:pt>
              </c:numCache>
            </c:numRef>
          </c:val>
          <c:extLst xmlns:c16r2="http://schemas.microsoft.com/office/drawing/2015/06/chart">
            <c:ext xmlns:c16="http://schemas.microsoft.com/office/drawing/2014/chart" uri="{C3380CC4-5D6E-409C-BE32-E72D297353CC}">
              <c16:uniqueId val="{00000000-7621-4752-A0C3-3C981F8496CD}"/>
            </c:ext>
          </c:extLst>
        </c:ser>
        <c:dLbls>
          <c:showLegendKey val="0"/>
          <c:showVal val="0"/>
          <c:showCatName val="0"/>
          <c:showSerName val="0"/>
          <c:showPercent val="0"/>
          <c:showBubbleSize val="0"/>
        </c:dLbls>
        <c:gapWidth val="150"/>
        <c:axId val="401511040"/>
        <c:axId val="40150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7621-4752-A0C3-3C981F8496CD}"/>
            </c:ext>
          </c:extLst>
        </c:ser>
        <c:dLbls>
          <c:showLegendKey val="0"/>
          <c:showVal val="0"/>
          <c:showCatName val="0"/>
          <c:showSerName val="0"/>
          <c:showPercent val="0"/>
          <c:showBubbleSize val="0"/>
        </c:dLbls>
        <c:marker val="1"/>
        <c:smooth val="0"/>
        <c:axId val="401511040"/>
        <c:axId val="401508688"/>
      </c:lineChart>
      <c:dateAx>
        <c:axId val="401511040"/>
        <c:scaling>
          <c:orientation val="minMax"/>
        </c:scaling>
        <c:delete val="1"/>
        <c:axPos val="b"/>
        <c:numFmt formatCode="ge" sourceLinked="1"/>
        <c:majorTickMark val="none"/>
        <c:minorTickMark val="none"/>
        <c:tickLblPos val="none"/>
        <c:crossAx val="401508688"/>
        <c:crosses val="autoZero"/>
        <c:auto val="1"/>
        <c:lblOffset val="100"/>
        <c:baseTimeUnit val="years"/>
      </c:dateAx>
      <c:valAx>
        <c:axId val="401508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15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91.92</c:v>
                </c:pt>
                <c:pt idx="1">
                  <c:v>95</c:v>
                </c:pt>
                <c:pt idx="2">
                  <c:v>97.97</c:v>
                </c:pt>
                <c:pt idx="3">
                  <c:v>109.63</c:v>
                </c:pt>
                <c:pt idx="4">
                  <c:v>107.96</c:v>
                </c:pt>
              </c:numCache>
            </c:numRef>
          </c:val>
          <c:extLst xmlns:c16r2="http://schemas.microsoft.com/office/drawing/2015/06/chart">
            <c:ext xmlns:c16="http://schemas.microsoft.com/office/drawing/2014/chart" uri="{C3380CC4-5D6E-409C-BE32-E72D297353CC}">
              <c16:uniqueId val="{00000000-2ABC-4840-80C6-57BB6C4BA6CB}"/>
            </c:ext>
          </c:extLst>
        </c:ser>
        <c:dLbls>
          <c:showLegendKey val="0"/>
          <c:showVal val="0"/>
          <c:showCatName val="0"/>
          <c:showSerName val="0"/>
          <c:showPercent val="0"/>
          <c:showBubbleSize val="0"/>
        </c:dLbls>
        <c:gapWidth val="150"/>
        <c:axId val="401724152"/>
        <c:axId val="40171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2ABC-4840-80C6-57BB6C4BA6CB}"/>
            </c:ext>
          </c:extLst>
        </c:ser>
        <c:dLbls>
          <c:showLegendKey val="0"/>
          <c:showVal val="0"/>
          <c:showCatName val="0"/>
          <c:showSerName val="0"/>
          <c:showPercent val="0"/>
          <c:showBubbleSize val="0"/>
        </c:dLbls>
        <c:marker val="1"/>
        <c:smooth val="0"/>
        <c:axId val="401724152"/>
        <c:axId val="401719840"/>
      </c:lineChart>
      <c:dateAx>
        <c:axId val="401724152"/>
        <c:scaling>
          <c:orientation val="minMax"/>
        </c:scaling>
        <c:delete val="1"/>
        <c:axPos val="b"/>
        <c:numFmt formatCode="ge" sourceLinked="1"/>
        <c:majorTickMark val="none"/>
        <c:minorTickMark val="none"/>
        <c:tickLblPos val="none"/>
        <c:crossAx val="401719840"/>
        <c:crosses val="autoZero"/>
        <c:auto val="1"/>
        <c:lblOffset val="100"/>
        <c:baseTimeUnit val="years"/>
      </c:dateAx>
      <c:valAx>
        <c:axId val="40171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724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88.71</c:v>
                </c:pt>
                <c:pt idx="1">
                  <c:v>86.1</c:v>
                </c:pt>
                <c:pt idx="2">
                  <c:v>83.44</c:v>
                </c:pt>
                <c:pt idx="3">
                  <c:v>81.96</c:v>
                </c:pt>
                <c:pt idx="4">
                  <c:v>84.4</c:v>
                </c:pt>
              </c:numCache>
            </c:numRef>
          </c:val>
          <c:extLst xmlns:c16r2="http://schemas.microsoft.com/office/drawing/2015/06/chart">
            <c:ext xmlns:c16="http://schemas.microsoft.com/office/drawing/2014/chart" uri="{C3380CC4-5D6E-409C-BE32-E72D297353CC}">
              <c16:uniqueId val="{00000000-E9C2-4746-863D-7837C1CCA77D}"/>
            </c:ext>
          </c:extLst>
        </c:ser>
        <c:dLbls>
          <c:showLegendKey val="0"/>
          <c:showVal val="0"/>
          <c:showCatName val="0"/>
          <c:showSerName val="0"/>
          <c:showPercent val="0"/>
          <c:showBubbleSize val="0"/>
        </c:dLbls>
        <c:gapWidth val="150"/>
        <c:axId val="401720232"/>
        <c:axId val="40172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E9C2-4746-863D-7837C1CCA77D}"/>
            </c:ext>
          </c:extLst>
        </c:ser>
        <c:dLbls>
          <c:showLegendKey val="0"/>
          <c:showVal val="0"/>
          <c:showCatName val="0"/>
          <c:showSerName val="0"/>
          <c:showPercent val="0"/>
          <c:showBubbleSize val="0"/>
        </c:dLbls>
        <c:marker val="1"/>
        <c:smooth val="0"/>
        <c:axId val="401720232"/>
        <c:axId val="401723760"/>
      </c:lineChart>
      <c:dateAx>
        <c:axId val="401720232"/>
        <c:scaling>
          <c:orientation val="minMax"/>
        </c:scaling>
        <c:delete val="1"/>
        <c:axPos val="b"/>
        <c:numFmt formatCode="ge" sourceLinked="1"/>
        <c:majorTickMark val="none"/>
        <c:minorTickMark val="none"/>
        <c:tickLblPos val="none"/>
        <c:crossAx val="401723760"/>
        <c:crosses val="autoZero"/>
        <c:auto val="1"/>
        <c:lblOffset val="100"/>
        <c:baseTimeUnit val="years"/>
      </c:dateAx>
      <c:valAx>
        <c:axId val="40172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720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神奈川県　開成町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17744</v>
      </c>
      <c r="AM8" s="70"/>
      <c r="AN8" s="70"/>
      <c r="AO8" s="70"/>
      <c r="AP8" s="70"/>
      <c r="AQ8" s="70"/>
      <c r="AR8" s="70"/>
      <c r="AS8" s="70"/>
      <c r="AT8" s="66">
        <f>データ!$S$6</f>
        <v>6.55</v>
      </c>
      <c r="AU8" s="67"/>
      <c r="AV8" s="67"/>
      <c r="AW8" s="67"/>
      <c r="AX8" s="67"/>
      <c r="AY8" s="67"/>
      <c r="AZ8" s="67"/>
      <c r="BA8" s="67"/>
      <c r="BB8" s="69">
        <f>データ!$T$6</f>
        <v>2709.01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66.040000000000006</v>
      </c>
      <c r="J10" s="67"/>
      <c r="K10" s="67"/>
      <c r="L10" s="67"/>
      <c r="M10" s="67"/>
      <c r="N10" s="67"/>
      <c r="O10" s="68"/>
      <c r="P10" s="69">
        <f>データ!$P$6</f>
        <v>99.89</v>
      </c>
      <c r="Q10" s="69"/>
      <c r="R10" s="69"/>
      <c r="S10" s="69"/>
      <c r="T10" s="69"/>
      <c r="U10" s="69"/>
      <c r="V10" s="69"/>
      <c r="W10" s="70">
        <f>データ!$Q$6</f>
        <v>1674</v>
      </c>
      <c r="X10" s="70"/>
      <c r="Y10" s="70"/>
      <c r="Z10" s="70"/>
      <c r="AA10" s="70"/>
      <c r="AB10" s="70"/>
      <c r="AC10" s="70"/>
      <c r="AD10" s="2"/>
      <c r="AE10" s="2"/>
      <c r="AF10" s="2"/>
      <c r="AG10" s="2"/>
      <c r="AH10" s="4"/>
      <c r="AI10" s="4"/>
      <c r="AJ10" s="4"/>
      <c r="AK10" s="4"/>
      <c r="AL10" s="70">
        <f>データ!$U$6</f>
        <v>17748</v>
      </c>
      <c r="AM10" s="70"/>
      <c r="AN10" s="70"/>
      <c r="AO10" s="70"/>
      <c r="AP10" s="70"/>
      <c r="AQ10" s="70"/>
      <c r="AR10" s="70"/>
      <c r="AS10" s="70"/>
      <c r="AT10" s="66">
        <f>データ!$V$6</f>
        <v>6.65</v>
      </c>
      <c r="AU10" s="67"/>
      <c r="AV10" s="67"/>
      <c r="AW10" s="67"/>
      <c r="AX10" s="67"/>
      <c r="AY10" s="67"/>
      <c r="AZ10" s="67"/>
      <c r="BA10" s="67"/>
      <c r="BB10" s="69">
        <f>データ!$W$6</f>
        <v>2668.87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iZn/1yJGVakOsERN2/3NWQh+VlP8f9OsxqmqbS3l4ARmRrpue/P1thfjzf6JZ3bUkS5dhrHg4JUrPIfkIDtkXg==" saltValue="yiUt6VBFZty4MBGZZFGgM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143669</v>
      </c>
      <c r="D6" s="34">
        <f t="shared" si="3"/>
        <v>46</v>
      </c>
      <c r="E6" s="34">
        <f t="shared" si="3"/>
        <v>1</v>
      </c>
      <c r="F6" s="34">
        <f t="shared" si="3"/>
        <v>0</v>
      </c>
      <c r="G6" s="34">
        <f t="shared" si="3"/>
        <v>1</v>
      </c>
      <c r="H6" s="34" t="str">
        <f t="shared" si="3"/>
        <v>神奈川県　開成町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66.040000000000006</v>
      </c>
      <c r="P6" s="35">
        <f t="shared" si="3"/>
        <v>99.89</v>
      </c>
      <c r="Q6" s="35">
        <f t="shared" si="3"/>
        <v>1674</v>
      </c>
      <c r="R6" s="35">
        <f t="shared" si="3"/>
        <v>17744</v>
      </c>
      <c r="S6" s="35">
        <f t="shared" si="3"/>
        <v>6.55</v>
      </c>
      <c r="T6" s="35">
        <f t="shared" si="3"/>
        <v>2709.01</v>
      </c>
      <c r="U6" s="35">
        <f t="shared" si="3"/>
        <v>17748</v>
      </c>
      <c r="V6" s="35">
        <f t="shared" si="3"/>
        <v>6.65</v>
      </c>
      <c r="W6" s="35">
        <f t="shared" si="3"/>
        <v>2668.87</v>
      </c>
      <c r="X6" s="36">
        <f>IF(X7="",NA(),X7)</f>
        <v>123.68</v>
      </c>
      <c r="Y6" s="36">
        <f t="shared" ref="Y6:AG6" si="4">IF(Y7="",NA(),Y7)</f>
        <v>116.47</v>
      </c>
      <c r="Z6" s="36">
        <f t="shared" si="4"/>
        <v>126.21</v>
      </c>
      <c r="AA6" s="36">
        <f t="shared" si="4"/>
        <v>132.81</v>
      </c>
      <c r="AB6" s="36">
        <f t="shared" si="4"/>
        <v>129.27000000000001</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545.62</v>
      </c>
      <c r="AU6" s="36">
        <f t="shared" ref="AU6:BC6" si="6">IF(AU7="",NA(),AU7)</f>
        <v>577.9</v>
      </c>
      <c r="AV6" s="36">
        <f t="shared" si="6"/>
        <v>867.93</v>
      </c>
      <c r="AW6" s="36">
        <f t="shared" si="6"/>
        <v>783.1</v>
      </c>
      <c r="AX6" s="36">
        <f t="shared" si="6"/>
        <v>433.65</v>
      </c>
      <c r="AY6" s="36">
        <f t="shared" si="6"/>
        <v>381.53</v>
      </c>
      <c r="AZ6" s="36">
        <f t="shared" si="6"/>
        <v>391.54</v>
      </c>
      <c r="BA6" s="36">
        <f t="shared" si="6"/>
        <v>384.34</v>
      </c>
      <c r="BB6" s="36">
        <f t="shared" si="6"/>
        <v>359.47</v>
      </c>
      <c r="BC6" s="36">
        <f t="shared" si="6"/>
        <v>369.69</v>
      </c>
      <c r="BD6" s="35" t="str">
        <f>IF(BD7="","",IF(BD7="-","【-】","【"&amp;SUBSTITUTE(TEXT(BD7,"#,##0.00"),"-","△")&amp;"】"))</f>
        <v>【261.93】</v>
      </c>
      <c r="BE6" s="36">
        <f>IF(BE7="",NA(),BE7)</f>
        <v>714.4</v>
      </c>
      <c r="BF6" s="36">
        <f t="shared" ref="BF6:BN6" si="7">IF(BF7="",NA(),BF7)</f>
        <v>699.46</v>
      </c>
      <c r="BG6" s="36">
        <f t="shared" si="7"/>
        <v>669.75</v>
      </c>
      <c r="BH6" s="36">
        <f t="shared" si="7"/>
        <v>592.74</v>
      </c>
      <c r="BI6" s="36">
        <f t="shared" si="7"/>
        <v>578.1</v>
      </c>
      <c r="BJ6" s="36">
        <f t="shared" si="7"/>
        <v>393.27</v>
      </c>
      <c r="BK6" s="36">
        <f t="shared" si="7"/>
        <v>386.97</v>
      </c>
      <c r="BL6" s="36">
        <f t="shared" si="7"/>
        <v>380.58</v>
      </c>
      <c r="BM6" s="36">
        <f t="shared" si="7"/>
        <v>401.79</v>
      </c>
      <c r="BN6" s="36">
        <f t="shared" si="7"/>
        <v>402.99</v>
      </c>
      <c r="BO6" s="35" t="str">
        <f>IF(BO7="","",IF(BO7="-","【-】","【"&amp;SUBSTITUTE(TEXT(BO7,"#,##0.00"),"-","△")&amp;"】"))</f>
        <v>【270.46】</v>
      </c>
      <c r="BP6" s="36">
        <f>IF(BP7="",NA(),BP7)</f>
        <v>91.92</v>
      </c>
      <c r="BQ6" s="36">
        <f t="shared" ref="BQ6:BY6" si="8">IF(BQ7="",NA(),BQ7)</f>
        <v>95</v>
      </c>
      <c r="BR6" s="36">
        <f t="shared" si="8"/>
        <v>97.97</v>
      </c>
      <c r="BS6" s="36">
        <f t="shared" si="8"/>
        <v>109.63</v>
      </c>
      <c r="BT6" s="36">
        <f t="shared" si="8"/>
        <v>107.96</v>
      </c>
      <c r="BU6" s="36">
        <f t="shared" si="8"/>
        <v>100.47</v>
      </c>
      <c r="BV6" s="36">
        <f t="shared" si="8"/>
        <v>101.72</v>
      </c>
      <c r="BW6" s="36">
        <f t="shared" si="8"/>
        <v>102.38</v>
      </c>
      <c r="BX6" s="36">
        <f t="shared" si="8"/>
        <v>100.12</v>
      </c>
      <c r="BY6" s="36">
        <f t="shared" si="8"/>
        <v>98.66</v>
      </c>
      <c r="BZ6" s="35" t="str">
        <f>IF(BZ7="","",IF(BZ7="-","【-】","【"&amp;SUBSTITUTE(TEXT(BZ7,"#,##0.00"),"-","△")&amp;"】"))</f>
        <v>【103.91】</v>
      </c>
      <c r="CA6" s="36">
        <f>IF(CA7="",NA(),CA7)</f>
        <v>88.71</v>
      </c>
      <c r="CB6" s="36">
        <f t="shared" ref="CB6:CJ6" si="9">IF(CB7="",NA(),CB7)</f>
        <v>86.1</v>
      </c>
      <c r="CC6" s="36">
        <f t="shared" si="9"/>
        <v>83.44</v>
      </c>
      <c r="CD6" s="36">
        <f t="shared" si="9"/>
        <v>81.96</v>
      </c>
      <c r="CE6" s="36">
        <f t="shared" si="9"/>
        <v>84.4</v>
      </c>
      <c r="CF6" s="36">
        <f t="shared" si="9"/>
        <v>169.82</v>
      </c>
      <c r="CG6" s="36">
        <f t="shared" si="9"/>
        <v>168.2</v>
      </c>
      <c r="CH6" s="36">
        <f t="shared" si="9"/>
        <v>168.67</v>
      </c>
      <c r="CI6" s="36">
        <f t="shared" si="9"/>
        <v>174.97</v>
      </c>
      <c r="CJ6" s="36">
        <f t="shared" si="9"/>
        <v>178.59</v>
      </c>
      <c r="CK6" s="35" t="str">
        <f>IF(CK7="","",IF(CK7="-","【-】","【"&amp;SUBSTITUTE(TEXT(CK7,"#,##0.00"),"-","△")&amp;"】"))</f>
        <v>【167.11】</v>
      </c>
      <c r="CL6" s="36">
        <f>IF(CL7="",NA(),CL7)</f>
        <v>62.04</v>
      </c>
      <c r="CM6" s="36">
        <f t="shared" ref="CM6:CU6" si="10">IF(CM7="",NA(),CM7)</f>
        <v>61.63</v>
      </c>
      <c r="CN6" s="36">
        <f t="shared" si="10"/>
        <v>61.52</v>
      </c>
      <c r="CO6" s="36">
        <f t="shared" si="10"/>
        <v>62.31</v>
      </c>
      <c r="CP6" s="36">
        <f t="shared" si="10"/>
        <v>63.05</v>
      </c>
      <c r="CQ6" s="36">
        <f t="shared" si="10"/>
        <v>55.13</v>
      </c>
      <c r="CR6" s="36">
        <f t="shared" si="10"/>
        <v>54.77</v>
      </c>
      <c r="CS6" s="36">
        <f t="shared" si="10"/>
        <v>54.92</v>
      </c>
      <c r="CT6" s="36">
        <f t="shared" si="10"/>
        <v>55.63</v>
      </c>
      <c r="CU6" s="36">
        <f t="shared" si="10"/>
        <v>55.03</v>
      </c>
      <c r="CV6" s="35" t="str">
        <f>IF(CV7="","",IF(CV7="-","【-】","【"&amp;SUBSTITUTE(TEXT(CV7,"#,##0.00"),"-","△")&amp;"】"))</f>
        <v>【60.27】</v>
      </c>
      <c r="CW6" s="36">
        <f>IF(CW7="",NA(),CW7)</f>
        <v>90.02</v>
      </c>
      <c r="CX6" s="36">
        <f t="shared" ref="CX6:DF6" si="11">IF(CX7="",NA(),CX7)</f>
        <v>90.48</v>
      </c>
      <c r="CY6" s="36">
        <f t="shared" si="11"/>
        <v>93.37</v>
      </c>
      <c r="CZ6" s="36">
        <f t="shared" si="11"/>
        <v>92.99</v>
      </c>
      <c r="DA6" s="36">
        <f t="shared" si="11"/>
        <v>92.29</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47.5</v>
      </c>
      <c r="DI6" s="36">
        <f t="shared" ref="DI6:DQ6" si="12">IF(DI7="",NA(),DI7)</f>
        <v>48.7</v>
      </c>
      <c r="DJ6" s="36">
        <f t="shared" si="12"/>
        <v>49.55</v>
      </c>
      <c r="DK6" s="36">
        <f t="shared" si="12"/>
        <v>50.4</v>
      </c>
      <c r="DL6" s="36">
        <f t="shared" si="12"/>
        <v>50.73</v>
      </c>
      <c r="DM6" s="36">
        <f t="shared" si="12"/>
        <v>46.66</v>
      </c>
      <c r="DN6" s="36">
        <f t="shared" si="12"/>
        <v>47.46</v>
      </c>
      <c r="DO6" s="36">
        <f t="shared" si="12"/>
        <v>48.49</v>
      </c>
      <c r="DP6" s="36">
        <f t="shared" si="12"/>
        <v>48.05</v>
      </c>
      <c r="DQ6" s="36">
        <f t="shared" si="12"/>
        <v>48.87</v>
      </c>
      <c r="DR6" s="35" t="str">
        <f>IF(DR7="","",IF(DR7="-","【-】","【"&amp;SUBSTITUTE(TEXT(DR7,"#,##0.00"),"-","△")&amp;"】"))</f>
        <v>【48.85】</v>
      </c>
      <c r="DS6" s="36">
        <f>IF(DS7="",NA(),DS7)</f>
        <v>5.04</v>
      </c>
      <c r="DT6" s="36">
        <f t="shared" ref="DT6:EB6" si="13">IF(DT7="",NA(),DT7)</f>
        <v>7.63</v>
      </c>
      <c r="DU6" s="36">
        <f t="shared" si="13"/>
        <v>7.84</v>
      </c>
      <c r="DV6" s="36">
        <f t="shared" si="13"/>
        <v>9.0399999999999991</v>
      </c>
      <c r="DW6" s="36">
        <f t="shared" si="13"/>
        <v>9.35</v>
      </c>
      <c r="DX6" s="36">
        <f t="shared" si="13"/>
        <v>9.85</v>
      </c>
      <c r="DY6" s="36">
        <f t="shared" si="13"/>
        <v>9.7100000000000009</v>
      </c>
      <c r="DZ6" s="36">
        <f t="shared" si="13"/>
        <v>12.79</v>
      </c>
      <c r="EA6" s="36">
        <f t="shared" si="13"/>
        <v>13.39</v>
      </c>
      <c r="EB6" s="36">
        <f t="shared" si="13"/>
        <v>14.85</v>
      </c>
      <c r="EC6" s="35" t="str">
        <f>IF(EC7="","",IF(EC7="-","【-】","【"&amp;SUBSTITUTE(TEXT(EC7,"#,##0.00"),"-","△")&amp;"】"))</f>
        <v>【17.80】</v>
      </c>
      <c r="ED6" s="35">
        <f>IF(ED7="",NA(),ED7)</f>
        <v>0</v>
      </c>
      <c r="EE6" s="36">
        <f t="shared" ref="EE6:EM6" si="14">IF(EE7="",NA(),EE7)</f>
        <v>0.4</v>
      </c>
      <c r="EF6" s="36">
        <f t="shared" si="14"/>
        <v>0.61</v>
      </c>
      <c r="EG6" s="36">
        <f t="shared" si="14"/>
        <v>0.57999999999999996</v>
      </c>
      <c r="EH6" s="36">
        <f t="shared" si="14"/>
        <v>0.45</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2">
      <c r="A7" s="29"/>
      <c r="B7" s="38">
        <v>2018</v>
      </c>
      <c r="C7" s="38">
        <v>143669</v>
      </c>
      <c r="D7" s="38">
        <v>46</v>
      </c>
      <c r="E7" s="38">
        <v>1</v>
      </c>
      <c r="F7" s="38">
        <v>0</v>
      </c>
      <c r="G7" s="38">
        <v>1</v>
      </c>
      <c r="H7" s="38" t="s">
        <v>93</v>
      </c>
      <c r="I7" s="38" t="s">
        <v>94</v>
      </c>
      <c r="J7" s="38" t="s">
        <v>95</v>
      </c>
      <c r="K7" s="38" t="s">
        <v>96</v>
      </c>
      <c r="L7" s="38" t="s">
        <v>97</v>
      </c>
      <c r="M7" s="38" t="s">
        <v>98</v>
      </c>
      <c r="N7" s="39" t="s">
        <v>99</v>
      </c>
      <c r="O7" s="39">
        <v>66.040000000000006</v>
      </c>
      <c r="P7" s="39">
        <v>99.89</v>
      </c>
      <c r="Q7" s="39">
        <v>1674</v>
      </c>
      <c r="R7" s="39">
        <v>17744</v>
      </c>
      <c r="S7" s="39">
        <v>6.55</v>
      </c>
      <c r="T7" s="39">
        <v>2709.01</v>
      </c>
      <c r="U7" s="39">
        <v>17748</v>
      </c>
      <c r="V7" s="39">
        <v>6.65</v>
      </c>
      <c r="W7" s="39">
        <v>2668.87</v>
      </c>
      <c r="X7" s="39">
        <v>123.68</v>
      </c>
      <c r="Y7" s="39">
        <v>116.47</v>
      </c>
      <c r="Z7" s="39">
        <v>126.21</v>
      </c>
      <c r="AA7" s="39">
        <v>132.81</v>
      </c>
      <c r="AB7" s="39">
        <v>129.27000000000001</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545.62</v>
      </c>
      <c r="AU7" s="39">
        <v>577.9</v>
      </c>
      <c r="AV7" s="39">
        <v>867.93</v>
      </c>
      <c r="AW7" s="39">
        <v>783.1</v>
      </c>
      <c r="AX7" s="39">
        <v>433.65</v>
      </c>
      <c r="AY7" s="39">
        <v>381.53</v>
      </c>
      <c r="AZ7" s="39">
        <v>391.54</v>
      </c>
      <c r="BA7" s="39">
        <v>384.34</v>
      </c>
      <c r="BB7" s="39">
        <v>359.47</v>
      </c>
      <c r="BC7" s="39">
        <v>369.69</v>
      </c>
      <c r="BD7" s="39">
        <v>261.93</v>
      </c>
      <c r="BE7" s="39">
        <v>714.4</v>
      </c>
      <c r="BF7" s="39">
        <v>699.46</v>
      </c>
      <c r="BG7" s="39">
        <v>669.75</v>
      </c>
      <c r="BH7" s="39">
        <v>592.74</v>
      </c>
      <c r="BI7" s="39">
        <v>578.1</v>
      </c>
      <c r="BJ7" s="39">
        <v>393.27</v>
      </c>
      <c r="BK7" s="39">
        <v>386.97</v>
      </c>
      <c r="BL7" s="39">
        <v>380.58</v>
      </c>
      <c r="BM7" s="39">
        <v>401.79</v>
      </c>
      <c r="BN7" s="39">
        <v>402.99</v>
      </c>
      <c r="BO7" s="39">
        <v>270.45999999999998</v>
      </c>
      <c r="BP7" s="39">
        <v>91.92</v>
      </c>
      <c r="BQ7" s="39">
        <v>95</v>
      </c>
      <c r="BR7" s="39">
        <v>97.97</v>
      </c>
      <c r="BS7" s="39">
        <v>109.63</v>
      </c>
      <c r="BT7" s="39">
        <v>107.96</v>
      </c>
      <c r="BU7" s="39">
        <v>100.47</v>
      </c>
      <c r="BV7" s="39">
        <v>101.72</v>
      </c>
      <c r="BW7" s="39">
        <v>102.38</v>
      </c>
      <c r="BX7" s="39">
        <v>100.12</v>
      </c>
      <c r="BY7" s="39">
        <v>98.66</v>
      </c>
      <c r="BZ7" s="39">
        <v>103.91</v>
      </c>
      <c r="CA7" s="39">
        <v>88.71</v>
      </c>
      <c r="CB7" s="39">
        <v>86.1</v>
      </c>
      <c r="CC7" s="39">
        <v>83.44</v>
      </c>
      <c r="CD7" s="39">
        <v>81.96</v>
      </c>
      <c r="CE7" s="39">
        <v>84.4</v>
      </c>
      <c r="CF7" s="39">
        <v>169.82</v>
      </c>
      <c r="CG7" s="39">
        <v>168.2</v>
      </c>
      <c r="CH7" s="39">
        <v>168.67</v>
      </c>
      <c r="CI7" s="39">
        <v>174.97</v>
      </c>
      <c r="CJ7" s="39">
        <v>178.59</v>
      </c>
      <c r="CK7" s="39">
        <v>167.11</v>
      </c>
      <c r="CL7" s="39">
        <v>62.04</v>
      </c>
      <c r="CM7" s="39">
        <v>61.63</v>
      </c>
      <c r="CN7" s="39">
        <v>61.52</v>
      </c>
      <c r="CO7" s="39">
        <v>62.31</v>
      </c>
      <c r="CP7" s="39">
        <v>63.05</v>
      </c>
      <c r="CQ7" s="39">
        <v>55.13</v>
      </c>
      <c r="CR7" s="39">
        <v>54.77</v>
      </c>
      <c r="CS7" s="39">
        <v>54.92</v>
      </c>
      <c r="CT7" s="39">
        <v>55.63</v>
      </c>
      <c r="CU7" s="39">
        <v>55.03</v>
      </c>
      <c r="CV7" s="39">
        <v>60.27</v>
      </c>
      <c r="CW7" s="39">
        <v>90.02</v>
      </c>
      <c r="CX7" s="39">
        <v>90.48</v>
      </c>
      <c r="CY7" s="39">
        <v>93.37</v>
      </c>
      <c r="CZ7" s="39">
        <v>92.99</v>
      </c>
      <c r="DA7" s="39">
        <v>92.29</v>
      </c>
      <c r="DB7" s="39">
        <v>83</v>
      </c>
      <c r="DC7" s="39">
        <v>82.89</v>
      </c>
      <c r="DD7" s="39">
        <v>82.66</v>
      </c>
      <c r="DE7" s="39">
        <v>82.04</v>
      </c>
      <c r="DF7" s="39">
        <v>81.900000000000006</v>
      </c>
      <c r="DG7" s="39">
        <v>89.92</v>
      </c>
      <c r="DH7" s="39">
        <v>47.5</v>
      </c>
      <c r="DI7" s="39">
        <v>48.7</v>
      </c>
      <c r="DJ7" s="39">
        <v>49.55</v>
      </c>
      <c r="DK7" s="39">
        <v>50.4</v>
      </c>
      <c r="DL7" s="39">
        <v>50.73</v>
      </c>
      <c r="DM7" s="39">
        <v>46.66</v>
      </c>
      <c r="DN7" s="39">
        <v>47.46</v>
      </c>
      <c r="DO7" s="39">
        <v>48.49</v>
      </c>
      <c r="DP7" s="39">
        <v>48.05</v>
      </c>
      <c r="DQ7" s="39">
        <v>48.87</v>
      </c>
      <c r="DR7" s="39">
        <v>48.85</v>
      </c>
      <c r="DS7" s="39">
        <v>5.04</v>
      </c>
      <c r="DT7" s="39">
        <v>7.63</v>
      </c>
      <c r="DU7" s="39">
        <v>7.84</v>
      </c>
      <c r="DV7" s="39">
        <v>9.0399999999999991</v>
      </c>
      <c r="DW7" s="39">
        <v>9.35</v>
      </c>
      <c r="DX7" s="39">
        <v>9.85</v>
      </c>
      <c r="DY7" s="39">
        <v>9.7100000000000009</v>
      </c>
      <c r="DZ7" s="39">
        <v>12.79</v>
      </c>
      <c r="EA7" s="39">
        <v>13.39</v>
      </c>
      <c r="EB7" s="39">
        <v>14.85</v>
      </c>
      <c r="EC7" s="39">
        <v>17.8</v>
      </c>
      <c r="ED7" s="39">
        <v>0</v>
      </c>
      <c r="EE7" s="39">
        <v>0.4</v>
      </c>
      <c r="EF7" s="39">
        <v>0.61</v>
      </c>
      <c r="EG7" s="39">
        <v>0.57999999999999996</v>
      </c>
      <c r="EH7" s="39">
        <v>0.45</v>
      </c>
      <c r="EI7" s="39">
        <v>0.66</v>
      </c>
      <c r="EJ7" s="39">
        <v>0.99</v>
      </c>
      <c r="EK7" s="39">
        <v>0.71</v>
      </c>
      <c r="EL7" s="39">
        <v>0.54</v>
      </c>
      <c r="EM7" s="39">
        <v>0.5</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2020-02-06T23:32:21Z</cp:lastPrinted>
  <dcterms:created xsi:type="dcterms:W3CDTF">2019-12-05T04:13:46Z</dcterms:created>
  <dcterms:modified xsi:type="dcterms:W3CDTF">2020-02-26T09:52:01Z</dcterms:modified>
  <cp:category/>
</cp:coreProperties>
</file>