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1_三浦市\"/>
    </mc:Choice>
  </mc:AlternateContent>
  <workbookProtection workbookAlgorithmName="SHA-512" workbookHashValue="P3P4V/t8Ph9/CI7dpc0zFE6rP+Y0jWtBFpTU7VYIw/HM+H5sDpmtXczFbcDqzJveSActzDKxHb3zdv4xp0kU0Q==" workbookSaltValue="Kqwmicn10t70iLBasmq5Qg=="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BB10" i="4"/>
  <c r="AT10" i="4"/>
  <c r="AL10" i="4"/>
  <c r="W10" i="4"/>
  <c r="I10" i="4"/>
  <c r="B10" i="4"/>
  <c r="BB8" i="4"/>
  <c r="AT8" i="4"/>
  <c r="W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<sst xmlns="http://schemas.openxmlformats.org/spreadsheetml/2006/main" count="220" uniqueCount="108">
  <si>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</si>
  <si>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</si>
  <si>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</si>
  <si>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</si>
  <si>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</si>
  <si>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</si>
  <si>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</si>
  <si>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</si>
  <si>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</si>
  <si>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</si>
  <si>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</si>
  <si>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</si>
  <si>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</si>
  <si>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</si>
  <si>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</si>
  <si>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</si>
  <si>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</si>
  <si>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</si>
  <si>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</si>
  <si>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</si>
  <si>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</si>
  <si>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</si>
  <si>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</si>
  <si>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</si>
  <si>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</si>
  <si>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</si>
  <si>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</si>
  <si>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</si>
  <si>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</si>
  <si>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</si>
  <si>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</si>
  <si>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</si>
  <si>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</si>
  <si>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</si>
  <si>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</si>
  <si>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</si>
  <si>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</si>
  <si>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</si>
  <si>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</si>
  <si>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</si>
  <si>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</si>
  <si>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</si>
  <si>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</si>
  <si>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</si>
  <si>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</si>
  <si>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</si>
  <si>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</si>
  <si>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</si>
  <si>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</si>
  <si>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</si>
  <si>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</si>
  <si>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</si>
  <si>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</si>
  <si>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</si>
  <si>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</si>
  <si>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</si>
  <si>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</si>
  <si>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</si>
  <si>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</si>
  <si>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</si>
  <si>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</si>
  <si>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</si>
  <si>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</si>
  <si>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</si>
  <si>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</si>
  <si>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</si>
  <si>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</si>
  <si>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</si>
  <si>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</si>
  <si>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</si>
  <si>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</si>
  <si>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</si>
  <si>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</si>
  <si>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</si>
  <si>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</si>
  <si>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</si>
  <si>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</si>
  <si>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</si>
  <si>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</si>
  <si>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</si>
  <si>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</si>
  <si>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</si>
  <si>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</si>
  <si>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</si>
  <si>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</si>
  <si>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</si>
  <si>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</si>
  <si>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</si>
  <si>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</si>
  <si>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</si>
  <si>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</si>
  <si>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</si>
  <si>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</si>
  <si>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</si>
  <si>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</si>
  <si>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</si>
  <si>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</si>
  <si>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</si>
  <si>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</si>
  <si>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</si>
  <si>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</si>
  <si>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</si>
  <si>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</si>
  <si>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</si>
  <si>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</si>
  <si>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100％未満、流動比率100％未満であり、企業債残高対給水収益比率も類似団体内で高い水準、料金回収率は100％未満の水準となっています。平成14年度以降水道料金の改定を行っていないこともあり、現時点の指標からは大変厳しい経営といえます。
　決算状況を経年比較すると、給水収益の減少傾向、現金の減少傾向が見られることから、早急な改善が必要です。
　なお、給水原価が類似団体内で高いのは、本市の地形的、水源的な事情から受水費及び減価償却費が多額になることが大きな原因となっています。
　また、有収率が低いことから、原因を特定し漏水対策を講じる等により、維持管理費の更なる削減を図る必要があります。
　施設利用率が低い要因は、過去において施設整備を行った際の想定給水人口に対し実際の給水人口が大きく下回ったことによるものです。こうした現状への対策として、施設のダウンサイジングを図ります。</t>
    <phoneticPr fontId="4"/>
  </si>
  <si>
    <t>　管路経年化率が類似団体内で高い水準になっている一方、管路更新率が類似団体内で低くなっていることから、管路の老朽化が進んでおり、必要な更新が進んでいないことが分析されます。　
　老朽化対策が急務な管路を洗い出し、優先順位をつけることにより、投資計画を見直す必要があります。</t>
    <phoneticPr fontId="4"/>
  </si>
  <si>
    <t>　給水人口、給水収益の減少傾向の継続が想定され、今後も大変厳しい経営状況に推移することが予想されることや、管路の老朽化が進んでいる状況を踏まえ、投資計画の見直し、漏水対策等による維持管理費削減を進めます。
　また、水道料金の改定の必要性について検討を進めますが、20㎥当たりの水道料金が県内で2番目の高料金である状況を踏まえ、慎重に検討していきます。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</si>
</sst>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0.21</c:v>
                </c:pt>
                <c:pt idx="1">
                  <c:v>0.26</c:v>
                </c:pt>
                <c:pt idx="2">
                  <c:v>0.45</c:v>
                </c:pt>
                <c:pt idx="3">
                  <c:v>0.41</c:v>
                </c:pt>
                <c:pt idx="4">
                  <c:v>0.32</c:v>
                </c:pt>
              </c:numCache>
            </c:numRef>
          </c:val>
          <c:extLst xmlns:c16r2="http://schemas.microsoft.com/office/drawing/2015/06/chart">
            <c:ext xmlns:c16="http://schemas.microsoft.com/office/drawing/2014/chart" uri="{C3380CC4-5D6E-409C-BE32-E72D297353CC}">
              <c16:uniqueId val="{00000000-9046-4753-AF1C-09421826EDC2}"/>
            </c:ext>
          </c:extLst>
        </c:ser>
        <c:dLbls>
          <c:showLegendKey val="0"/>
          <c:showVal val="0"/>
          <c:showCatName val="0"/>
          <c:showSerName val="0"/>
          <c:showPercent val="0"/>
          <c:showBubbleSize val="0"/>
        </c:dLbls>
        <c:gapWidth val="150"/>
        <c:axId val="360487808"/>
        <c:axId val="36048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9046-4753-AF1C-09421826EDC2}"/>
            </c:ext>
          </c:extLst>
        </c:ser>
        <c:dLbls>
          <c:showLegendKey val="0"/>
          <c:showVal val="0"/>
          <c:showCatName val="0"/>
          <c:showSerName val="0"/>
          <c:showPercent val="0"/>
          <c:showBubbleSize val="0"/>
        </c:dLbls>
        <c:marker val="1"/>
        <c:smooth val="0"/>
        <c:axId val="360487808"/>
        <c:axId val="360488984"/>
      </c:lineChart>
      <c:dateAx>
        <c:axId val="360487808"/>
        <c:scaling>
          <c:orientation val="minMax"/>
        </c:scaling>
        <c:delete val="1"/>
        <c:axPos val="b"/>
        <c:numFmt formatCode="ge" sourceLinked="1"/>
        <c:majorTickMark val="none"/>
        <c:minorTickMark val="none"/>
        <c:tickLblPos val="none"/>
        <c:crossAx val="360488984"/>
        <c:crosses val="autoZero"/>
        <c:auto val="1"/>
        <c:lblOffset val="100"/>
        <c:baseTimeUnit val="years"/>
      </c:dateAx>
      <c:valAx>
        <c:axId val="36048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47.38</c:v>
                </c:pt>
                <c:pt idx="1">
                  <c:v>45.9</c:v>
                </c:pt>
                <c:pt idx="2">
                  <c:v>45.06</c:v>
                </c:pt>
                <c:pt idx="3">
                  <c:v>45.37</c:v>
                </c:pt>
                <c:pt idx="4">
                  <c:v>44.32</c:v>
                </c:pt>
              </c:numCache>
            </c:numRef>
          </c:val>
          <c:extLst xmlns:c16r2="http://schemas.microsoft.com/office/drawing/2015/06/chart">
            <c:ext xmlns:c16="http://schemas.microsoft.com/office/drawing/2014/chart" uri="{C3380CC4-5D6E-409C-BE32-E72D297353CC}">
              <c16:uniqueId val="{00000000-CCDB-409B-B567-5A9431A7C727}"/>
            </c:ext>
          </c:extLst>
        </c:ser>
        <c:dLbls>
          <c:showLegendKey val="0"/>
          <c:showVal val="0"/>
          <c:showCatName val="0"/>
          <c:showSerName val="0"/>
          <c:showPercent val="0"/>
          <c:showBubbleSize val="0"/>
        </c:dLbls>
        <c:gapWidth val="150"/>
        <c:axId val="360936944"/>
        <c:axId val="36093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xmlns:c16r2="http://schemas.microsoft.com/office/drawing/2015/06/chart">
            <c:ext xmlns:c16="http://schemas.microsoft.com/office/drawing/2014/chart" uri="{C3380CC4-5D6E-409C-BE32-E72D297353CC}">
              <c16:uniqueId val="{00000001-CCDB-409B-B567-5A9431A7C727}"/>
            </c:ext>
          </c:extLst>
        </c:ser>
        <c:dLbls>
          <c:showLegendKey val="0"/>
          <c:showVal val="0"/>
          <c:showCatName val="0"/>
          <c:showSerName val="0"/>
          <c:showPercent val="0"/>
          <c:showBubbleSize val="0"/>
        </c:dLbls>
        <c:marker val="1"/>
        <c:smooth val="0"/>
        <c:axId val="360936944"/>
        <c:axId val="360938120"/>
      </c:lineChart>
      <c:dateAx>
        <c:axId val="360936944"/>
        <c:scaling>
          <c:orientation val="minMax"/>
        </c:scaling>
        <c:delete val="1"/>
        <c:axPos val="b"/>
        <c:numFmt formatCode="ge" sourceLinked="1"/>
        <c:majorTickMark val="none"/>
        <c:minorTickMark val="none"/>
        <c:tickLblPos val="none"/>
        <c:crossAx val="360938120"/>
        <c:crosses val="autoZero"/>
        <c:auto val="1"/>
        <c:lblOffset val="100"/>
        <c:baseTimeUnit val="years"/>
      </c:dateAx>
      <c:valAx>
        <c:axId val="36093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3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84.13</c:v>
                </c:pt>
                <c:pt idx="1">
                  <c:v>85.08</c:v>
                </c:pt>
                <c:pt idx="2">
                  <c:v>85.53</c:v>
                </c:pt>
                <c:pt idx="3">
                  <c:v>84.39</c:v>
                </c:pt>
                <c:pt idx="4">
                  <c:v>84.98</c:v>
                </c:pt>
              </c:numCache>
            </c:numRef>
          </c:val>
          <c:extLst xmlns:c16r2="http://schemas.microsoft.com/office/drawing/2015/06/chart">
            <c:ext xmlns:c16="http://schemas.microsoft.com/office/drawing/2014/chart" uri="{C3380CC4-5D6E-409C-BE32-E72D297353CC}">
              <c16:uniqueId val="{00000000-F02A-4F90-A8E1-BEE8C4CA421F}"/>
            </c:ext>
          </c:extLst>
        </c:ser>
        <c:dLbls>
          <c:showLegendKey val="0"/>
          <c:showVal val="0"/>
          <c:showCatName val="0"/>
          <c:showSerName val="0"/>
          <c:showPercent val="0"/>
          <c:showBubbleSize val="0"/>
        </c:dLbls>
        <c:gapWidth val="150"/>
        <c:axId val="360942432"/>
        <c:axId val="36094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xmlns:c16r2="http://schemas.microsoft.com/office/drawing/2015/06/chart">
            <c:ext xmlns:c16="http://schemas.microsoft.com/office/drawing/2014/chart" uri="{C3380CC4-5D6E-409C-BE32-E72D297353CC}">
              <c16:uniqueId val="{00000001-F02A-4F90-A8E1-BEE8C4CA421F}"/>
            </c:ext>
          </c:extLst>
        </c:ser>
        <c:dLbls>
          <c:showLegendKey val="0"/>
          <c:showVal val="0"/>
          <c:showCatName val="0"/>
          <c:showSerName val="0"/>
          <c:showPercent val="0"/>
          <c:showBubbleSize val="0"/>
        </c:dLbls>
        <c:marker val="1"/>
        <c:smooth val="0"/>
        <c:axId val="360942432"/>
        <c:axId val="360940472"/>
      </c:lineChart>
      <c:dateAx>
        <c:axId val="360942432"/>
        <c:scaling>
          <c:orientation val="minMax"/>
        </c:scaling>
        <c:delete val="1"/>
        <c:axPos val="b"/>
        <c:numFmt formatCode="ge" sourceLinked="1"/>
        <c:majorTickMark val="none"/>
        <c:minorTickMark val="none"/>
        <c:tickLblPos val="none"/>
        <c:crossAx val="360940472"/>
        <c:crosses val="autoZero"/>
        <c:auto val="1"/>
        <c:lblOffset val="100"/>
        <c:baseTimeUnit val="years"/>
      </c:dateAx>
      <c:valAx>
        <c:axId val="36094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92.12</c:v>
                </c:pt>
                <c:pt idx="1">
                  <c:v>88.79</c:v>
                </c:pt>
                <c:pt idx="2">
                  <c:v>88.72</c:v>
                </c:pt>
                <c:pt idx="3">
                  <c:v>89.53</c:v>
                </c:pt>
                <c:pt idx="4">
                  <c:v>88.79</c:v>
                </c:pt>
              </c:numCache>
            </c:numRef>
          </c:val>
          <c:extLst xmlns:c16r2="http://schemas.microsoft.com/office/drawing/2015/06/chart">
            <c:ext xmlns:c16="http://schemas.microsoft.com/office/drawing/2014/chart" uri="{C3380CC4-5D6E-409C-BE32-E72D297353CC}">
              <c16:uniqueId val="{00000000-BD91-4892-9D2D-DF8EEC73D52A}"/>
            </c:ext>
          </c:extLst>
        </c:ser>
        <c:dLbls>
          <c:showLegendKey val="0"/>
          <c:showVal val="0"/>
          <c:showCatName val="0"/>
          <c:showSerName val="0"/>
          <c:showPercent val="0"/>
          <c:showBubbleSize val="0"/>
        </c:dLbls>
        <c:gapWidth val="150"/>
        <c:axId val="360489376"/>
        <c:axId val="36048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xmlns:c16r2="http://schemas.microsoft.com/office/drawing/2015/06/chart">
            <c:ext xmlns:c16="http://schemas.microsoft.com/office/drawing/2014/chart" uri="{C3380CC4-5D6E-409C-BE32-E72D297353CC}">
              <c16:uniqueId val="{00000001-BD91-4892-9D2D-DF8EEC73D52A}"/>
            </c:ext>
          </c:extLst>
        </c:ser>
        <c:dLbls>
          <c:showLegendKey val="0"/>
          <c:showVal val="0"/>
          <c:showCatName val="0"/>
          <c:showSerName val="0"/>
          <c:showPercent val="0"/>
          <c:showBubbleSize val="0"/>
        </c:dLbls>
        <c:marker val="1"/>
        <c:smooth val="0"/>
        <c:axId val="360489376"/>
        <c:axId val="360488592"/>
      </c:lineChart>
      <c:dateAx>
        <c:axId val="360489376"/>
        <c:scaling>
          <c:orientation val="minMax"/>
        </c:scaling>
        <c:delete val="1"/>
        <c:axPos val="b"/>
        <c:numFmt formatCode="ge" sourceLinked="1"/>
        <c:majorTickMark val="none"/>
        <c:minorTickMark val="none"/>
        <c:tickLblPos val="none"/>
        <c:crossAx val="360488592"/>
        <c:crosses val="autoZero"/>
        <c:auto val="1"/>
        <c:lblOffset val="100"/>
        <c:baseTimeUnit val="years"/>
      </c:dateAx>
      <c:valAx>
        <c:axId val="360488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04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36.200000000000003</c:v>
                </c:pt>
                <c:pt idx="1">
                  <c:v>37.64</c:v>
                </c:pt>
                <c:pt idx="2">
                  <c:v>39.340000000000003</c:v>
                </c:pt>
                <c:pt idx="3">
                  <c:v>41.16</c:v>
                </c:pt>
                <c:pt idx="4">
                  <c:v>42.86</c:v>
                </c:pt>
              </c:numCache>
            </c:numRef>
          </c:val>
          <c:extLst xmlns:c16r2="http://schemas.microsoft.com/office/drawing/2015/06/chart">
            <c:ext xmlns:c16="http://schemas.microsoft.com/office/drawing/2014/chart" uri="{C3380CC4-5D6E-409C-BE32-E72D297353CC}">
              <c16:uniqueId val="{00000000-B43A-41E5-A1EE-F6C05293D2A1}"/>
            </c:ext>
          </c:extLst>
        </c:ser>
        <c:dLbls>
          <c:showLegendKey val="0"/>
          <c:showVal val="0"/>
          <c:showCatName val="0"/>
          <c:showSerName val="0"/>
          <c:showPercent val="0"/>
          <c:showBubbleSize val="0"/>
        </c:dLbls>
        <c:gapWidth val="150"/>
        <c:axId val="360486632"/>
        <c:axId val="36048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xmlns:c16r2="http://schemas.microsoft.com/office/drawing/2015/06/chart">
            <c:ext xmlns:c16="http://schemas.microsoft.com/office/drawing/2014/chart" uri="{C3380CC4-5D6E-409C-BE32-E72D297353CC}">
              <c16:uniqueId val="{00000001-B43A-41E5-A1EE-F6C05293D2A1}"/>
            </c:ext>
          </c:extLst>
        </c:ser>
        <c:dLbls>
          <c:showLegendKey val="0"/>
          <c:showVal val="0"/>
          <c:showCatName val="0"/>
          <c:showSerName val="0"/>
          <c:showPercent val="0"/>
          <c:showBubbleSize val="0"/>
        </c:dLbls>
        <c:marker val="1"/>
        <c:smooth val="0"/>
        <c:axId val="360486632"/>
        <c:axId val="360487024"/>
      </c:lineChart>
      <c:dateAx>
        <c:axId val="360486632"/>
        <c:scaling>
          <c:orientation val="minMax"/>
        </c:scaling>
        <c:delete val="1"/>
        <c:axPos val="b"/>
        <c:numFmt formatCode="ge" sourceLinked="1"/>
        <c:majorTickMark val="none"/>
        <c:minorTickMark val="none"/>
        <c:tickLblPos val="none"/>
        <c:crossAx val="360487024"/>
        <c:crosses val="autoZero"/>
        <c:auto val="1"/>
        <c:lblOffset val="100"/>
        <c:baseTimeUnit val="years"/>
      </c:dateAx>
      <c:valAx>
        <c:axId val="36048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8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19.12</c:v>
                </c:pt>
                <c:pt idx="1">
                  <c:v>19.260000000000002</c:v>
                </c:pt>
                <c:pt idx="2">
                  <c:v>20.04</c:v>
                </c:pt>
                <c:pt idx="3">
                  <c:v>20.97</c:v>
                </c:pt>
                <c:pt idx="4">
                  <c:v>21.66</c:v>
                </c:pt>
              </c:numCache>
            </c:numRef>
          </c:val>
          <c:extLst xmlns:c16r2="http://schemas.microsoft.com/office/drawing/2015/06/chart">
            <c:ext xmlns:c16="http://schemas.microsoft.com/office/drawing/2014/chart" uri="{C3380CC4-5D6E-409C-BE32-E72D297353CC}">
              <c16:uniqueId val="{00000000-289E-4655-8319-B0CFF2BF8769}"/>
            </c:ext>
          </c:extLst>
        </c:ser>
        <c:dLbls>
          <c:showLegendKey val="0"/>
          <c:showVal val="0"/>
          <c:showCatName val="0"/>
          <c:showSerName val="0"/>
          <c:showPercent val="0"/>
          <c:showBubbleSize val="0"/>
        </c:dLbls>
        <c:gapWidth val="150"/>
        <c:axId val="360577480"/>
        <c:axId val="36057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xmlns:c16r2="http://schemas.microsoft.com/office/drawing/2015/06/chart">
            <c:ext xmlns:c16="http://schemas.microsoft.com/office/drawing/2014/chart" uri="{C3380CC4-5D6E-409C-BE32-E72D297353CC}">
              <c16:uniqueId val="{00000001-289E-4655-8319-B0CFF2BF8769}"/>
            </c:ext>
          </c:extLst>
        </c:ser>
        <c:dLbls>
          <c:showLegendKey val="0"/>
          <c:showVal val="0"/>
          <c:showCatName val="0"/>
          <c:showSerName val="0"/>
          <c:showPercent val="0"/>
          <c:showBubbleSize val="0"/>
        </c:dLbls>
        <c:marker val="1"/>
        <c:smooth val="0"/>
        <c:axId val="360577480"/>
        <c:axId val="360579832"/>
      </c:lineChart>
      <c:dateAx>
        <c:axId val="360577480"/>
        <c:scaling>
          <c:orientation val="minMax"/>
        </c:scaling>
        <c:delete val="1"/>
        <c:axPos val="b"/>
        <c:numFmt formatCode="ge" sourceLinked="1"/>
        <c:majorTickMark val="none"/>
        <c:minorTickMark val="none"/>
        <c:tickLblPos val="none"/>
        <c:crossAx val="360579832"/>
        <c:crosses val="autoZero"/>
        <c:auto val="1"/>
        <c:lblOffset val="100"/>
        <c:baseTimeUnit val="years"/>
      </c:dateAx>
      <c:valAx>
        <c:axId val="36057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7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20-404E-9A0D-A1E60539F92E}"/>
            </c:ext>
          </c:extLst>
        </c:ser>
        <c:dLbls>
          <c:showLegendKey val="0"/>
          <c:showVal val="0"/>
          <c:showCatName val="0"/>
          <c:showSerName val="0"/>
          <c:showPercent val="0"/>
          <c:showBubbleSize val="0"/>
        </c:dLbls>
        <c:gapWidth val="150"/>
        <c:axId val="360582184"/>
        <c:axId val="36057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xmlns:c16r2="http://schemas.microsoft.com/office/drawing/2015/06/chart">
            <c:ext xmlns:c16="http://schemas.microsoft.com/office/drawing/2014/chart" uri="{C3380CC4-5D6E-409C-BE32-E72D297353CC}">
              <c16:uniqueId val="{00000001-E720-404E-9A0D-A1E60539F92E}"/>
            </c:ext>
          </c:extLst>
        </c:ser>
        <c:dLbls>
          <c:showLegendKey val="0"/>
          <c:showVal val="0"/>
          <c:showCatName val="0"/>
          <c:showSerName val="0"/>
          <c:showPercent val="0"/>
          <c:showBubbleSize val="0"/>
        </c:dLbls>
        <c:marker val="1"/>
        <c:smooth val="0"/>
        <c:axId val="360582184"/>
        <c:axId val="360577872"/>
      </c:lineChart>
      <c:dateAx>
        <c:axId val="360582184"/>
        <c:scaling>
          <c:orientation val="minMax"/>
        </c:scaling>
        <c:delete val="1"/>
        <c:axPos val="b"/>
        <c:numFmt formatCode="ge" sourceLinked="1"/>
        <c:majorTickMark val="none"/>
        <c:minorTickMark val="none"/>
        <c:tickLblPos val="none"/>
        <c:crossAx val="360577872"/>
        <c:crosses val="autoZero"/>
        <c:auto val="1"/>
        <c:lblOffset val="100"/>
        <c:baseTimeUnit val="years"/>
      </c:dateAx>
      <c:valAx>
        <c:axId val="360577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058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93.99</c:v>
                </c:pt>
                <c:pt idx="1">
                  <c:v>91.79</c:v>
                </c:pt>
                <c:pt idx="2">
                  <c:v>78.489999999999995</c:v>
                </c:pt>
                <c:pt idx="3">
                  <c:v>72.45</c:v>
                </c:pt>
                <c:pt idx="4">
                  <c:v>62.23</c:v>
                </c:pt>
              </c:numCache>
            </c:numRef>
          </c:val>
          <c:extLst xmlns:c16r2="http://schemas.microsoft.com/office/drawing/2015/06/chart">
            <c:ext xmlns:c16="http://schemas.microsoft.com/office/drawing/2014/chart" uri="{C3380CC4-5D6E-409C-BE32-E72D297353CC}">
              <c16:uniqueId val="{00000000-1AD9-41BE-80F4-C41E037A0852}"/>
            </c:ext>
          </c:extLst>
        </c:ser>
        <c:dLbls>
          <c:showLegendKey val="0"/>
          <c:showVal val="0"/>
          <c:showCatName val="0"/>
          <c:showSerName val="0"/>
          <c:showPercent val="0"/>
          <c:showBubbleSize val="0"/>
        </c:dLbls>
        <c:gapWidth val="150"/>
        <c:axId val="360576696"/>
        <c:axId val="36058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xmlns:c16r2="http://schemas.microsoft.com/office/drawing/2015/06/chart">
            <c:ext xmlns:c16="http://schemas.microsoft.com/office/drawing/2014/chart" uri="{C3380CC4-5D6E-409C-BE32-E72D297353CC}">
              <c16:uniqueId val="{00000001-1AD9-41BE-80F4-C41E037A0852}"/>
            </c:ext>
          </c:extLst>
        </c:ser>
        <c:dLbls>
          <c:showLegendKey val="0"/>
          <c:showVal val="0"/>
          <c:showCatName val="0"/>
          <c:showSerName val="0"/>
          <c:showPercent val="0"/>
          <c:showBubbleSize val="0"/>
        </c:dLbls>
        <c:marker val="1"/>
        <c:smooth val="0"/>
        <c:axId val="360576696"/>
        <c:axId val="360580224"/>
      </c:lineChart>
      <c:dateAx>
        <c:axId val="360576696"/>
        <c:scaling>
          <c:orientation val="minMax"/>
        </c:scaling>
        <c:delete val="1"/>
        <c:axPos val="b"/>
        <c:numFmt formatCode="ge" sourceLinked="1"/>
        <c:majorTickMark val="none"/>
        <c:minorTickMark val="none"/>
        <c:tickLblPos val="none"/>
        <c:crossAx val="360580224"/>
        <c:crosses val="autoZero"/>
        <c:auto val="1"/>
        <c:lblOffset val="100"/>
        <c:baseTimeUnit val="years"/>
      </c:dateAx>
      <c:valAx>
        <c:axId val="360580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057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541.59</c:v>
                </c:pt>
                <c:pt idx="1">
                  <c:v>531.64</c:v>
                </c:pt>
                <c:pt idx="2">
                  <c:v>512.25</c:v>
                </c:pt>
                <c:pt idx="3">
                  <c:v>483.65</c:v>
                </c:pt>
                <c:pt idx="4">
                  <c:v>461.41</c:v>
                </c:pt>
              </c:numCache>
            </c:numRef>
          </c:val>
          <c:extLst xmlns:c16r2="http://schemas.microsoft.com/office/drawing/2015/06/chart">
            <c:ext xmlns:c16="http://schemas.microsoft.com/office/drawing/2014/chart" uri="{C3380CC4-5D6E-409C-BE32-E72D297353CC}">
              <c16:uniqueId val="{00000000-957C-475D-8E31-3EDC8A8BBC56}"/>
            </c:ext>
          </c:extLst>
        </c:ser>
        <c:dLbls>
          <c:showLegendKey val="0"/>
          <c:showVal val="0"/>
          <c:showCatName val="0"/>
          <c:showSerName val="0"/>
          <c:showPercent val="0"/>
          <c:showBubbleSize val="0"/>
        </c:dLbls>
        <c:gapWidth val="150"/>
        <c:axId val="360582968"/>
        <c:axId val="36058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xmlns:c16r2="http://schemas.microsoft.com/office/drawing/2015/06/chart">
            <c:ext xmlns:c16="http://schemas.microsoft.com/office/drawing/2014/chart" uri="{C3380CC4-5D6E-409C-BE32-E72D297353CC}">
              <c16:uniqueId val="{00000001-957C-475D-8E31-3EDC8A8BBC56}"/>
            </c:ext>
          </c:extLst>
        </c:ser>
        <c:dLbls>
          <c:showLegendKey val="0"/>
          <c:showVal val="0"/>
          <c:showCatName val="0"/>
          <c:showSerName val="0"/>
          <c:showPercent val="0"/>
          <c:showBubbleSize val="0"/>
        </c:dLbls>
        <c:marker val="1"/>
        <c:smooth val="0"/>
        <c:axId val="360582968"/>
        <c:axId val="360581008"/>
      </c:lineChart>
      <c:dateAx>
        <c:axId val="360582968"/>
        <c:scaling>
          <c:orientation val="minMax"/>
        </c:scaling>
        <c:delete val="1"/>
        <c:axPos val="b"/>
        <c:numFmt formatCode="ge" sourceLinked="1"/>
        <c:majorTickMark val="none"/>
        <c:minorTickMark val="none"/>
        <c:tickLblPos val="none"/>
        <c:crossAx val="360581008"/>
        <c:crosses val="autoZero"/>
        <c:auto val="1"/>
        <c:lblOffset val="100"/>
        <c:baseTimeUnit val="years"/>
      </c:dateAx>
      <c:valAx>
        <c:axId val="360581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058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87.63</c:v>
                </c:pt>
                <c:pt idx="1">
                  <c:v>84.54</c:v>
                </c:pt>
                <c:pt idx="2">
                  <c:v>84.53</c:v>
                </c:pt>
                <c:pt idx="3">
                  <c:v>85.22</c:v>
                </c:pt>
                <c:pt idx="4">
                  <c:v>85.05</c:v>
                </c:pt>
              </c:numCache>
            </c:numRef>
          </c:val>
          <c:extLst xmlns:c16r2="http://schemas.microsoft.com/office/drawing/2015/06/chart">
            <c:ext xmlns:c16="http://schemas.microsoft.com/office/drawing/2014/chart" uri="{C3380CC4-5D6E-409C-BE32-E72D297353CC}">
              <c16:uniqueId val="{00000000-1651-4A63-A1D4-D1237A8D3945}"/>
            </c:ext>
          </c:extLst>
        </c:ser>
        <c:dLbls>
          <c:showLegendKey val="0"/>
          <c:showVal val="0"/>
          <c:showCatName val="0"/>
          <c:showSerName val="0"/>
          <c:showPercent val="0"/>
          <c:showBubbleSize val="0"/>
        </c:dLbls>
        <c:gapWidth val="150"/>
        <c:axId val="360579048"/>
        <c:axId val="36058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xmlns:c16r2="http://schemas.microsoft.com/office/drawing/2015/06/chart">
            <c:ext xmlns:c16="http://schemas.microsoft.com/office/drawing/2014/chart" uri="{C3380CC4-5D6E-409C-BE32-E72D297353CC}">
              <c16:uniqueId val="{00000001-1651-4A63-A1D4-D1237A8D3945}"/>
            </c:ext>
          </c:extLst>
        </c:ser>
        <c:dLbls>
          <c:showLegendKey val="0"/>
          <c:showVal val="0"/>
          <c:showCatName val="0"/>
          <c:showSerName val="0"/>
          <c:showPercent val="0"/>
          <c:showBubbleSize val="0"/>
        </c:dLbls>
        <c:marker val="1"/>
        <c:smooth val="0"/>
        <c:axId val="360579048"/>
        <c:axId val="360583360"/>
      </c:lineChart>
      <c:dateAx>
        <c:axId val="360579048"/>
        <c:scaling>
          <c:orientation val="minMax"/>
        </c:scaling>
        <c:delete val="1"/>
        <c:axPos val="b"/>
        <c:numFmt formatCode="ge" sourceLinked="1"/>
        <c:majorTickMark val="none"/>
        <c:minorTickMark val="none"/>
        <c:tickLblPos val="none"/>
        <c:crossAx val="360583360"/>
        <c:crosses val="autoZero"/>
        <c:auto val="1"/>
        <c:lblOffset val="100"/>
        <c:baseTimeUnit val="years"/>
      </c:dateAx>
      <c:valAx>
        <c:axId val="3605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7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231.5</c:v>
                </c:pt>
                <c:pt idx="1">
                  <c:v>238.29</c:v>
                </c:pt>
                <c:pt idx="2">
                  <c:v>237.82</c:v>
                </c:pt>
                <c:pt idx="3">
                  <c:v>237.41</c:v>
                </c:pt>
                <c:pt idx="4">
                  <c:v>237.97</c:v>
                </c:pt>
              </c:numCache>
            </c:numRef>
          </c:val>
          <c:extLst xmlns:c16r2="http://schemas.microsoft.com/office/drawing/2015/06/chart">
            <c:ext xmlns:c16="http://schemas.microsoft.com/office/drawing/2014/chart" uri="{C3380CC4-5D6E-409C-BE32-E72D297353CC}">
              <c16:uniqueId val="{00000000-EE03-4C45-B460-4486ADA4701B}"/>
            </c:ext>
          </c:extLst>
        </c:ser>
        <c:dLbls>
          <c:showLegendKey val="0"/>
          <c:showVal val="0"/>
          <c:showCatName val="0"/>
          <c:showSerName val="0"/>
          <c:showPercent val="0"/>
          <c:showBubbleSize val="0"/>
        </c:dLbls>
        <c:gapWidth val="150"/>
        <c:axId val="360938512"/>
        <c:axId val="36093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xmlns:c16r2="http://schemas.microsoft.com/office/drawing/2015/06/chart">
            <c:ext xmlns:c16="http://schemas.microsoft.com/office/drawing/2014/chart" uri="{C3380CC4-5D6E-409C-BE32-E72D297353CC}">
              <c16:uniqueId val="{00000001-EE03-4C45-B460-4486ADA4701B}"/>
            </c:ext>
          </c:extLst>
        </c:ser>
        <c:dLbls>
          <c:showLegendKey val="0"/>
          <c:showVal val="0"/>
          <c:showCatName val="0"/>
          <c:showSerName val="0"/>
          <c:showPercent val="0"/>
          <c:showBubbleSize val="0"/>
        </c:dLbls>
        <c:marker val="1"/>
        <c:smooth val="0"/>
        <c:axId val="360938512"/>
        <c:axId val="360936552"/>
      </c:lineChart>
      <c:dateAx>
        <c:axId val="360938512"/>
        <c:scaling>
          <c:orientation val="minMax"/>
        </c:scaling>
        <c:delete val="1"/>
        <c:axPos val="b"/>
        <c:numFmt formatCode="ge" sourceLinked="1"/>
        <c:majorTickMark val="none"/>
        <c:minorTickMark val="none"/>
        <c:tickLblPos val="none"/>
        <c:crossAx val="360936552"/>
        <c:crosses val="autoZero"/>
        <c:auto val="1"/>
        <c:lblOffset val="100"/>
        <c:baseTimeUnit val="years"/>
      </c:dateAx>
      <c:valAx>
        <c:axId val="36093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3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神奈川県　三浦市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43770</v>
      </c>
      <c r="AM8" s="60"/>
      <c r="AN8" s="60"/>
      <c r="AO8" s="60"/>
      <c r="AP8" s="60"/>
      <c r="AQ8" s="60"/>
      <c r="AR8" s="60"/>
      <c r="AS8" s="60"/>
      <c r="AT8" s="51">
        <f>データ!$S$6</f>
        <v>32.049999999999997</v>
      </c>
      <c r="AU8" s="52"/>
      <c r="AV8" s="52"/>
      <c r="AW8" s="52"/>
      <c r="AX8" s="52"/>
      <c r="AY8" s="52"/>
      <c r="AZ8" s="52"/>
      <c r="BA8" s="52"/>
      <c r="BB8" s="53">
        <f>データ!$T$6</f>
        <v>1365.68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68.400000000000006</v>
      </c>
      <c r="J10" s="52"/>
      <c r="K10" s="52"/>
      <c r="L10" s="52"/>
      <c r="M10" s="52"/>
      <c r="N10" s="52"/>
      <c r="O10" s="63"/>
      <c r="P10" s="53">
        <f>データ!$P$6</f>
        <v>99.99</v>
      </c>
      <c r="Q10" s="53"/>
      <c r="R10" s="53"/>
      <c r="S10" s="53"/>
      <c r="T10" s="53"/>
      <c r="U10" s="53"/>
      <c r="V10" s="53"/>
      <c r="W10" s="60">
        <f>データ!$Q$6</f>
        <v>3056</v>
      </c>
      <c r="X10" s="60"/>
      <c r="Y10" s="60"/>
      <c r="Z10" s="60"/>
      <c r="AA10" s="60"/>
      <c r="AB10" s="60"/>
      <c r="AC10" s="60"/>
      <c r="AD10" s="2"/>
      <c r="AE10" s="2"/>
      <c r="AF10" s="2"/>
      <c r="AG10" s="2"/>
      <c r="AH10" s="4"/>
      <c r="AI10" s="4"/>
      <c r="AJ10" s="4"/>
      <c r="AK10" s="4"/>
      <c r="AL10" s="60">
        <f>データ!$U$6</f>
        <v>43564</v>
      </c>
      <c r="AM10" s="60"/>
      <c r="AN10" s="60"/>
      <c r="AO10" s="60"/>
      <c r="AP10" s="60"/>
      <c r="AQ10" s="60"/>
      <c r="AR10" s="60"/>
      <c r="AS10" s="60"/>
      <c r="AT10" s="51">
        <f>データ!$V$6</f>
        <v>31.44</v>
      </c>
      <c r="AU10" s="52"/>
      <c r="AV10" s="52"/>
      <c r="AW10" s="52"/>
      <c r="AX10" s="52"/>
      <c r="AY10" s="52"/>
      <c r="AZ10" s="52"/>
      <c r="BA10" s="52"/>
      <c r="BB10" s="53">
        <f>データ!$W$6</f>
        <v>1385.62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sqBVg5y6eyBTJrfwXfHEDPzpZG3NXV9oBSq5c8v0WGqdiPC7nWly6REhNmfAeP9qescj4MQv8Sva/AJwk6RJA==" saltValue="v/ejhlpnIoKxAETOxzvWL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142107</v>
      </c>
      <c r="D6" s="34">
        <f t="shared" si="3"/>
        <v>46</v>
      </c>
      <c r="E6" s="34">
        <f t="shared" si="3"/>
        <v>1</v>
      </c>
      <c r="F6" s="34">
        <f t="shared" si="3"/>
        <v>0</v>
      </c>
      <c r="G6" s="34">
        <f t="shared" si="3"/>
        <v>1</v>
      </c>
      <c r="H6" s="34" t="str">
        <f t="shared" si="3"/>
        <v>神奈川県　三浦市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68.400000000000006</v>
      </c>
      <c r="P6" s="35">
        <f t="shared" si="3"/>
        <v>99.99</v>
      </c>
      <c r="Q6" s="35">
        <f t="shared" si="3"/>
        <v>3056</v>
      </c>
      <c r="R6" s="35">
        <f t="shared" si="3"/>
        <v>43770</v>
      </c>
      <c r="S6" s="35">
        <f t="shared" si="3"/>
        <v>32.049999999999997</v>
      </c>
      <c r="T6" s="35">
        <f t="shared" si="3"/>
        <v>1365.68</v>
      </c>
      <c r="U6" s="35">
        <f t="shared" si="3"/>
        <v>43564</v>
      </c>
      <c r="V6" s="35">
        <f t="shared" si="3"/>
        <v>31.44</v>
      </c>
      <c r="W6" s="35">
        <f t="shared" si="3"/>
        <v>1385.62</v>
      </c>
      <c r="X6" s="36">
        <f>IF(X7="",NA(),X7)</f>
        <v>92.12</v>
      </c>
      <c r="Y6" s="36">
        <f t="shared" ref="Y6:AG6" si="4">IF(Y7="",NA(),Y7)</f>
        <v>88.79</v>
      </c>
      <c r="Z6" s="36">
        <f t="shared" si="4"/>
        <v>88.72</v>
      </c>
      <c r="AA6" s="36">
        <f t="shared" si="4"/>
        <v>89.53</v>
      </c>
      <c r="AB6" s="36">
        <f t="shared" si="4"/>
        <v>88.79</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93.99</v>
      </c>
      <c r="AU6" s="36">
        <f t="shared" ref="AU6:BC6" si="6">IF(AU7="",NA(),AU7)</f>
        <v>91.79</v>
      </c>
      <c r="AV6" s="36">
        <f t="shared" si="6"/>
        <v>78.489999999999995</v>
      </c>
      <c r="AW6" s="36">
        <f t="shared" si="6"/>
        <v>72.45</v>
      </c>
      <c r="AX6" s="36">
        <f t="shared" si="6"/>
        <v>62.23</v>
      </c>
      <c r="AY6" s="36">
        <f t="shared" si="6"/>
        <v>382.09</v>
      </c>
      <c r="AZ6" s="36">
        <f t="shared" si="6"/>
        <v>371.31</v>
      </c>
      <c r="BA6" s="36">
        <f t="shared" si="6"/>
        <v>377.63</v>
      </c>
      <c r="BB6" s="36">
        <f t="shared" si="6"/>
        <v>357.34</v>
      </c>
      <c r="BC6" s="36">
        <f t="shared" si="6"/>
        <v>366.03</v>
      </c>
      <c r="BD6" s="35" t="str">
        <f>IF(BD7="","",IF(BD7="-","【-】","【"&amp;SUBSTITUTE(TEXT(BD7,"#,##0.00"),"-","△")&amp;"】"))</f>
        <v>【261.93】</v>
      </c>
      <c r="BE6" s="36">
        <f>IF(BE7="",NA(),BE7)</f>
        <v>541.59</v>
      </c>
      <c r="BF6" s="36">
        <f t="shared" ref="BF6:BN6" si="7">IF(BF7="",NA(),BF7)</f>
        <v>531.64</v>
      </c>
      <c r="BG6" s="36">
        <f t="shared" si="7"/>
        <v>512.25</v>
      </c>
      <c r="BH6" s="36">
        <f t="shared" si="7"/>
        <v>483.65</v>
      </c>
      <c r="BI6" s="36">
        <f t="shared" si="7"/>
        <v>461.41</v>
      </c>
      <c r="BJ6" s="36">
        <f t="shared" si="7"/>
        <v>385.06</v>
      </c>
      <c r="BK6" s="36">
        <f t="shared" si="7"/>
        <v>373.09</v>
      </c>
      <c r="BL6" s="36">
        <f t="shared" si="7"/>
        <v>364.71</v>
      </c>
      <c r="BM6" s="36">
        <f t="shared" si="7"/>
        <v>373.69</v>
      </c>
      <c r="BN6" s="36">
        <f t="shared" si="7"/>
        <v>370.12</v>
      </c>
      <c r="BO6" s="35" t="str">
        <f>IF(BO7="","",IF(BO7="-","【-】","【"&amp;SUBSTITUTE(TEXT(BO7,"#,##0.00"),"-","△")&amp;"】"))</f>
        <v>【270.46】</v>
      </c>
      <c r="BP6" s="36">
        <f>IF(BP7="",NA(),BP7)</f>
        <v>87.63</v>
      </c>
      <c r="BQ6" s="36">
        <f t="shared" ref="BQ6:BY6" si="8">IF(BQ7="",NA(),BQ7)</f>
        <v>84.54</v>
      </c>
      <c r="BR6" s="36">
        <f t="shared" si="8"/>
        <v>84.53</v>
      </c>
      <c r="BS6" s="36">
        <f t="shared" si="8"/>
        <v>85.22</v>
      </c>
      <c r="BT6" s="36">
        <f t="shared" si="8"/>
        <v>85.05</v>
      </c>
      <c r="BU6" s="36">
        <f t="shared" si="8"/>
        <v>99.07</v>
      </c>
      <c r="BV6" s="36">
        <f t="shared" si="8"/>
        <v>99.99</v>
      </c>
      <c r="BW6" s="36">
        <f t="shared" si="8"/>
        <v>100.65</v>
      </c>
      <c r="BX6" s="36">
        <f t="shared" si="8"/>
        <v>99.87</v>
      </c>
      <c r="BY6" s="36">
        <f t="shared" si="8"/>
        <v>100.42</v>
      </c>
      <c r="BZ6" s="35" t="str">
        <f>IF(BZ7="","",IF(BZ7="-","【-】","【"&amp;SUBSTITUTE(TEXT(BZ7,"#,##0.00"),"-","△")&amp;"】"))</f>
        <v>【103.91】</v>
      </c>
      <c r="CA6" s="36">
        <f>IF(CA7="",NA(),CA7)</f>
        <v>231.5</v>
      </c>
      <c r="CB6" s="36">
        <f t="shared" ref="CB6:CJ6" si="9">IF(CB7="",NA(),CB7)</f>
        <v>238.29</v>
      </c>
      <c r="CC6" s="36">
        <f t="shared" si="9"/>
        <v>237.82</v>
      </c>
      <c r="CD6" s="36">
        <f t="shared" si="9"/>
        <v>237.41</v>
      </c>
      <c r="CE6" s="36">
        <f t="shared" si="9"/>
        <v>237.97</v>
      </c>
      <c r="CF6" s="36">
        <f t="shared" si="9"/>
        <v>173.03</v>
      </c>
      <c r="CG6" s="36">
        <f t="shared" si="9"/>
        <v>171.15</v>
      </c>
      <c r="CH6" s="36">
        <f t="shared" si="9"/>
        <v>170.19</v>
      </c>
      <c r="CI6" s="36">
        <f t="shared" si="9"/>
        <v>171.81</v>
      </c>
      <c r="CJ6" s="36">
        <f t="shared" si="9"/>
        <v>171.67</v>
      </c>
      <c r="CK6" s="35" t="str">
        <f>IF(CK7="","",IF(CK7="-","【-】","【"&amp;SUBSTITUTE(TEXT(CK7,"#,##0.00"),"-","△")&amp;"】"))</f>
        <v>【167.11】</v>
      </c>
      <c r="CL6" s="36">
        <f>IF(CL7="",NA(),CL7)</f>
        <v>47.38</v>
      </c>
      <c r="CM6" s="36">
        <f t="shared" ref="CM6:CU6" si="10">IF(CM7="",NA(),CM7)</f>
        <v>45.9</v>
      </c>
      <c r="CN6" s="36">
        <f t="shared" si="10"/>
        <v>45.06</v>
      </c>
      <c r="CO6" s="36">
        <f t="shared" si="10"/>
        <v>45.37</v>
      </c>
      <c r="CP6" s="36">
        <f t="shared" si="10"/>
        <v>44.32</v>
      </c>
      <c r="CQ6" s="36">
        <f t="shared" si="10"/>
        <v>58.58</v>
      </c>
      <c r="CR6" s="36">
        <f t="shared" si="10"/>
        <v>58.53</v>
      </c>
      <c r="CS6" s="36">
        <f t="shared" si="10"/>
        <v>59.01</v>
      </c>
      <c r="CT6" s="36">
        <f t="shared" si="10"/>
        <v>60.03</v>
      </c>
      <c r="CU6" s="36">
        <f t="shared" si="10"/>
        <v>59.74</v>
      </c>
      <c r="CV6" s="35" t="str">
        <f>IF(CV7="","",IF(CV7="-","【-】","【"&amp;SUBSTITUTE(TEXT(CV7,"#,##0.00"),"-","△")&amp;"】"))</f>
        <v>【60.27】</v>
      </c>
      <c r="CW6" s="36">
        <f>IF(CW7="",NA(),CW7)</f>
        <v>84.13</v>
      </c>
      <c r="CX6" s="36">
        <f t="shared" ref="CX6:DF6" si="11">IF(CX7="",NA(),CX7)</f>
        <v>85.08</v>
      </c>
      <c r="CY6" s="36">
        <f t="shared" si="11"/>
        <v>85.53</v>
      </c>
      <c r="CZ6" s="36">
        <f t="shared" si="11"/>
        <v>84.39</v>
      </c>
      <c r="DA6" s="36">
        <f t="shared" si="11"/>
        <v>84.98</v>
      </c>
      <c r="DB6" s="36">
        <f t="shared" si="11"/>
        <v>85.23</v>
      </c>
      <c r="DC6" s="36">
        <f t="shared" si="11"/>
        <v>85.26</v>
      </c>
      <c r="DD6" s="36">
        <f t="shared" si="11"/>
        <v>85.37</v>
      </c>
      <c r="DE6" s="36">
        <f t="shared" si="11"/>
        <v>84.81</v>
      </c>
      <c r="DF6" s="36">
        <f t="shared" si="11"/>
        <v>84.8</v>
      </c>
      <c r="DG6" s="35" t="str">
        <f>IF(DG7="","",IF(DG7="-","【-】","【"&amp;SUBSTITUTE(TEXT(DG7,"#,##0.00"),"-","△")&amp;"】"))</f>
        <v>【89.92】</v>
      </c>
      <c r="DH6" s="36">
        <f>IF(DH7="",NA(),DH7)</f>
        <v>36.200000000000003</v>
      </c>
      <c r="DI6" s="36">
        <f t="shared" ref="DI6:DQ6" si="12">IF(DI7="",NA(),DI7)</f>
        <v>37.64</v>
      </c>
      <c r="DJ6" s="36">
        <f t="shared" si="12"/>
        <v>39.340000000000003</v>
      </c>
      <c r="DK6" s="36">
        <f t="shared" si="12"/>
        <v>41.16</v>
      </c>
      <c r="DL6" s="36">
        <f t="shared" si="12"/>
        <v>42.86</v>
      </c>
      <c r="DM6" s="36">
        <f t="shared" si="12"/>
        <v>44.31</v>
      </c>
      <c r="DN6" s="36">
        <f t="shared" si="12"/>
        <v>45.75</v>
      </c>
      <c r="DO6" s="36">
        <f t="shared" si="12"/>
        <v>46.9</v>
      </c>
      <c r="DP6" s="36">
        <f t="shared" si="12"/>
        <v>47.28</v>
      </c>
      <c r="DQ6" s="36">
        <f t="shared" si="12"/>
        <v>47.66</v>
      </c>
      <c r="DR6" s="35" t="str">
        <f>IF(DR7="","",IF(DR7="-","【-】","【"&amp;SUBSTITUTE(TEXT(DR7,"#,##0.00"),"-","△")&amp;"】"))</f>
        <v>【48.85】</v>
      </c>
      <c r="DS6" s="36">
        <f>IF(DS7="",NA(),DS7)</f>
        <v>19.12</v>
      </c>
      <c r="DT6" s="36">
        <f t="shared" ref="DT6:EB6" si="13">IF(DT7="",NA(),DT7)</f>
        <v>19.260000000000002</v>
      </c>
      <c r="DU6" s="36">
        <f t="shared" si="13"/>
        <v>20.04</v>
      </c>
      <c r="DV6" s="36">
        <f t="shared" si="13"/>
        <v>20.97</v>
      </c>
      <c r="DW6" s="36">
        <f t="shared" si="13"/>
        <v>21.66</v>
      </c>
      <c r="DX6" s="36">
        <f t="shared" si="13"/>
        <v>10.09</v>
      </c>
      <c r="DY6" s="36">
        <f t="shared" si="13"/>
        <v>10.54</v>
      </c>
      <c r="DZ6" s="36">
        <f t="shared" si="13"/>
        <v>12.03</v>
      </c>
      <c r="EA6" s="36">
        <f t="shared" si="13"/>
        <v>12.19</v>
      </c>
      <c r="EB6" s="36">
        <f t="shared" si="13"/>
        <v>15.1</v>
      </c>
      <c r="EC6" s="35" t="str">
        <f>IF(EC7="","",IF(EC7="-","【-】","【"&amp;SUBSTITUTE(TEXT(EC7,"#,##0.00"),"-","△")&amp;"】"))</f>
        <v>【17.80】</v>
      </c>
      <c r="ED6" s="36">
        <f>IF(ED7="",NA(),ED7)</f>
        <v>0.21</v>
      </c>
      <c r="EE6" s="36">
        <f t="shared" ref="EE6:EM6" si="14">IF(EE7="",NA(),EE7)</f>
        <v>0.26</v>
      </c>
      <c r="EF6" s="36">
        <f t="shared" si="14"/>
        <v>0.45</v>
      </c>
      <c r="EG6" s="36">
        <f t="shared" si="14"/>
        <v>0.41</v>
      </c>
      <c r="EH6" s="36">
        <f t="shared" si="14"/>
        <v>0.32</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2">
      <c r="A7" s="29"/>
      <c r="B7" s="38">
        <v>2018</v>
      </c>
      <c r="C7" s="38">
        <v>142107</v>
      </c>
      <c r="D7" s="38">
        <v>46</v>
      </c>
      <c r="E7" s="38">
        <v>1</v>
      </c>
      <c r="F7" s="38">
        <v>0</v>
      </c>
      <c r="G7" s="38">
        <v>1</v>
      </c>
      <c r="H7" s="38" t="s">
        <v>93</v>
      </c>
      <c r="I7" s="38" t="s">
        <v>94</v>
      </c>
      <c r="J7" s="38" t="s">
        <v>95</v>
      </c>
      <c r="K7" s="38" t="s">
        <v>96</v>
      </c>
      <c r="L7" s="38" t="s">
        <v>97</v>
      </c>
      <c r="M7" s="38" t="s">
        <v>98</v>
      </c>
      <c r="N7" s="39" t="s">
        <v>99</v>
      </c>
      <c r="O7" s="39">
        <v>68.400000000000006</v>
      </c>
      <c r="P7" s="39">
        <v>99.99</v>
      </c>
      <c r="Q7" s="39">
        <v>3056</v>
      </c>
      <c r="R7" s="39">
        <v>43770</v>
      </c>
      <c r="S7" s="39">
        <v>32.049999999999997</v>
      </c>
      <c r="T7" s="39">
        <v>1365.68</v>
      </c>
      <c r="U7" s="39">
        <v>43564</v>
      </c>
      <c r="V7" s="39">
        <v>31.44</v>
      </c>
      <c r="W7" s="39">
        <v>1385.62</v>
      </c>
      <c r="X7" s="39">
        <v>92.12</v>
      </c>
      <c r="Y7" s="39">
        <v>88.79</v>
      </c>
      <c r="Z7" s="39">
        <v>88.72</v>
      </c>
      <c r="AA7" s="39">
        <v>89.53</v>
      </c>
      <c r="AB7" s="39">
        <v>88.79</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93.99</v>
      </c>
      <c r="AU7" s="39">
        <v>91.79</v>
      </c>
      <c r="AV7" s="39">
        <v>78.489999999999995</v>
      </c>
      <c r="AW7" s="39">
        <v>72.45</v>
      </c>
      <c r="AX7" s="39">
        <v>62.23</v>
      </c>
      <c r="AY7" s="39">
        <v>382.09</v>
      </c>
      <c r="AZ7" s="39">
        <v>371.31</v>
      </c>
      <c r="BA7" s="39">
        <v>377.63</v>
      </c>
      <c r="BB7" s="39">
        <v>357.34</v>
      </c>
      <c r="BC7" s="39">
        <v>366.03</v>
      </c>
      <c r="BD7" s="39">
        <v>261.93</v>
      </c>
      <c r="BE7" s="39">
        <v>541.59</v>
      </c>
      <c r="BF7" s="39">
        <v>531.64</v>
      </c>
      <c r="BG7" s="39">
        <v>512.25</v>
      </c>
      <c r="BH7" s="39">
        <v>483.65</v>
      </c>
      <c r="BI7" s="39">
        <v>461.41</v>
      </c>
      <c r="BJ7" s="39">
        <v>385.06</v>
      </c>
      <c r="BK7" s="39">
        <v>373.09</v>
      </c>
      <c r="BL7" s="39">
        <v>364.71</v>
      </c>
      <c r="BM7" s="39">
        <v>373.69</v>
      </c>
      <c r="BN7" s="39">
        <v>370.12</v>
      </c>
      <c r="BO7" s="39">
        <v>270.45999999999998</v>
      </c>
      <c r="BP7" s="39">
        <v>87.63</v>
      </c>
      <c r="BQ7" s="39">
        <v>84.54</v>
      </c>
      <c r="BR7" s="39">
        <v>84.53</v>
      </c>
      <c r="BS7" s="39">
        <v>85.22</v>
      </c>
      <c r="BT7" s="39">
        <v>85.05</v>
      </c>
      <c r="BU7" s="39">
        <v>99.07</v>
      </c>
      <c r="BV7" s="39">
        <v>99.99</v>
      </c>
      <c r="BW7" s="39">
        <v>100.65</v>
      </c>
      <c r="BX7" s="39">
        <v>99.87</v>
      </c>
      <c r="BY7" s="39">
        <v>100.42</v>
      </c>
      <c r="BZ7" s="39">
        <v>103.91</v>
      </c>
      <c r="CA7" s="39">
        <v>231.5</v>
      </c>
      <c r="CB7" s="39">
        <v>238.29</v>
      </c>
      <c r="CC7" s="39">
        <v>237.82</v>
      </c>
      <c r="CD7" s="39">
        <v>237.41</v>
      </c>
      <c r="CE7" s="39">
        <v>237.97</v>
      </c>
      <c r="CF7" s="39">
        <v>173.03</v>
      </c>
      <c r="CG7" s="39">
        <v>171.15</v>
      </c>
      <c r="CH7" s="39">
        <v>170.19</v>
      </c>
      <c r="CI7" s="39">
        <v>171.81</v>
      </c>
      <c r="CJ7" s="39">
        <v>171.67</v>
      </c>
      <c r="CK7" s="39">
        <v>167.11</v>
      </c>
      <c r="CL7" s="39">
        <v>47.38</v>
      </c>
      <c r="CM7" s="39">
        <v>45.9</v>
      </c>
      <c r="CN7" s="39">
        <v>45.06</v>
      </c>
      <c r="CO7" s="39">
        <v>45.37</v>
      </c>
      <c r="CP7" s="39">
        <v>44.32</v>
      </c>
      <c r="CQ7" s="39">
        <v>58.58</v>
      </c>
      <c r="CR7" s="39">
        <v>58.53</v>
      </c>
      <c r="CS7" s="39">
        <v>59.01</v>
      </c>
      <c r="CT7" s="39">
        <v>60.03</v>
      </c>
      <c r="CU7" s="39">
        <v>59.74</v>
      </c>
      <c r="CV7" s="39">
        <v>60.27</v>
      </c>
      <c r="CW7" s="39">
        <v>84.13</v>
      </c>
      <c r="CX7" s="39">
        <v>85.08</v>
      </c>
      <c r="CY7" s="39">
        <v>85.53</v>
      </c>
      <c r="CZ7" s="39">
        <v>84.39</v>
      </c>
      <c r="DA7" s="39">
        <v>84.98</v>
      </c>
      <c r="DB7" s="39">
        <v>85.23</v>
      </c>
      <c r="DC7" s="39">
        <v>85.26</v>
      </c>
      <c r="DD7" s="39">
        <v>85.37</v>
      </c>
      <c r="DE7" s="39">
        <v>84.81</v>
      </c>
      <c r="DF7" s="39">
        <v>84.8</v>
      </c>
      <c r="DG7" s="39">
        <v>89.92</v>
      </c>
      <c r="DH7" s="39">
        <v>36.200000000000003</v>
      </c>
      <c r="DI7" s="39">
        <v>37.64</v>
      </c>
      <c r="DJ7" s="39">
        <v>39.340000000000003</v>
      </c>
      <c r="DK7" s="39">
        <v>41.16</v>
      </c>
      <c r="DL7" s="39">
        <v>42.86</v>
      </c>
      <c r="DM7" s="39">
        <v>44.31</v>
      </c>
      <c r="DN7" s="39">
        <v>45.75</v>
      </c>
      <c r="DO7" s="39">
        <v>46.9</v>
      </c>
      <c r="DP7" s="39">
        <v>47.28</v>
      </c>
      <c r="DQ7" s="39">
        <v>47.66</v>
      </c>
      <c r="DR7" s="39">
        <v>48.85</v>
      </c>
      <c r="DS7" s="39">
        <v>19.12</v>
      </c>
      <c r="DT7" s="39">
        <v>19.260000000000002</v>
      </c>
      <c r="DU7" s="39">
        <v>20.04</v>
      </c>
      <c r="DV7" s="39">
        <v>20.97</v>
      </c>
      <c r="DW7" s="39">
        <v>21.66</v>
      </c>
      <c r="DX7" s="39">
        <v>10.09</v>
      </c>
      <c r="DY7" s="39">
        <v>10.54</v>
      </c>
      <c r="DZ7" s="39">
        <v>12.03</v>
      </c>
      <c r="EA7" s="39">
        <v>12.19</v>
      </c>
      <c r="EB7" s="39">
        <v>15.1</v>
      </c>
      <c r="EC7" s="39">
        <v>17.8</v>
      </c>
      <c r="ED7" s="39">
        <v>0.21</v>
      </c>
      <c r="EE7" s="39">
        <v>0.26</v>
      </c>
      <c r="EF7" s="39">
        <v>0.45</v>
      </c>
      <c r="EG7" s="39">
        <v>0.41</v>
      </c>
      <c r="EH7" s="39">
        <v>0.32</v>
      </c>
      <c r="EI7" s="39">
        <v>0.6</v>
      </c>
      <c r="EJ7" s="39">
        <v>0.56000000000000005</v>
      </c>
      <c r="EK7" s="39">
        <v>0.61</v>
      </c>
      <c r="EL7" s="39">
        <v>0.51</v>
      </c>
      <c r="EM7" s="39">
        <v>0.57999999999999996</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2020-01-22T08:06:12Z</cp:lastPrinted>
  <dcterms:created xsi:type="dcterms:W3CDTF">2019-12-05T04:13:40Z</dcterms:created>
  <dcterms:modified xsi:type="dcterms:W3CDTF">2020-02-26T09:29:40Z</dcterms:modified>
  <cp:category/>
</cp:coreProperties>
</file>