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F391DC2D-BA04-4A93-B296-6B629181C151}"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1"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L15" i="1" l="1"/>
  <c r="K18" i="1" l="1"/>
  <c r="D18" i="1"/>
  <c r="G18" i="1"/>
  <c r="N16" i="1"/>
  <c r="J16" i="1"/>
  <c r="D17" i="1"/>
  <c r="E17" i="1"/>
  <c r="G17" i="1"/>
  <c r="K17" i="1"/>
  <c r="C17" i="1"/>
  <c r="D16" i="1"/>
  <c r="E16" i="1"/>
  <c r="E18" i="1" s="1"/>
  <c r="F16" i="1"/>
  <c r="F18" i="1" s="1"/>
  <c r="G16" i="1"/>
  <c r="H16" i="1"/>
  <c r="I16" i="1"/>
  <c r="K16" i="1"/>
  <c r="C16" i="1"/>
  <c r="C18" i="1" s="1"/>
  <c r="E13" i="1"/>
  <c r="F13" i="1"/>
  <c r="G13" i="1"/>
  <c r="E14" i="1"/>
  <c r="F14" i="1"/>
  <c r="G14" i="1"/>
  <c r="E15" i="1"/>
  <c r="F15" i="1"/>
  <c r="F17" i="1" s="1"/>
  <c r="G15" i="1"/>
  <c r="H15" i="1" s="1"/>
  <c r="I15" i="1" s="1"/>
  <c r="J15" i="1" s="1"/>
  <c r="G12" i="1"/>
  <c r="F12" i="1"/>
  <c r="E12" i="1"/>
  <c r="J17" i="1" l="1"/>
  <c r="J18" i="1" s="1"/>
  <c r="I17" i="1"/>
  <c r="I18" i="1" s="1"/>
  <c r="H17" i="1"/>
  <c r="H18" i="1" s="1"/>
  <c r="H14" i="1"/>
  <c r="I14" i="1" s="1"/>
  <c r="J14" i="1" s="1"/>
  <c r="L14" i="1" s="1"/>
  <c r="H12" i="1"/>
  <c r="I12" i="1" s="1"/>
  <c r="J12" i="1" s="1"/>
  <c r="L12" i="1" s="1"/>
  <c r="H13" i="1"/>
  <c r="I13" i="1" s="1"/>
  <c r="J13" i="1" s="1"/>
  <c r="L13" i="1" s="1"/>
  <c r="G11" i="1" l="1"/>
  <c r="D14" i="49" l="1"/>
  <c r="F11" i="1" l="1"/>
  <c r="E4" i="52" l="1"/>
  <c r="L3" i="45" l="1"/>
  <c r="G13" i="52"/>
  <c r="G12" i="52" l="1"/>
  <c r="C219" i="49" l="1"/>
  <c r="C216" i="49"/>
  <c r="D214" i="49"/>
  <c r="D10" i="49" s="1"/>
  <c r="I4" i="1"/>
  <c r="K25" i="45"/>
  <c r="K24" i="45"/>
  <c r="K23" i="45"/>
  <c r="E11" i="1"/>
  <c r="H11" i="1" s="1"/>
  <c r="C218" i="49"/>
  <c r="I11" i="1" l="1"/>
  <c r="J11" i="1" s="1"/>
  <c r="L11" i="1" l="1"/>
  <c r="L17" i="1" l="1"/>
  <c r="L18" i="1"/>
  <c r="D14" i="47" s="1"/>
  <c r="G14" i="52" l="1"/>
  <c r="D5" i="49"/>
  <c r="D7" i="49" s="1"/>
</calcChain>
</file>

<file path=xl/sharedStrings.xml><?xml version="1.0" encoding="utf-8"?>
<sst xmlns="http://schemas.openxmlformats.org/spreadsheetml/2006/main" count="362" uniqueCount="320">
  <si>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</si>
  <si>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</si>
  <si>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</si>
  <si>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</si>
  <si>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</si>
  <si>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</si>
  <si>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</si>
  <si>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</si>
  <si>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</si>
  <si>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</si>
  <si>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</si>
  <si>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</si>
  <si>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</si>
  <si>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</si>
  <si>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</si>
  <si>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</si>
  <si>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</si>
  <si>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</si>
  <si>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</si>
  <si>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</si>
  <si>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</si>
  <si>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</si>
  <si>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</si>
  <si>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</si>
  <si>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</si>
  <si>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</si>
  <si>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</si>
  <si>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</si>
  <si>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</si>
  <si>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</si>
  <si>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</si>
  <si>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</si>
  <si>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</si>
  <si>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</si>
  <si>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</si>
  <si>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</si>
  <si>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</si>
  <si>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</si>
  <si>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</si>
  <si>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</si>
  <si>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</si>
  <si>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</si>
  <si>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</si>
  <si>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</si>
  <si>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</si>
  <si>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</si>
  <si>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</si>
  <si>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</si>
  <si>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</si>
  <si>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</si>
  <si>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</si>
  <si>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</si>
  <si>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</si>
  <si>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</si>
  <si>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</si>
  <si>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</si>
  <si>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</si>
  <si>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</si>
  <si>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</si>
  <si>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</si>
  <si>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</si>
  <si>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</si>
  <si>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</si>
  <si>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</si>
  <si>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</si>
  <si>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</si>
  <si>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</si>
  <si>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</si>
  <si>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</si>
  <si>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</si>
  <si>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</si>
  <si>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</si>
  <si>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</si>
  <si>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</si>
  <si>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</si>
  <si>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</si>
  <si>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</si>
  <si>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</si>
  <si>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</si>
  <si>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</si>
  <si>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</si>
  <si>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</si>
  <si>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</si>
  <si>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</si>
  <si>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</si>
  <si>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</si>
  <si>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</si>
  <si>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</si>
  <si>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</si>
  <si>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</si>
  <si>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</si>
  <si>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</si>
  <si>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</si>
  <si>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</si>
  <si>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</si>
  <si>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</si>
  <si>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</si>
  <si>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</si>
  <si>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</si>
  <si>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</si>
  <si>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</si>
  <si>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</si>
  <si>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</si>
  <si>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</si>
  <si>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</si>
  <si>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</si>
  <si>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</si>
  <si>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</si>
  <si>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</si>
  <si>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</si>
  <si>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</si>
  <si>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</si>
  <si>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</si>
  <si>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</si>
  <si>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</si>
  <si>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</si>
  <si>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</si>
  <si>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</si>
  <si>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</si>
  <si>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</si>
  <si>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</si>
  <si>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</si>
  <si>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</si>
  <si>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</si>
  <si>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</si>
  <si>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</si>
  <si>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</si>
  <si>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</si>
  <si>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</si>
  <si>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</si>
  <si>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</si>
  <si>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</si>
  <si>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</si>
  <si>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</si>
  <si>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</si>
  <si>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</si>
  <si>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</si>
  <si>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</si>
  <si>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</si>
  <si>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</si>
  <si>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</si>
  <si>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</si>
  <si>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</si>
  <si>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</si>
  <si>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</si>
  <si>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</si>
  <si>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</si>
  <si>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</si>
  <si>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</si>
  <si>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</si>
  <si>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</si>
  <si>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</si>
  <si>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</si>
  <si>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</si>
  <si>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</si>
  <si>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</si>
  <si>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</si>
  <si>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</si>
  <si>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</si>
  <si>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</si>
  <si>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</si>
  <si>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</si>
  <si>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</si>
  <si>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</si>
  <si>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</si>
  <si>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</si>
  <si>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</si>
  <si>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</si>
  <si>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</si>
  <si>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</si>
  <si>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</si>
  <si>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</si>
  <si>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</si>
  <si>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</si>
  <si>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</si>
  <si>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</si>
  <si>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</si>
  <si>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</si>
  <si>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</si>
  <si>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</si>
  <si>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</si>
  <si>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</si>
  <si>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</si>
  <si>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</si>
  <si>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</si>
  <si>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</si>
  <si>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</si>
  <si>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</si>
  <si>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</si>
  <si>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</si>
  <si>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</si>
  <si>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</si>
  <si>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</si>
  <si>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</si>
  <si>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</si>
  <si>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</si>
  <si>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</si>
  <si>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</si>
  <si>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</si>
  <si>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</si>
  <si>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</si>
  <si>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</si>
  <si>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</si>
  <si>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</si>
  <si>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</si>
  <si>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</si>
  <si>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</si>
  <si>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</si>
  <si>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</si>
  <si>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</si>
  <si>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</si>
  <si>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</si>
  <si>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</si>
  <si>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</si>
  <si>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</si>
  <si>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</si>
  <si>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</si>
  <si>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</si>
  <si>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</si>
  <si>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</si>
  <si>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</si>
  <si>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</si>
  <si>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</si>
  <si>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</si>
  <si>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</si>
  <si>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</si>
  <si>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</si>
  <si>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</si>
  <si>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</si>
  <si>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</si>
  <si>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</si>
  <si>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</si>
  <si>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</si>
  <si>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</si>
  <si>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</si>
  <si>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</si>
  <si>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</si>
  <si>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</si>
  <si>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</si>
  <si>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</si>
  <si>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</si>
  <si>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</si>
  <si>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</si>
  <si>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</si>
  <si>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</si>
  <si>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</si>
  <si>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</si>
  <si>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</si>
  <si>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</si>
  <si>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</si>
  <si>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</si>
  <si>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</si>
  <si>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</si>
  <si>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</si>
  <si>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</si>
  <si>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</si>
  <si>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</si>
  <si>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</si>
  <si>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</si>
  <si>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</si>
  <si>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</si>
  <si>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</si>
  <si>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</si>
  <si>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</si>
  <si>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</si>
  <si>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</si>
  <si>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</si>
  <si>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</si>
  <si>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</si>
  <si>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</si>
  <si>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</si>
  <si>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</si>
  <si>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</si>
  <si>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</si>
  <si>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</si>
  <si>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</si>
  <si>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</si>
  <si>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</si>
  <si>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</si>
  <si>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</si>
  <si>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</si>
  <si>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</si>
  <si>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</si>
  <si>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</si>
  <si>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</si>
  <si>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</si>
  <si>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</si>
  <si>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</si>
  <si>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</si>
  <si>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</si>
  <si>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</si>
  <si>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</si>
  <si>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</si>
  <si>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</si>
  <si>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</si>
  <si>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</si>
  <si>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</si>
  <si>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</si>
  <si>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</si>
  <si>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</si>
  <si>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</si>
  <si>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</si>
  <si>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320_認知症対応型共同生活介護</t>
  </si>
  <si>
    <t>グループホーム　かながわ</t>
    <phoneticPr fontId="4"/>
  </si>
  <si>
    <t>移乗支援（装着）</t>
  </si>
  <si>
    <t>導入機器</t>
    <rPh sb="0" eb="2">
      <t>ドウニュウ</t>
    </rPh>
    <rPh sb="2" eb="4">
      <t>キキ</t>
    </rPh>
    <phoneticPr fontId="4"/>
  </si>
  <si>
    <t>情報端末</t>
    <rPh sb="0" eb="2">
      <t>ジョウホウ</t>
    </rPh>
    <rPh sb="2" eb="4">
      <t>タンマツ</t>
    </rPh>
    <phoneticPr fontId="4"/>
  </si>
  <si>
    <t>Wi-Fi設備</t>
    <rPh sb="5" eb="7">
      <t>セツビ</t>
    </rPh>
    <phoneticPr fontId="4"/>
  </si>
  <si>
    <t>移乗支援機器A</t>
    <rPh sb="0" eb="6">
      <t>イジョウシエンキキ</t>
    </rPh>
    <phoneticPr fontId="4"/>
  </si>
  <si>
    <t>入浴支援機器A</t>
    <rPh sb="0" eb="6">
      <t>ニュウヨクシエンキキ</t>
    </rPh>
    <phoneticPr fontId="4"/>
  </si>
  <si>
    <t>排泄支援機器A</t>
    <rPh sb="0" eb="2">
      <t>ハイセツ</t>
    </rPh>
    <rPh sb="2" eb="4">
      <t>シエン</t>
    </rPh>
    <rPh sb="4" eb="6">
      <t>キキ</t>
    </rPh>
    <phoneticPr fontId="4"/>
  </si>
  <si>
    <t>高齢者等及び介助者の負担軽減</t>
    <rPh sb="0" eb="4">
      <t>コウレイシャトウ</t>
    </rPh>
    <rPh sb="4" eb="5">
      <t>オヨ</t>
    </rPh>
    <rPh sb="6" eb="9">
      <t>カイジョシャ</t>
    </rPh>
    <rPh sb="10" eb="12">
      <t>フタン</t>
    </rPh>
    <rPh sb="12" eb="14">
      <t>ケイゲン</t>
    </rPh>
    <phoneticPr fontId="4"/>
  </si>
  <si>
    <t>浴槽への出入り動作を支援することで、高齢者等及び介助者の負担軽減</t>
    <rPh sb="0" eb="2">
      <t>ヨクソウ</t>
    </rPh>
    <rPh sb="4" eb="6">
      <t>デハイ</t>
    </rPh>
    <rPh sb="7" eb="9">
      <t>ドウサ</t>
    </rPh>
    <rPh sb="10" eb="12">
      <t>シエン</t>
    </rPh>
    <rPh sb="18" eb="22">
      <t>コウレイシャトウ</t>
    </rPh>
    <rPh sb="22" eb="23">
      <t>オヨ</t>
    </rPh>
    <rPh sb="24" eb="27">
      <t>カイジョシャ</t>
    </rPh>
    <rPh sb="28" eb="32">
      <t>フタンケイゲン</t>
    </rPh>
    <phoneticPr fontId="4"/>
  </si>
  <si>
    <t>予測又は検知結果に基づく、的確なタイミングでの高齢者等へのトイレ誘導</t>
    <rPh sb="0" eb="2">
      <t>ヨソク</t>
    </rPh>
    <rPh sb="2" eb="3">
      <t>マタ</t>
    </rPh>
    <rPh sb="4" eb="6">
      <t>ケンチ</t>
    </rPh>
    <rPh sb="6" eb="8">
      <t>ケッカ</t>
    </rPh>
    <rPh sb="9" eb="10">
      <t>モト</t>
    </rPh>
    <rPh sb="13" eb="15">
      <t>テキカク</t>
    </rPh>
    <rPh sb="23" eb="27">
      <t>コウレイシャトウ</t>
    </rPh>
    <rPh sb="32" eb="34">
      <t>ユウドウ</t>
    </rPh>
    <phoneticPr fontId="4"/>
  </si>
  <si>
    <t>介護業務支援</t>
    <rPh sb="0" eb="6">
      <t>カイゴギョウムシエン</t>
    </rPh>
    <phoneticPr fontId="4"/>
  </si>
  <si>
    <t>小計
（介護テクノロジー等の導入支援事業）</t>
    <rPh sb="0" eb="2">
      <t>ショウケイ</t>
    </rPh>
    <phoneticPr fontId="4"/>
  </si>
  <si>
    <t>小計
（導入支援と一体的に行う業務改善支援事業）</t>
    <rPh sb="0" eb="2">
      <t>ショウケイ</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</si>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</sst>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40">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0" fontId="11" fillId="0" borderId="0" xfId="2" applyFont="1" applyFill="1" applyAlignment="1">
      <alignment horizontal="left" vertical="center"/>
    </xf>
    <xf numFmtId="38" fontId="3" fillId="0" borderId="0" xfId="1" applyFont="1" applyFill="1" applyAlignment="1">
      <alignment horizontal="righ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23" fillId="3" borderId="1" xfId="0" applyFont="1" applyFill="1" applyBorder="1" applyAlignment="1">
      <alignment vertical="center" shrinkToFit="1"/>
    </xf>
    <xf numFmtId="0" fontId="23" fillId="3" borderId="1" xfId="0" applyFont="1" applyFill="1" applyBorder="1" applyAlignment="1">
      <alignment vertical="center" wrapText="1"/>
    </xf>
    <xf numFmtId="0" fontId="0" fillId="4" borderId="1" xfId="0" applyFill="1" applyBorder="1" applyAlignment="1">
      <alignment horizontal="center" vertical="center"/>
    </xf>
    <xf numFmtId="0" fontId="3" fillId="0" borderId="1" xfId="0" applyFont="1" applyBorder="1">
      <alignment vertical="center"/>
    </xf>
    <xf numFmtId="0" fontId="22" fillId="0" borderId="0" xfId="0" applyFont="1" applyFill="1" applyBorder="1">
      <alignment vertical="center"/>
    </xf>
    <xf numFmtId="0" fontId="0" fillId="0" borderId="0" xfId="0" applyFill="1" applyBorder="1" applyAlignment="1">
      <alignment horizontal="center" vertical="center"/>
    </xf>
    <xf numFmtId="0" fontId="22" fillId="3" borderId="14" xfId="0" applyFont="1" applyFill="1" applyBorder="1" applyAlignment="1">
      <alignment vertical="center" wrapText="1"/>
    </xf>
    <xf numFmtId="0" fontId="23" fillId="3" borderId="14" xfId="0" applyFont="1" applyFill="1" applyBorder="1" applyAlignment="1">
      <alignment vertical="center" wrapText="1"/>
    </xf>
    <xf numFmtId="38" fontId="23" fillId="3" borderId="2" xfId="1" applyFont="1" applyFill="1" applyBorder="1" applyAlignment="1">
      <alignment vertical="center" wrapText="1"/>
    </xf>
    <xf numFmtId="38" fontId="3" fillId="0" borderId="2" xfId="1" applyFont="1" applyFill="1" applyBorder="1" applyAlignment="1">
      <alignment horizontal="right" vertical="center" shrinkToFit="1"/>
    </xf>
    <xf numFmtId="38" fontId="5" fillId="0" borderId="16" xfId="1" applyFont="1" applyFill="1" applyBorder="1" applyAlignment="1">
      <alignment vertical="center" wrapText="1"/>
    </xf>
    <xf numFmtId="0" fontId="8" fillId="0" borderId="0" xfId="2" applyFont="1" applyFill="1" applyAlignment="1">
      <alignment horizontal="left"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7" fillId="0" borderId="0" xfId="0" applyFont="1" applyFill="1" applyAlignment="1">
      <alignment horizontal="left" vertical="center"/>
    </xf>
    <xf numFmtId="0" fontId="3" fillId="0" borderId="5" xfId="0" applyFont="1" applyFill="1" applyBorder="1" applyAlignment="1">
      <alignment horizontal="left" vertical="center"/>
    </xf>
    <xf numFmtId="0" fontId="3" fillId="0" borderId="53"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5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令和８年８月１日申請の場合、８</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458622</xdr:colOff>
      <xdr:row>17</xdr:row>
      <xdr:rowOff>0</xdr:rowOff>
    </xdr:from>
    <xdr:to>
      <xdr:col>13</xdr:col>
      <xdr:colOff>589195</xdr:colOff>
      <xdr:row>21</xdr:row>
      <xdr:rowOff>170330</xdr:rowOff>
    </xdr:to>
    <xdr:grpSp>
      <xdr:nvGrpSpPr>
        <xdr:cNvPr id="6" name="グループ化 5">
          <a:extLst>
            <a:ext uri="{FF2B5EF4-FFF2-40B4-BE49-F238E27FC236}">
              <a16:creationId xmlns:a16="http://schemas.microsoft.com/office/drawing/2014/main" id="{00000000-0008-0000-0200-000006000000}"/>
            </a:ext>
          </a:extLst>
        </xdr:cNvPr>
        <xdr:cNvGrpSpPr/>
      </xdr:nvGrpSpPr>
      <xdr:grpSpPr>
        <a:xfrm>
          <a:off x="5561034" y="8098118"/>
          <a:ext cx="6480573" cy="1694330"/>
          <a:chOff x="6028334" y="5043233"/>
          <a:chExt cx="6338595" cy="2931605"/>
        </a:xfrm>
      </xdr:grpSpPr>
      <xdr:sp macro="" textlink="">
        <xdr:nvSpPr>
          <xdr:cNvPr id="2" name="テキスト ボックス 4">
            <a:extLst>
              <a:ext uri="{FF2B5EF4-FFF2-40B4-BE49-F238E27FC236}">
                <a16:creationId xmlns:a16="http://schemas.microsoft.com/office/drawing/2014/main" id="{602D3E80-5267-4770-99F6-DA9ECCD015BD}"/>
              </a:ext>
            </a:extLst>
          </xdr:cNvPr>
          <xdr:cNvSpPr txBox="1"/>
        </xdr:nvSpPr>
        <xdr:spPr>
          <a:xfrm>
            <a:off x="6028334" y="6829894"/>
            <a:ext cx="6338595" cy="114494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2514379" y="309133"/>
          <a:ext cx="4216023" cy="783963"/>
          <a:chOff x="2410258" y="-238620"/>
          <a:chExt cx="1978501" cy="1900758"/>
        </a:xfrm>
      </xdr:grpSpPr>
      <xdr:sp macro="" textlink="">
        <xdr:nvSpPr>
          <xdr:cNvPr id="4" name="テキスト ボックス 4">
            <a:extLst>
              <a:ext uri="{FF2B5EF4-FFF2-40B4-BE49-F238E27FC236}">
                <a16:creationId xmlns:a16="http://schemas.microsoft.com/office/drawing/2014/main" id="{BEC5C0BA-3F77-43BD-8096-336D8D530844}"/>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5"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312420" y="343946"/>
          <a:ext cx="1998223" cy="600263"/>
          <a:chOff x="2311179" y="435666"/>
          <a:chExt cx="1978501" cy="977677"/>
        </a:xfrm>
      </xdr:grpSpPr>
      <xdr:sp macro="" textlink="">
        <xdr:nvSpPr>
          <xdr:cNvPr id="11" name="テキスト ボックス 4">
            <a:extLst>
              <a:ext uri="{FF2B5EF4-FFF2-40B4-BE49-F238E27FC236}">
                <a16:creationId xmlns:a16="http://schemas.microsoft.com/office/drawing/2014/main" id="{BEC5C0BA-3F77-43BD-8096-336D8D530844}"/>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73209</xdr:colOff>
      <xdr:row>10</xdr:row>
      <xdr:rowOff>13173</xdr:rowOff>
    </xdr:from>
    <xdr:to>
      <xdr:col>20</xdr:col>
      <xdr:colOff>218993</xdr:colOff>
      <xdr:row>12</xdr:row>
      <xdr:rowOff>544828</xdr:rowOff>
    </xdr:to>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12339915" y="1679114"/>
          <a:ext cx="3910960" cy="2369420"/>
          <a:chOff x="11860306" y="1836951"/>
          <a:chExt cx="3861979" cy="314426"/>
        </a:xfrm>
      </xdr:grpSpPr>
      <xdr:sp macro="" textlink="">
        <xdr:nvSpPr>
          <xdr:cNvPr id="17" name="テキスト ボックス 4">
            <a:extLst>
              <a:ext uri="{FF2B5EF4-FFF2-40B4-BE49-F238E27FC236}">
                <a16:creationId xmlns:a16="http://schemas.microsoft.com/office/drawing/2014/main" id="{602D3E80-5267-4770-99F6-DA9ECCD015BD}"/>
              </a:ext>
            </a:extLst>
          </xdr:cNvPr>
          <xdr:cNvSpPr txBox="1"/>
        </xdr:nvSpPr>
        <xdr:spPr>
          <a:xfrm>
            <a:off x="12526427" y="1836951"/>
            <a:ext cx="3195858" cy="314426"/>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①見守りセンサーを１８台、移乗支援機器２台、入浴支援機器１台、排泄支援機器１０台導入</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→１事業所あたり補助上限額最大５００万円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②導入にあたってコンサルティング会社等から業務改善を受ける場合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→１事業所あたり補助上限額４８万円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合計：補助上限額最大５４８万円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このケースの場合は、補助額５４８万円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2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1860306" y="1941980"/>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13</xdr:col>
      <xdr:colOff>18602</xdr:colOff>
      <xdr:row>16</xdr:row>
      <xdr:rowOff>784415</xdr:rowOff>
    </xdr:from>
    <xdr:to>
      <xdr:col>19</xdr:col>
      <xdr:colOff>190251</xdr:colOff>
      <xdr:row>20</xdr:row>
      <xdr:rowOff>105451</xdr:rowOff>
    </xdr:to>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11471014" y="7963650"/>
          <a:ext cx="4123590" cy="1547272"/>
          <a:chOff x="-2136826" y="7162167"/>
          <a:chExt cx="22346086" cy="782194"/>
        </a:xfrm>
      </xdr:grpSpPr>
      <xdr:sp macro="" textlink="">
        <xdr:nvSpPr>
          <xdr:cNvPr id="40" name="テキスト ボックス 4">
            <a:extLst>
              <a:ext uri="{FF2B5EF4-FFF2-40B4-BE49-F238E27FC236}">
                <a16:creationId xmlns:a16="http://schemas.microsoft.com/office/drawing/2014/main" id="{602D3E80-5267-4770-99F6-DA9ECCD015BD}"/>
              </a:ext>
            </a:extLst>
          </xdr:cNvPr>
          <xdr:cNvSpPr txBox="1"/>
        </xdr:nvSpPr>
        <xdr:spPr>
          <a:xfrm>
            <a:off x="6209265" y="7162167"/>
            <a:ext cx="13999995" cy="78219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補助所要額の合計額と１事業所あたりの補助上限額５４８万円（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「導入支援と一体的に行う業務改善」を対象経費に含める場合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41"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32" name="テキスト ボックス 4">
          <a:extLst>
            <a:ext uri="{FF2B5EF4-FFF2-40B4-BE49-F238E27FC236}">
              <a16:creationId xmlns:a16="http://schemas.microsoft.com/office/drawing/2014/main" id="{BEC5C0BA-3F77-43BD-8096-336D8D530844}"/>
            </a:ext>
          </a:extLst>
        </xdr:cNvPr>
        <xdr:cNvSpPr txBox="1"/>
      </xdr:nvSpPr>
      <xdr:spPr>
        <a:xfrm>
          <a:off x="11636188" y="233083"/>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724401" y="3277870"/>
          <a:ext cx="3598096" cy="57658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56396" y="4110659"/>
          <a:ext cx="4708938" cy="129374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411858" y="1890919"/>
          <a:ext cx="2590800" cy="92323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4" zoomScale="85" zoomScaleNormal="130" zoomScaleSheetLayoutView="85" workbookViewId="0">
      <selection activeCell="D10" sqref="D10"/>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3" t="s">
        <v>121</v>
      </c>
      <c r="B1" s="33"/>
      <c r="C1" s="33"/>
      <c r="D1" s="33"/>
      <c r="E1" s="33"/>
      <c r="F1" s="33"/>
    </row>
    <row r="2" spans="1:7" ht="25" customHeight="1">
      <c r="A2" s="33"/>
      <c r="B2" s="33"/>
      <c r="C2" s="33"/>
      <c r="D2" s="33"/>
      <c r="E2" s="99"/>
      <c r="F2" s="98">
        <v>46235</v>
      </c>
    </row>
    <row r="3" spans="1:7" ht="25" customHeight="1">
      <c r="A3" s="33" t="s">
        <v>122</v>
      </c>
      <c r="B3" s="33"/>
      <c r="C3" s="33"/>
      <c r="D3" s="33"/>
      <c r="E3" s="33"/>
      <c r="F3" s="33"/>
    </row>
    <row r="4" spans="1:7" ht="25" customHeight="1">
      <c r="A4" s="33"/>
      <c r="B4" s="33"/>
      <c r="C4" s="33"/>
      <c r="D4" s="63"/>
      <c r="E4" s="40" t="s">
        <v>123</v>
      </c>
      <c r="F4" s="96" t="s">
        <v>258</v>
      </c>
    </row>
    <row r="5" spans="1:7" ht="25" customHeight="1">
      <c r="A5" s="33"/>
      <c r="B5" s="33"/>
      <c r="C5" s="33"/>
      <c r="D5" s="33"/>
      <c r="E5" s="41" t="s">
        <v>124</v>
      </c>
      <c r="F5" s="97" t="s">
        <v>257</v>
      </c>
    </row>
    <row r="6" spans="1:7" ht="25" customHeight="1">
      <c r="A6" s="33"/>
      <c r="B6" s="33"/>
      <c r="C6" s="33"/>
      <c r="D6" s="33"/>
      <c r="E6" s="69" t="s">
        <v>264</v>
      </c>
      <c r="F6" s="96" t="s">
        <v>256</v>
      </c>
    </row>
    <row r="7" spans="1:7" ht="25" customHeight="1">
      <c r="A7" s="33"/>
      <c r="B7" s="33"/>
      <c r="C7" s="33"/>
      <c r="D7" s="33"/>
      <c r="E7" s="33"/>
      <c r="F7" s="33"/>
    </row>
    <row r="8" spans="1:7" ht="25" customHeight="1">
      <c r="A8" s="35" t="s">
        <v>317</v>
      </c>
      <c r="B8" s="36"/>
      <c r="C8" s="36"/>
      <c r="D8" s="36"/>
      <c r="E8" s="36"/>
      <c r="F8" s="36"/>
    </row>
    <row r="9" spans="1:7" ht="25" customHeight="1">
      <c r="A9" s="33"/>
      <c r="B9" s="33"/>
      <c r="C9" s="33"/>
      <c r="D9" s="33"/>
      <c r="E9" s="33"/>
      <c r="F9" s="33"/>
    </row>
    <row r="10" spans="1:7" ht="25" customHeight="1">
      <c r="A10" s="33" t="s">
        <v>125</v>
      </c>
      <c r="B10" s="33"/>
      <c r="C10" s="33"/>
      <c r="D10" s="33"/>
      <c r="E10" s="33"/>
      <c r="F10" s="33"/>
    </row>
    <row r="11" spans="1:7" ht="25" customHeight="1">
      <c r="A11" s="33"/>
      <c r="B11" s="33"/>
      <c r="C11" s="33"/>
      <c r="D11" s="33"/>
      <c r="E11" s="33"/>
      <c r="F11" s="33"/>
    </row>
    <row r="12" spans="1:7" ht="25" customHeight="1">
      <c r="A12" s="37" t="s">
        <v>126</v>
      </c>
      <c r="B12" s="33"/>
      <c r="C12" s="33"/>
      <c r="D12" s="93" t="s">
        <v>242</v>
      </c>
      <c r="E12" s="64"/>
      <c r="F12" s="64"/>
      <c r="G12" s="65"/>
    </row>
    <row r="13" spans="1:7" ht="25" customHeight="1">
      <c r="A13" s="33"/>
      <c r="B13" s="33"/>
      <c r="C13" s="33"/>
      <c r="D13" s="33"/>
      <c r="E13" s="33"/>
      <c r="F13" s="33"/>
    </row>
    <row r="14" spans="1:7" ht="25" customHeight="1">
      <c r="A14" s="37" t="s">
        <v>127</v>
      </c>
      <c r="B14" s="33"/>
      <c r="C14" s="63" t="s">
        <v>154</v>
      </c>
      <c r="D14" s="135">
        <f>'【介護テクノロジー】所要額調書(様式２)'!L18</f>
        <v>5480000</v>
      </c>
      <c r="E14" s="66" t="s">
        <v>155</v>
      </c>
      <c r="F14" s="66"/>
    </row>
    <row r="15" spans="1:7" ht="25" customHeight="1">
      <c r="A15" s="33"/>
      <c r="B15" s="33"/>
      <c r="C15" s="33"/>
      <c r="D15" s="105"/>
      <c r="E15" s="106"/>
      <c r="F15" s="33"/>
    </row>
    <row r="16" spans="1:7" ht="25" customHeight="1">
      <c r="A16" s="37" t="s">
        <v>128</v>
      </c>
      <c r="B16" s="33"/>
      <c r="C16" s="33"/>
      <c r="D16" s="33" t="s">
        <v>129</v>
      </c>
      <c r="E16" s="33"/>
      <c r="F16" s="33"/>
    </row>
    <row r="17" spans="1:6" ht="25" customHeight="1">
      <c r="A17" s="33"/>
      <c r="B17" s="33"/>
      <c r="C17" s="33"/>
      <c r="D17" s="33"/>
      <c r="E17" s="33"/>
      <c r="F17" s="33"/>
    </row>
    <row r="18" spans="1:6" ht="25" customHeight="1">
      <c r="A18" s="37" t="s">
        <v>130</v>
      </c>
      <c r="B18" s="33"/>
      <c r="C18" s="33"/>
      <c r="D18" s="33" t="s">
        <v>131</v>
      </c>
      <c r="E18" s="33"/>
      <c r="F18" s="33"/>
    </row>
    <row r="19" spans="1:6" ht="25" customHeight="1">
      <c r="A19" s="33"/>
      <c r="B19" s="33"/>
      <c r="C19" s="33"/>
      <c r="D19" s="33"/>
      <c r="E19" s="33"/>
      <c r="F19" s="33"/>
    </row>
    <row r="20" spans="1:6" ht="25" customHeight="1">
      <c r="A20" s="37" t="s">
        <v>132</v>
      </c>
      <c r="B20" s="33"/>
      <c r="C20" s="33"/>
      <c r="D20" s="33"/>
      <c r="E20" s="33"/>
      <c r="F20" s="33"/>
    </row>
    <row r="21" spans="1:6" ht="25" customHeight="1">
      <c r="A21" s="33"/>
      <c r="B21" s="33" t="s">
        <v>143</v>
      </c>
      <c r="C21" s="33"/>
      <c r="D21" s="33"/>
      <c r="E21" s="33"/>
      <c r="F21" s="33"/>
    </row>
    <row r="22" spans="1:6" ht="25" customHeight="1">
      <c r="A22" s="33"/>
      <c r="B22" s="33" t="s">
        <v>133</v>
      </c>
      <c r="C22" s="33"/>
      <c r="D22" s="33"/>
      <c r="E22" s="33"/>
      <c r="F22" s="33"/>
    </row>
    <row r="23" spans="1:6" ht="25" customHeight="1">
      <c r="A23" s="33"/>
      <c r="B23" s="33" t="s">
        <v>134</v>
      </c>
      <c r="C23" s="33"/>
      <c r="D23" s="33"/>
      <c r="E23" s="33"/>
      <c r="F23" s="33"/>
    </row>
    <row r="24" spans="1:6" ht="25" customHeight="1">
      <c r="A24" s="33"/>
      <c r="B24" s="33"/>
      <c r="C24" s="33"/>
      <c r="D24" s="33"/>
      <c r="E24" s="33"/>
      <c r="F24" s="33"/>
    </row>
    <row r="25" spans="1:6" ht="25" customHeight="1">
      <c r="A25" s="33"/>
      <c r="B25" s="33" t="s">
        <v>135</v>
      </c>
      <c r="C25" s="33"/>
      <c r="D25" s="33"/>
      <c r="E25" s="33"/>
      <c r="F25" s="33"/>
    </row>
    <row r="26" spans="1:6" ht="25" customHeight="1">
      <c r="A26" s="33"/>
      <c r="B26" s="33"/>
      <c r="C26" s="33"/>
      <c r="D26" s="33"/>
      <c r="E26" s="33"/>
      <c r="F26" s="33"/>
    </row>
    <row r="27" spans="1:6" ht="25" customHeight="1">
      <c r="A27" s="33"/>
      <c r="B27" s="33" t="s">
        <v>136</v>
      </c>
      <c r="C27" s="33"/>
      <c r="D27" s="33"/>
      <c r="E27" s="33"/>
      <c r="F27" s="34"/>
    </row>
    <row r="28" spans="1:6" ht="25" customHeight="1">
      <c r="A28" s="33"/>
      <c r="B28" s="38" t="s">
        <v>137</v>
      </c>
      <c r="C28" s="67" t="s">
        <v>138</v>
      </c>
      <c r="D28" s="103" t="s">
        <v>259</v>
      </c>
      <c r="E28" s="62"/>
      <c r="F28" s="62"/>
    </row>
    <row r="29" spans="1:6" ht="25" customHeight="1">
      <c r="A29" s="33"/>
      <c r="B29" s="33"/>
      <c r="C29" s="68" t="s">
        <v>139</v>
      </c>
      <c r="D29" s="104" t="s">
        <v>260</v>
      </c>
      <c r="E29" s="62"/>
      <c r="F29" s="62"/>
    </row>
    <row r="30" spans="1:6" ht="25" customHeight="1">
      <c r="A30" s="33"/>
      <c r="B30" s="33"/>
      <c r="C30" s="68" t="s">
        <v>140</v>
      </c>
      <c r="D30" s="104" t="s">
        <v>261</v>
      </c>
      <c r="E30" s="62"/>
      <c r="F30" s="62"/>
    </row>
    <row r="31" spans="1:6" ht="25" customHeight="1">
      <c r="A31" s="33"/>
      <c r="B31" s="33"/>
      <c r="C31" s="33"/>
      <c r="D31" s="62"/>
      <c r="E31" s="62"/>
      <c r="F31" s="62"/>
    </row>
    <row r="32" spans="1:6" ht="25" customHeight="1">
      <c r="A32" s="33"/>
      <c r="B32" s="33"/>
      <c r="C32" s="33"/>
      <c r="D32" s="39"/>
      <c r="E32" s="39"/>
      <c r="F32" s="39"/>
    </row>
    <row r="33" spans="1:6" ht="25" customHeight="1">
      <c r="A33" s="33"/>
      <c r="B33" s="38" t="s">
        <v>141</v>
      </c>
      <c r="C33" s="67" t="s">
        <v>138</v>
      </c>
      <c r="D33" s="103" t="s">
        <v>262</v>
      </c>
      <c r="E33" s="62"/>
      <c r="F33" s="62"/>
    </row>
    <row r="34" spans="1:6" ht="25" customHeight="1">
      <c r="A34" s="33"/>
      <c r="B34" s="33"/>
      <c r="C34" s="68" t="s">
        <v>139</v>
      </c>
      <c r="D34" s="104" t="s">
        <v>260</v>
      </c>
      <c r="E34" s="62"/>
      <c r="F34" s="62"/>
    </row>
    <row r="35" spans="1:6" ht="25" customHeight="1">
      <c r="A35" s="33"/>
      <c r="B35" s="33"/>
      <c r="C35" s="68" t="s">
        <v>140</v>
      </c>
      <c r="D35" s="104" t="s">
        <v>263</v>
      </c>
      <c r="E35" s="62"/>
      <c r="F35" s="62"/>
    </row>
    <row r="36" spans="1:6" ht="25" customHeight="1">
      <c r="A36" s="33"/>
      <c r="B36" s="33"/>
      <c r="C36" s="33"/>
      <c r="D36" s="62"/>
      <c r="E36" s="62"/>
      <c r="F36" s="62"/>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2" zoomScale="79" zoomScaleNormal="100" zoomScaleSheetLayoutView="79" workbookViewId="0">
      <selection activeCell="K4" sqref="K4:Q5"/>
    </sheetView>
  </sheetViews>
  <sheetFormatPr defaultColWidth="9.54296875" defaultRowHeight="11.5"/>
  <cols>
    <col min="1" max="1" width="14.08984375" style="27" customWidth="1"/>
    <col min="2" max="5" width="9.08984375" style="27" customWidth="1"/>
    <col min="6" max="9" width="5" style="27" customWidth="1"/>
    <col min="10" max="10" width="18.1796875" style="27" customWidth="1"/>
    <col min="11" max="16" width="5" style="27" customWidth="1"/>
    <col min="17" max="17" width="6.6328125" style="27" customWidth="1"/>
    <col min="18" max="16384" width="9.54296875" style="27"/>
  </cols>
  <sheetData>
    <row r="1" spans="1:17" s="15" customFormat="1" ht="16.5" customHeight="1">
      <c r="A1" s="15" t="s">
        <v>32</v>
      </c>
      <c r="J1" s="16"/>
      <c r="N1" s="17"/>
      <c r="O1" s="17"/>
      <c r="P1" s="17"/>
      <c r="Q1" s="17"/>
    </row>
    <row r="2" spans="1:17" s="15" customFormat="1" ht="16.5" customHeight="1">
      <c r="A2" s="166" t="s">
        <v>33</v>
      </c>
      <c r="B2" s="166"/>
      <c r="C2" s="166"/>
      <c r="D2" s="166"/>
      <c r="E2" s="166"/>
      <c r="F2" s="166"/>
      <c r="G2" s="166"/>
      <c r="H2" s="166"/>
      <c r="I2" s="166"/>
      <c r="J2" s="166"/>
      <c r="K2" s="166"/>
      <c r="L2" s="166"/>
      <c r="M2" s="166"/>
      <c r="N2" s="166"/>
      <c r="O2" s="166"/>
      <c r="P2" s="166"/>
      <c r="Q2" s="166"/>
    </row>
    <row r="3" spans="1:17" s="15" customFormat="1" ht="16.5" customHeight="1">
      <c r="A3" s="70"/>
      <c r="B3" s="70"/>
      <c r="C3" s="70"/>
      <c r="D3" s="70"/>
      <c r="E3" s="70"/>
      <c r="F3" s="70"/>
      <c r="G3" s="70"/>
      <c r="H3" s="70"/>
      <c r="I3" s="70"/>
      <c r="J3" s="70"/>
      <c r="K3" s="70"/>
      <c r="L3" s="183">
        <f>'交付申請書（様式１）'!F2</f>
        <v>46235</v>
      </c>
      <c r="M3" s="184"/>
      <c r="N3" s="184"/>
      <c r="O3" s="184"/>
      <c r="P3" s="184"/>
      <c r="Q3" s="71" t="s">
        <v>158</v>
      </c>
    </row>
    <row r="4" spans="1:17" s="15" customFormat="1" ht="24.9" customHeight="1">
      <c r="A4" s="167" t="s">
        <v>34</v>
      </c>
      <c r="B4" s="169" t="s">
        <v>35</v>
      </c>
      <c r="C4" s="170"/>
      <c r="D4" s="170"/>
      <c r="E4" s="171"/>
      <c r="F4" s="172" t="s">
        <v>36</v>
      </c>
      <c r="G4" s="170"/>
      <c r="H4" s="170"/>
      <c r="I4" s="171"/>
      <c r="J4" s="173" t="s">
        <v>37</v>
      </c>
      <c r="K4" s="175" t="s">
        <v>38</v>
      </c>
      <c r="L4" s="176"/>
      <c r="M4" s="176"/>
      <c r="N4" s="176"/>
      <c r="O4" s="176"/>
      <c r="P4" s="176"/>
      <c r="Q4" s="177"/>
    </row>
    <row r="5" spans="1:17" s="15" customFormat="1" ht="24.9" customHeight="1" thickBot="1">
      <c r="A5" s="168"/>
      <c r="B5" s="181" t="s">
        <v>39</v>
      </c>
      <c r="C5" s="182"/>
      <c r="D5" s="181" t="s">
        <v>40</v>
      </c>
      <c r="E5" s="182"/>
      <c r="F5" s="18" t="s">
        <v>41</v>
      </c>
      <c r="G5" s="19" t="s">
        <v>42</v>
      </c>
      <c r="H5" s="19" t="s">
        <v>43</v>
      </c>
      <c r="I5" s="20" t="s">
        <v>44</v>
      </c>
      <c r="J5" s="174"/>
      <c r="K5" s="178"/>
      <c r="L5" s="179"/>
      <c r="M5" s="179"/>
      <c r="N5" s="179"/>
      <c r="O5" s="179"/>
      <c r="P5" s="179"/>
      <c r="Q5" s="180"/>
    </row>
    <row r="6" spans="1:17" s="15" customFormat="1" ht="40.5" customHeight="1" thickTop="1">
      <c r="A6" s="110" t="s">
        <v>270</v>
      </c>
      <c r="B6" s="111" t="s">
        <v>271</v>
      </c>
      <c r="C6" s="112" t="s">
        <v>272</v>
      </c>
      <c r="D6" s="113" t="s">
        <v>273</v>
      </c>
      <c r="E6" s="114" t="s">
        <v>274</v>
      </c>
      <c r="F6" s="115" t="s">
        <v>275</v>
      </c>
      <c r="G6" s="116" t="s">
        <v>103</v>
      </c>
      <c r="H6" s="116" t="s">
        <v>62</v>
      </c>
      <c r="I6" s="117" t="s">
        <v>57</v>
      </c>
      <c r="J6" s="118" t="s">
        <v>276</v>
      </c>
      <c r="K6" s="163" t="s">
        <v>277</v>
      </c>
      <c r="L6" s="164"/>
      <c r="M6" s="164"/>
      <c r="N6" s="164"/>
      <c r="O6" s="164"/>
      <c r="P6" s="164"/>
      <c r="Q6" s="165"/>
    </row>
    <row r="7" spans="1:17" s="15" customFormat="1" ht="40.5" customHeight="1">
      <c r="A7" s="72"/>
      <c r="B7" s="73"/>
      <c r="C7" s="74"/>
      <c r="D7" s="75"/>
      <c r="E7" s="76"/>
      <c r="F7" s="77"/>
      <c r="G7" s="79"/>
      <c r="H7" s="79"/>
      <c r="I7" s="80"/>
      <c r="J7" s="78"/>
      <c r="K7" s="153"/>
      <c r="L7" s="154"/>
      <c r="M7" s="154"/>
      <c r="N7" s="154"/>
      <c r="O7" s="154"/>
      <c r="P7" s="154"/>
      <c r="Q7" s="155"/>
    </row>
    <row r="8" spans="1:17" s="15" customFormat="1" ht="40.5" customHeight="1">
      <c r="A8" s="72"/>
      <c r="B8" s="73"/>
      <c r="C8" s="81"/>
      <c r="D8" s="73"/>
      <c r="E8" s="81"/>
      <c r="F8" s="77"/>
      <c r="G8" s="79"/>
      <c r="H8" s="79"/>
      <c r="I8" s="80"/>
      <c r="J8" s="78"/>
      <c r="K8" s="153"/>
      <c r="L8" s="154"/>
      <c r="M8" s="154"/>
      <c r="N8" s="154"/>
      <c r="O8" s="154"/>
      <c r="P8" s="154"/>
      <c r="Q8" s="155"/>
    </row>
    <row r="9" spans="1:17" s="15" customFormat="1" ht="40.5" customHeight="1">
      <c r="A9" s="72"/>
      <c r="B9" s="73"/>
      <c r="C9" s="81"/>
      <c r="D9" s="73"/>
      <c r="E9" s="81"/>
      <c r="F9" s="77"/>
      <c r="G9" s="79"/>
      <c r="H9" s="79"/>
      <c r="I9" s="80"/>
      <c r="J9" s="78"/>
      <c r="K9" s="153"/>
      <c r="L9" s="154"/>
      <c r="M9" s="154"/>
      <c r="N9" s="154"/>
      <c r="O9" s="154"/>
      <c r="P9" s="154"/>
      <c r="Q9" s="155"/>
    </row>
    <row r="10" spans="1:17" s="15" customFormat="1" ht="40.5" customHeight="1">
      <c r="A10" s="72"/>
      <c r="B10" s="73"/>
      <c r="C10" s="81"/>
      <c r="D10" s="73"/>
      <c r="E10" s="81"/>
      <c r="F10" s="77"/>
      <c r="G10" s="79"/>
      <c r="H10" s="79"/>
      <c r="I10" s="80"/>
      <c r="J10" s="78"/>
      <c r="K10" s="153"/>
      <c r="L10" s="154"/>
      <c r="M10" s="154"/>
      <c r="N10" s="154"/>
      <c r="O10" s="154"/>
      <c r="P10" s="154"/>
      <c r="Q10" s="155"/>
    </row>
    <row r="11" spans="1:17" s="15" customFormat="1" ht="40.5" customHeight="1">
      <c r="A11" s="72"/>
      <c r="B11" s="73"/>
      <c r="C11" s="81"/>
      <c r="D11" s="73"/>
      <c r="E11" s="81"/>
      <c r="F11" s="77"/>
      <c r="G11" s="79"/>
      <c r="H11" s="79"/>
      <c r="I11" s="80"/>
      <c r="J11" s="78"/>
      <c r="K11" s="153"/>
      <c r="L11" s="154"/>
      <c r="M11" s="154"/>
      <c r="N11" s="154"/>
      <c r="O11" s="154"/>
      <c r="P11" s="154"/>
      <c r="Q11" s="155"/>
    </row>
    <row r="12" spans="1:17" s="15" customFormat="1" ht="40.5" customHeight="1">
      <c r="A12" s="72"/>
      <c r="B12" s="73"/>
      <c r="C12" s="81"/>
      <c r="D12" s="73"/>
      <c r="E12" s="81"/>
      <c r="F12" s="77"/>
      <c r="G12" s="79"/>
      <c r="H12" s="79"/>
      <c r="I12" s="80"/>
      <c r="J12" s="78"/>
      <c r="K12" s="153"/>
      <c r="L12" s="154"/>
      <c r="M12" s="154"/>
      <c r="N12" s="154"/>
      <c r="O12" s="154"/>
      <c r="P12" s="154"/>
      <c r="Q12" s="155"/>
    </row>
    <row r="13" spans="1:17" s="15" customFormat="1" ht="40.5" customHeight="1">
      <c r="A13" s="72"/>
      <c r="B13" s="73"/>
      <c r="C13" s="81"/>
      <c r="D13" s="73"/>
      <c r="E13" s="81"/>
      <c r="F13" s="77"/>
      <c r="G13" s="79"/>
      <c r="H13" s="79"/>
      <c r="I13" s="80"/>
      <c r="J13" s="78"/>
      <c r="K13" s="153"/>
      <c r="L13" s="154"/>
      <c r="M13" s="154"/>
      <c r="N13" s="154"/>
      <c r="O13" s="154"/>
      <c r="P13" s="154"/>
      <c r="Q13" s="155"/>
    </row>
    <row r="14" spans="1:17" s="15" customFormat="1" ht="40.5" customHeight="1">
      <c r="A14" s="72"/>
      <c r="B14" s="73"/>
      <c r="C14" s="81"/>
      <c r="D14" s="73"/>
      <c r="E14" s="81"/>
      <c r="F14" s="77"/>
      <c r="G14" s="79"/>
      <c r="H14" s="79"/>
      <c r="I14" s="80"/>
      <c r="J14" s="78"/>
      <c r="K14" s="153"/>
      <c r="L14" s="154"/>
      <c r="M14" s="154"/>
      <c r="N14" s="154"/>
      <c r="O14" s="154"/>
      <c r="P14" s="154"/>
      <c r="Q14" s="155"/>
    </row>
    <row r="15" spans="1:17" s="15" customFormat="1" ht="40.5" customHeight="1">
      <c r="A15" s="72"/>
      <c r="B15" s="73"/>
      <c r="C15" s="81"/>
      <c r="D15" s="73"/>
      <c r="E15" s="81"/>
      <c r="F15" s="77"/>
      <c r="G15" s="79"/>
      <c r="H15" s="79"/>
      <c r="I15" s="80"/>
      <c r="J15" s="78"/>
      <c r="K15" s="153"/>
      <c r="L15" s="154"/>
      <c r="M15" s="154"/>
      <c r="N15" s="154"/>
      <c r="O15" s="154"/>
      <c r="P15" s="154"/>
      <c r="Q15" s="155"/>
    </row>
    <row r="16" spans="1:17" s="15" customFormat="1" ht="40.5" customHeight="1">
      <c r="A16" s="72"/>
      <c r="B16" s="73"/>
      <c r="C16" s="81"/>
      <c r="D16" s="73"/>
      <c r="E16" s="81"/>
      <c r="F16" s="77"/>
      <c r="G16" s="79"/>
      <c r="H16" s="79"/>
      <c r="I16" s="80"/>
      <c r="J16" s="78"/>
      <c r="K16" s="153"/>
      <c r="L16" s="154"/>
      <c r="M16" s="154"/>
      <c r="N16" s="154"/>
      <c r="O16" s="154"/>
      <c r="P16" s="154"/>
      <c r="Q16" s="155"/>
    </row>
    <row r="17" spans="1:17" s="15" customFormat="1" ht="40.5" customHeight="1">
      <c r="A17" s="72"/>
      <c r="B17" s="73"/>
      <c r="C17" s="81"/>
      <c r="D17" s="73"/>
      <c r="E17" s="81"/>
      <c r="F17" s="77"/>
      <c r="G17" s="79"/>
      <c r="H17" s="79"/>
      <c r="I17" s="80"/>
      <c r="J17" s="78"/>
      <c r="K17" s="153"/>
      <c r="L17" s="154"/>
      <c r="M17" s="154"/>
      <c r="N17" s="154"/>
      <c r="O17" s="154"/>
      <c r="P17" s="154"/>
      <c r="Q17" s="155"/>
    </row>
    <row r="18" spans="1:17" s="15" customFormat="1" ht="40.5" customHeight="1">
      <c r="A18" s="72"/>
      <c r="B18" s="73"/>
      <c r="C18" s="81"/>
      <c r="D18" s="73"/>
      <c r="E18" s="81"/>
      <c r="F18" s="77"/>
      <c r="G18" s="79"/>
      <c r="H18" s="79"/>
      <c r="I18" s="80"/>
      <c r="J18" s="78"/>
      <c r="K18" s="153"/>
      <c r="L18" s="154"/>
      <c r="M18" s="154"/>
      <c r="N18" s="154"/>
      <c r="O18" s="154"/>
      <c r="P18" s="154"/>
      <c r="Q18" s="155"/>
    </row>
    <row r="19" spans="1:17" s="15" customFormat="1" ht="40.5" customHeight="1">
      <c r="A19" s="72"/>
      <c r="B19" s="73"/>
      <c r="C19" s="81"/>
      <c r="D19" s="73"/>
      <c r="E19" s="81"/>
      <c r="F19" s="77"/>
      <c r="G19" s="79"/>
      <c r="H19" s="79"/>
      <c r="I19" s="80"/>
      <c r="J19" s="78"/>
      <c r="K19" s="153"/>
      <c r="L19" s="154"/>
      <c r="M19" s="154"/>
      <c r="N19" s="154"/>
      <c r="O19" s="154"/>
      <c r="P19" s="154"/>
      <c r="Q19" s="155"/>
    </row>
    <row r="20" spans="1:17" s="15" customFormat="1" ht="40.5" customHeight="1">
      <c r="A20" s="72"/>
      <c r="B20" s="73"/>
      <c r="C20" s="81"/>
      <c r="D20" s="73"/>
      <c r="E20" s="81"/>
      <c r="F20" s="77"/>
      <c r="G20" s="79"/>
      <c r="H20" s="79"/>
      <c r="I20" s="80"/>
      <c r="J20" s="78"/>
      <c r="K20" s="153"/>
      <c r="L20" s="154"/>
      <c r="M20" s="154"/>
      <c r="N20" s="154"/>
      <c r="O20" s="154"/>
      <c r="P20" s="154"/>
      <c r="Q20" s="155"/>
    </row>
    <row r="21" spans="1:17" s="15" customFormat="1" ht="40.5" customHeight="1">
      <c r="A21" s="72"/>
      <c r="B21" s="73"/>
      <c r="C21" s="81"/>
      <c r="D21" s="73"/>
      <c r="E21" s="81"/>
      <c r="F21" s="77"/>
      <c r="G21" s="79"/>
      <c r="H21" s="79"/>
      <c r="I21" s="80"/>
      <c r="J21" s="78"/>
      <c r="K21" s="153"/>
      <c r="L21" s="154"/>
      <c r="M21" s="154"/>
      <c r="N21" s="154"/>
      <c r="O21" s="154"/>
      <c r="P21" s="154"/>
      <c r="Q21" s="155"/>
    </row>
    <row r="22" spans="1:17" s="15" customFormat="1" ht="31.5" customHeight="1">
      <c r="A22" s="156" t="s">
        <v>45</v>
      </c>
      <c r="B22" s="156"/>
      <c r="C22" s="156"/>
      <c r="D22" s="156"/>
      <c r="E22" s="156"/>
      <c r="F22" s="156"/>
      <c r="G22" s="156"/>
      <c r="H22" s="156"/>
      <c r="I22" s="156"/>
      <c r="J22" s="156"/>
      <c r="K22" s="156"/>
      <c r="L22" s="156"/>
      <c r="M22" s="156"/>
      <c r="N22" s="156"/>
      <c r="O22" s="156"/>
      <c r="P22" s="156"/>
      <c r="Q22" s="156"/>
    </row>
    <row r="23" spans="1:17" s="15" customFormat="1" ht="30" customHeight="1">
      <c r="B23" s="21"/>
      <c r="C23" s="21"/>
      <c r="I23" s="22" t="s">
        <v>156</v>
      </c>
      <c r="J23" s="23"/>
      <c r="K23" s="157" t="str">
        <f>'交付申請書（様式１）'!F4</f>
        <v>神奈川県横浜市中区日本大通１</v>
      </c>
      <c r="L23" s="158"/>
      <c r="M23" s="158"/>
      <c r="N23" s="158"/>
      <c r="O23" s="158"/>
      <c r="P23" s="158"/>
      <c r="Q23" s="159"/>
    </row>
    <row r="24" spans="1:17" s="15" customFormat="1" ht="30" customHeight="1">
      <c r="B24" s="21"/>
      <c r="C24" s="21"/>
      <c r="I24" s="22" t="s">
        <v>157</v>
      </c>
      <c r="J24" s="23"/>
      <c r="K24" s="160" t="str">
        <f>'交付申請書（様式１）'!F5</f>
        <v>社会福祉法人 かながわ</v>
      </c>
      <c r="L24" s="161"/>
      <c r="M24" s="161"/>
      <c r="N24" s="161"/>
      <c r="O24" s="161"/>
      <c r="P24" s="161"/>
      <c r="Q24" s="162"/>
    </row>
    <row r="25" spans="1:17" s="15" customFormat="1" ht="30" customHeight="1">
      <c r="B25" s="21"/>
      <c r="C25" s="21"/>
      <c r="I25" s="22" t="s">
        <v>46</v>
      </c>
      <c r="J25" s="23"/>
      <c r="K25" s="160" t="str">
        <f>'交付申請書（様式１）'!F6</f>
        <v>理事長　神奈川 太郎</v>
      </c>
      <c r="L25" s="161"/>
      <c r="M25" s="161"/>
      <c r="N25" s="161"/>
      <c r="O25" s="161"/>
      <c r="P25" s="161"/>
      <c r="Q25" s="162"/>
    </row>
    <row r="26" spans="1:17" s="15" customFormat="1" ht="16.5" customHeight="1">
      <c r="A26" s="15" t="s">
        <v>47</v>
      </c>
      <c r="B26" s="21"/>
      <c r="C26" s="21"/>
      <c r="I26" s="24"/>
      <c r="J26" s="25"/>
      <c r="K26" s="134"/>
      <c r="L26" s="134"/>
      <c r="M26" s="134"/>
      <c r="N26" s="134"/>
      <c r="O26" s="134"/>
      <c r="P26" s="134"/>
      <c r="Q26" s="134"/>
    </row>
    <row r="27" spans="1:17" s="15" customFormat="1" ht="16.5" customHeight="1">
      <c r="A27" s="17" t="s">
        <v>48</v>
      </c>
      <c r="B27" s="21"/>
      <c r="C27" s="21"/>
      <c r="I27" s="24"/>
      <c r="J27" s="25"/>
      <c r="K27" s="24"/>
      <c r="L27" s="24"/>
      <c r="M27" s="24"/>
      <c r="N27" s="24"/>
      <c r="O27" s="24"/>
      <c r="P27" s="24"/>
      <c r="Q27" s="24"/>
    </row>
    <row r="28" spans="1:17" s="15" customFormat="1" ht="16.5" customHeight="1">
      <c r="A28" s="17" t="s">
        <v>49</v>
      </c>
      <c r="B28" s="21"/>
      <c r="C28" s="21"/>
      <c r="I28" s="24"/>
      <c r="J28" s="25"/>
      <c r="K28" s="24"/>
      <c r="L28" s="24"/>
      <c r="M28" s="24"/>
      <c r="N28" s="24"/>
      <c r="O28" s="24"/>
      <c r="P28" s="24"/>
      <c r="Q28" s="24"/>
    </row>
    <row r="29" spans="1:17" s="15" customFormat="1" ht="16.5" customHeight="1">
      <c r="A29" s="15" t="s">
        <v>50</v>
      </c>
      <c r="B29" s="21"/>
      <c r="C29" s="21"/>
      <c r="I29" s="24"/>
      <c r="J29" s="25"/>
      <c r="K29" s="24"/>
      <c r="L29" s="152"/>
      <c r="M29" s="152"/>
      <c r="N29" s="152"/>
      <c r="O29" s="152"/>
      <c r="P29" s="152"/>
      <c r="Q29" s="152"/>
    </row>
    <row r="30" spans="1:17" s="15" customFormat="1" ht="16.5" customHeight="1">
      <c r="B30" s="21"/>
      <c r="C30" s="21"/>
      <c r="I30" s="24"/>
      <c r="J30" s="25"/>
      <c r="K30" s="24"/>
      <c r="L30" s="152"/>
      <c r="M30" s="152"/>
      <c r="N30" s="152"/>
      <c r="O30" s="152"/>
      <c r="P30" s="152"/>
      <c r="Q30" s="152"/>
    </row>
    <row r="33" spans="1:17" ht="13">
      <c r="A33" s="26"/>
      <c r="B33" s="26"/>
      <c r="C33" s="26"/>
      <c r="D33" s="26"/>
      <c r="E33" s="26"/>
      <c r="F33" s="26"/>
      <c r="G33" s="26"/>
      <c r="H33" s="26"/>
      <c r="I33" s="26"/>
      <c r="J33" s="26"/>
      <c r="K33" s="26"/>
      <c r="L33" s="26"/>
      <c r="M33" s="26"/>
      <c r="N33" s="26"/>
      <c r="O33" s="26"/>
      <c r="P33" s="26"/>
      <c r="Q33" s="26"/>
    </row>
    <row r="34" spans="1:17" s="15" customFormat="1" hidden="1">
      <c r="J34" s="16"/>
    </row>
    <row r="35" spans="1:17" s="15" customFormat="1" hidden="1">
      <c r="B35" s="28" t="s">
        <v>51</v>
      </c>
      <c r="J35" s="16"/>
    </row>
    <row r="36" spans="1:17" s="15" customFormat="1" hidden="1">
      <c r="A36" s="15" t="s">
        <v>52</v>
      </c>
      <c r="B36" s="28" t="s">
        <v>53</v>
      </c>
      <c r="J36" s="16"/>
    </row>
    <row r="37" spans="1:17" s="15" customFormat="1" hidden="1">
      <c r="A37" s="15" t="s">
        <v>54</v>
      </c>
      <c r="B37" s="28" t="s">
        <v>55</v>
      </c>
      <c r="J37" s="16"/>
    </row>
    <row r="38" spans="1:17" s="15" customFormat="1" hidden="1">
      <c r="A38" s="15" t="s">
        <v>56</v>
      </c>
      <c r="B38" s="28" t="s">
        <v>57</v>
      </c>
    </row>
    <row r="39" spans="1:17" s="15" customFormat="1" hidden="1">
      <c r="B39" s="28" t="s">
        <v>58</v>
      </c>
    </row>
    <row r="40" spans="1:17" s="15" customFormat="1" hidden="1">
      <c r="A40" s="15" t="s">
        <v>59</v>
      </c>
      <c r="B40" s="28" t="s">
        <v>60</v>
      </c>
    </row>
    <row r="41" spans="1:17" s="15" customFormat="1" hidden="1">
      <c r="A41" s="15" t="s">
        <v>61</v>
      </c>
      <c r="B41" s="28" t="s">
        <v>62</v>
      </c>
    </row>
    <row r="42" spans="1:17" s="15" customFormat="1" hidden="1">
      <c r="B42" s="28" t="s">
        <v>63</v>
      </c>
    </row>
    <row r="43" spans="1:17" s="15" customFormat="1" hidden="1">
      <c r="B43" s="28" t="s">
        <v>64</v>
      </c>
    </row>
    <row r="44" spans="1:17" s="15" customFormat="1" hidden="1">
      <c r="B44" s="28" t="s">
        <v>65</v>
      </c>
    </row>
    <row r="45" spans="1:17" s="15" customFormat="1" hidden="1">
      <c r="B45" s="28" t="s">
        <v>66</v>
      </c>
    </row>
    <row r="46" spans="1:17" s="15" customFormat="1" hidden="1">
      <c r="B46" s="28" t="s">
        <v>67</v>
      </c>
    </row>
    <row r="47" spans="1:17" s="15" customFormat="1" hidden="1">
      <c r="B47" s="28" t="s">
        <v>68</v>
      </c>
    </row>
    <row r="48" spans="1:17" s="15" customFormat="1" hidden="1">
      <c r="B48" s="28" t="s">
        <v>69</v>
      </c>
    </row>
    <row r="49" spans="2:2" s="15" customFormat="1" hidden="1">
      <c r="B49" s="28" t="s">
        <v>70</v>
      </c>
    </row>
    <row r="50" spans="2:2" s="15" customFormat="1" hidden="1">
      <c r="B50" s="28" t="s">
        <v>71</v>
      </c>
    </row>
    <row r="51" spans="2:2" s="15" customFormat="1" hidden="1">
      <c r="B51" s="28" t="s">
        <v>72</v>
      </c>
    </row>
    <row r="52" spans="2:2" s="15" customFormat="1" hidden="1">
      <c r="B52" s="28" t="s">
        <v>73</v>
      </c>
    </row>
    <row r="53" spans="2:2" s="15" customFormat="1" hidden="1">
      <c r="B53" s="28" t="s">
        <v>74</v>
      </c>
    </row>
    <row r="54" spans="2:2" s="15" customFormat="1" hidden="1">
      <c r="B54" s="28" t="s">
        <v>75</v>
      </c>
    </row>
    <row r="55" spans="2:2" s="15" customFormat="1" hidden="1">
      <c r="B55" s="28" t="s">
        <v>76</v>
      </c>
    </row>
    <row r="56" spans="2:2" s="15" customFormat="1" hidden="1">
      <c r="B56" s="28" t="s">
        <v>77</v>
      </c>
    </row>
    <row r="57" spans="2:2" s="15" customFormat="1" hidden="1">
      <c r="B57" s="28" t="s">
        <v>78</v>
      </c>
    </row>
    <row r="58" spans="2:2" s="15" customFormat="1" hidden="1">
      <c r="B58" s="28" t="s">
        <v>79</v>
      </c>
    </row>
    <row r="59" spans="2:2" s="15" customFormat="1" hidden="1">
      <c r="B59" s="28" t="s">
        <v>80</v>
      </c>
    </row>
    <row r="60" spans="2:2" s="15" customFormat="1" hidden="1">
      <c r="B60" s="28" t="s">
        <v>81</v>
      </c>
    </row>
    <row r="61" spans="2:2" s="15" customFormat="1" hidden="1">
      <c r="B61" s="28" t="s">
        <v>82</v>
      </c>
    </row>
    <row r="62" spans="2:2" s="15" customFormat="1" hidden="1">
      <c r="B62" s="28" t="s">
        <v>83</v>
      </c>
    </row>
    <row r="63" spans="2:2" s="15" customFormat="1" hidden="1">
      <c r="B63" s="28" t="s">
        <v>84</v>
      </c>
    </row>
    <row r="64" spans="2:2" s="15" customFormat="1" hidden="1">
      <c r="B64" s="28" t="s">
        <v>85</v>
      </c>
    </row>
    <row r="65" spans="2:2" s="15" customFormat="1" hidden="1">
      <c r="B65" s="28" t="s">
        <v>86</v>
      </c>
    </row>
    <row r="66" spans="2:2" s="15" customFormat="1" hidden="1">
      <c r="B66" s="28" t="s">
        <v>87</v>
      </c>
    </row>
    <row r="67" spans="2:2" s="15" customFormat="1" hidden="1">
      <c r="B67" s="28" t="s">
        <v>88</v>
      </c>
    </row>
    <row r="68" spans="2:2" s="15" customFormat="1" hidden="1">
      <c r="B68" s="28" t="s">
        <v>89</v>
      </c>
    </row>
    <row r="69" spans="2:2" s="15" customFormat="1" hidden="1">
      <c r="B69" s="28" t="s">
        <v>90</v>
      </c>
    </row>
    <row r="70" spans="2:2" s="15" customFormat="1" hidden="1">
      <c r="B70" s="28" t="s">
        <v>91</v>
      </c>
    </row>
    <row r="71" spans="2:2" s="15" customFormat="1" hidden="1">
      <c r="B71" s="28" t="s">
        <v>92</v>
      </c>
    </row>
    <row r="72" spans="2:2" s="15" customFormat="1" hidden="1">
      <c r="B72" s="28" t="s">
        <v>93</v>
      </c>
    </row>
    <row r="73" spans="2:2" s="15" customFormat="1" hidden="1">
      <c r="B73" s="28" t="s">
        <v>94</v>
      </c>
    </row>
    <row r="74" spans="2:2" s="15" customFormat="1" hidden="1">
      <c r="B74" s="28" t="s">
        <v>95</v>
      </c>
    </row>
    <row r="75" spans="2:2" s="15" customFormat="1" hidden="1">
      <c r="B75" s="28" t="s">
        <v>96</v>
      </c>
    </row>
    <row r="76" spans="2:2" s="15" customFormat="1" hidden="1">
      <c r="B76" s="28" t="s">
        <v>97</v>
      </c>
    </row>
    <row r="77" spans="2:2" s="15" customFormat="1" hidden="1">
      <c r="B77" s="28" t="s">
        <v>98</v>
      </c>
    </row>
    <row r="78" spans="2:2" s="15" customFormat="1" hidden="1">
      <c r="B78" s="28" t="s">
        <v>99</v>
      </c>
    </row>
    <row r="79" spans="2:2" s="15" customFormat="1" hidden="1">
      <c r="B79" s="28" t="s">
        <v>100</v>
      </c>
    </row>
    <row r="80" spans="2:2" s="15" customFormat="1" hidden="1">
      <c r="B80" s="28" t="s">
        <v>101</v>
      </c>
    </row>
    <row r="81" spans="2:2" s="15" customFormat="1" hidden="1">
      <c r="B81" s="28" t="s">
        <v>102</v>
      </c>
    </row>
    <row r="82" spans="2:2" s="15" customFormat="1" hidden="1">
      <c r="B82" s="28" t="s">
        <v>103</v>
      </c>
    </row>
    <row r="83" spans="2:2" s="15" customFormat="1" hidden="1">
      <c r="B83" s="28" t="s">
        <v>104</v>
      </c>
    </row>
    <row r="84" spans="2:2" s="15" customFormat="1" hidden="1">
      <c r="B84" s="28" t="s">
        <v>105</v>
      </c>
    </row>
    <row r="85" spans="2:2" s="15" customFormat="1" hidden="1">
      <c r="B85" s="28" t="s">
        <v>106</v>
      </c>
    </row>
    <row r="86" spans="2:2" s="15" customFormat="1" hidden="1">
      <c r="B86" s="28" t="s">
        <v>107</v>
      </c>
    </row>
    <row r="87" spans="2:2" s="15" customFormat="1" hidden="1">
      <c r="B87" s="28" t="s">
        <v>108</v>
      </c>
    </row>
    <row r="88" spans="2:2" s="15" customFormat="1" hidden="1">
      <c r="B88" s="28" t="s">
        <v>109</v>
      </c>
    </row>
    <row r="89" spans="2:2" s="15" customFormat="1" hidden="1">
      <c r="B89" s="28" t="s">
        <v>110</v>
      </c>
    </row>
    <row r="90" spans="2:2" s="15" customFormat="1" hidden="1">
      <c r="B90" s="28" t="s">
        <v>111</v>
      </c>
    </row>
    <row r="91" spans="2:2" s="15" customFormat="1" hidden="1">
      <c r="B91" s="28" t="s">
        <v>112</v>
      </c>
    </row>
    <row r="92" spans="2:2" s="15" customFormat="1" hidden="1">
      <c r="B92" s="28" t="s">
        <v>113</v>
      </c>
    </row>
    <row r="93" spans="2:2" s="15" customFormat="1" hidden="1">
      <c r="B93" s="28" t="s">
        <v>114</v>
      </c>
    </row>
    <row r="94" spans="2:2" s="15" customFormat="1" hidden="1">
      <c r="B94" s="28" t="s">
        <v>115</v>
      </c>
    </row>
    <row r="95" spans="2:2" s="15" customFormat="1" hidden="1">
      <c r="B95" s="28" t="s">
        <v>116</v>
      </c>
    </row>
    <row r="96" spans="2:2" s="15" customFormat="1" hidden="1">
      <c r="B96" s="28" t="s">
        <v>117</v>
      </c>
    </row>
    <row r="97" spans="2:2" s="15" customFormat="1" hidden="1">
      <c r="B97" s="28" t="s">
        <v>118</v>
      </c>
    </row>
    <row r="98" spans="2:2" s="15" customFormat="1" hidden="1">
      <c r="B98" s="28" t="s">
        <v>119</v>
      </c>
    </row>
    <row r="99" spans="2:2" s="15" customFormat="1"/>
    <row r="100" spans="2:2" s="15" customFormat="1"/>
  </sheetData>
  <sheetProtection insertRows="0" deleteRows="0"/>
  <mergeCells count="31">
    <mergeCell ref="A2:Q2"/>
    <mergeCell ref="A4:A5"/>
    <mergeCell ref="B4:E4"/>
    <mergeCell ref="F4:I4"/>
    <mergeCell ref="J4:J5"/>
    <mergeCell ref="K4:Q5"/>
    <mergeCell ref="B5:C5"/>
    <mergeCell ref="D5:E5"/>
    <mergeCell ref="L3:P3"/>
    <mergeCell ref="K18:Q18"/>
    <mergeCell ref="K6:Q6"/>
    <mergeCell ref="K8:Q8"/>
    <mergeCell ref="K9:Q9"/>
    <mergeCell ref="K10:Q10"/>
    <mergeCell ref="K11:Q11"/>
    <mergeCell ref="K12:Q12"/>
    <mergeCell ref="K13:Q13"/>
    <mergeCell ref="K14:Q14"/>
    <mergeCell ref="K15:Q15"/>
    <mergeCell ref="K16:Q16"/>
    <mergeCell ref="K17:Q17"/>
    <mergeCell ref="K7:Q7"/>
    <mergeCell ref="L29:Q29"/>
    <mergeCell ref="L30:Q30"/>
    <mergeCell ref="K19:Q19"/>
    <mergeCell ref="K20:Q20"/>
    <mergeCell ref="K21:Q21"/>
    <mergeCell ref="A22:Q22"/>
    <mergeCell ref="K23:Q23"/>
    <mergeCell ref="K25:Q25"/>
    <mergeCell ref="K24:Q24"/>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24"/>
  <sheetViews>
    <sheetView showGridLines="0" view="pageBreakPreview" topLeftCell="A15" zoomScale="85" zoomScaleNormal="100" zoomScaleSheetLayoutView="85" workbookViewId="0">
      <selection activeCell="E11" sqref="E11"/>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269</v>
      </c>
      <c r="B1" s="6"/>
      <c r="C1" s="6"/>
      <c r="D1" s="6"/>
      <c r="E1" s="6"/>
      <c r="F1" s="6"/>
      <c r="G1" s="6"/>
      <c r="H1" s="6"/>
      <c r="I1" s="6"/>
      <c r="J1" s="6"/>
      <c r="K1" s="6"/>
    </row>
    <row r="2" spans="1:14">
      <c r="A2" s="188" t="s">
        <v>318</v>
      </c>
      <c r="B2" s="188"/>
      <c r="C2" s="188"/>
      <c r="D2" s="188"/>
      <c r="E2" s="188"/>
      <c r="F2" s="188"/>
      <c r="G2" s="188"/>
      <c r="H2" s="188"/>
      <c r="I2" s="188"/>
      <c r="J2" s="188"/>
      <c r="K2" s="188"/>
      <c r="L2" s="188"/>
    </row>
    <row r="3" spans="1:14">
      <c r="A3" s="4"/>
      <c r="B3" s="4"/>
      <c r="C3" s="4"/>
      <c r="D3" s="4"/>
      <c r="E3" s="4"/>
      <c r="F3" s="4"/>
      <c r="G3" s="4"/>
      <c r="H3" s="4"/>
      <c r="J3" s="4"/>
      <c r="K3" s="4"/>
    </row>
    <row r="4" spans="1:14" ht="15" customHeight="1">
      <c r="A4" s="4"/>
      <c r="B4" s="4"/>
      <c r="C4" s="4"/>
      <c r="D4" s="4"/>
      <c r="E4" s="4"/>
      <c r="F4" s="4"/>
      <c r="G4" s="4"/>
      <c r="H4" s="94" t="s">
        <v>153</v>
      </c>
      <c r="I4" s="192" t="str">
        <f>'交付申請書（様式１）'!F5</f>
        <v>社会福祉法人 かながわ</v>
      </c>
      <c r="J4" s="192"/>
      <c r="K4" s="192"/>
      <c r="L4" s="192"/>
      <c r="M4" s="9"/>
    </row>
    <row r="5" spans="1:14" ht="4.5" customHeight="1"/>
    <row r="6" spans="1:14">
      <c r="A6" s="6"/>
      <c r="B6" s="6"/>
      <c r="C6" s="6"/>
      <c r="K6" s="186" t="s">
        <v>0</v>
      </c>
      <c r="L6" s="186"/>
    </row>
    <row r="7" spans="1:14" ht="4.5" customHeight="1"/>
    <row r="8" spans="1:14" s="8" customFormat="1" ht="18" customHeight="1">
      <c r="A8" s="187" t="s">
        <v>18</v>
      </c>
      <c r="B8" s="187" t="s">
        <v>16</v>
      </c>
      <c r="C8" s="10" t="s">
        <v>1</v>
      </c>
      <c r="D8" s="10" t="s">
        <v>2</v>
      </c>
      <c r="E8" s="10" t="s">
        <v>4</v>
      </c>
      <c r="F8" s="10" t="s">
        <v>5</v>
      </c>
      <c r="G8" s="10" t="s">
        <v>7</v>
      </c>
      <c r="H8" s="10" t="s">
        <v>8</v>
      </c>
      <c r="I8" s="10" t="s">
        <v>14</v>
      </c>
      <c r="J8" s="10" t="s">
        <v>248</v>
      </c>
      <c r="K8" s="10" t="s">
        <v>10</v>
      </c>
      <c r="L8" s="10" t="s">
        <v>15</v>
      </c>
      <c r="N8" s="185" t="s">
        <v>282</v>
      </c>
    </row>
    <row r="9" spans="1:14" s="8" customFormat="1" ht="18" customHeight="1">
      <c r="A9" s="187"/>
      <c r="B9" s="187"/>
      <c r="C9" s="11"/>
      <c r="D9" s="11" t="s">
        <v>3</v>
      </c>
      <c r="E9" s="11"/>
      <c r="F9" s="11" t="s">
        <v>6</v>
      </c>
      <c r="G9" s="11"/>
      <c r="H9" s="11"/>
      <c r="I9" s="11" t="s">
        <v>9</v>
      </c>
      <c r="J9" s="95" t="s">
        <v>279</v>
      </c>
      <c r="K9" s="11" t="s">
        <v>11</v>
      </c>
      <c r="L9" s="11" t="s">
        <v>12</v>
      </c>
      <c r="N9" s="185"/>
    </row>
    <row r="10" spans="1:14" s="7" customFormat="1" ht="18" customHeight="1">
      <c r="A10" s="187"/>
      <c r="B10" s="187"/>
      <c r="C10" s="12" t="s">
        <v>22</v>
      </c>
      <c r="D10" s="12" t="s">
        <v>23</v>
      </c>
      <c r="E10" s="12" t="s">
        <v>24</v>
      </c>
      <c r="F10" s="12" t="s">
        <v>25</v>
      </c>
      <c r="G10" s="12" t="s">
        <v>26</v>
      </c>
      <c r="H10" s="12" t="s">
        <v>27</v>
      </c>
      <c r="I10" s="12" t="s">
        <v>28</v>
      </c>
      <c r="J10" s="12" t="s">
        <v>29</v>
      </c>
      <c r="K10" s="12" t="s">
        <v>30</v>
      </c>
      <c r="L10" s="12" t="s">
        <v>31</v>
      </c>
      <c r="N10" s="185"/>
    </row>
    <row r="11" spans="1:14" ht="72.650000000000006" customHeight="1">
      <c r="A11" s="107" t="s">
        <v>142</v>
      </c>
      <c r="B11" s="108" t="s">
        <v>295</v>
      </c>
      <c r="C11" s="109">
        <v>3600000</v>
      </c>
      <c r="D11" s="109">
        <v>0</v>
      </c>
      <c r="E11" s="136">
        <f>C11-D11</f>
        <v>3600000</v>
      </c>
      <c r="F11" s="136">
        <f>C11</f>
        <v>3600000</v>
      </c>
      <c r="G11" s="136">
        <f>IFERROR(IF(INDEX(データ!D:D,MATCH(B11,データ!C:C,0))=1,1250000*N11,IF(INDEX(データ!D:D,MATCH(B11,データ!C:C,0))=2,375000*N11,IF(INDEX(データ!D:D,MATCH(B11,データ!C:C,0))=3,600000))),"")</f>
        <v>6750000</v>
      </c>
      <c r="H11" s="136">
        <f>MIN(E11,F11,G11)</f>
        <v>3600000</v>
      </c>
      <c r="I11" s="136">
        <f>ROUNDDOWN(H11,-3)</f>
        <v>3600000</v>
      </c>
      <c r="J11" s="136">
        <f>MIN(ROUNDDOWN(I11*4/5,-3),5000000)</f>
        <v>2880000</v>
      </c>
      <c r="K11" s="136">
        <v>0</v>
      </c>
      <c r="L11" s="136">
        <f>J11-K11</f>
        <v>2880000</v>
      </c>
      <c r="N11" s="130">
        <v>18</v>
      </c>
    </row>
    <row r="12" spans="1:14" ht="72.650000000000006" customHeight="1">
      <c r="A12" s="107" t="s">
        <v>142</v>
      </c>
      <c r="B12" s="108" t="s">
        <v>286</v>
      </c>
      <c r="C12" s="109">
        <v>500000</v>
      </c>
      <c r="D12" s="109">
        <v>0</v>
      </c>
      <c r="E12" s="136">
        <f t="shared" ref="E12" si="0">C12-D12</f>
        <v>500000</v>
      </c>
      <c r="F12" s="136">
        <f>C12</f>
        <v>500000</v>
      </c>
      <c r="G12" s="136">
        <f>IFERROR(IF(INDEX(データ!D:D,MATCH(B12,データ!C:C,0))=1,1250000*N12,IF(INDEX(データ!D:D,MATCH(B12,データ!C:C,0))=2,375000*N12,IF(INDEX(データ!D:D,MATCH(B12,データ!C:C,0))=3,600000))),"")</f>
        <v>2500000</v>
      </c>
      <c r="H12" s="136">
        <f t="shared" ref="H12" si="1">MIN(E12,F12,G12)</f>
        <v>500000</v>
      </c>
      <c r="I12" s="136">
        <f t="shared" ref="I12" si="2">ROUNDDOWN(H12,-3)</f>
        <v>500000</v>
      </c>
      <c r="J12" s="136">
        <f>MIN(ROUNDDOWN(I12*4/5,-3),5000000)</f>
        <v>400000</v>
      </c>
      <c r="K12" s="136">
        <v>0</v>
      </c>
      <c r="L12" s="136">
        <f t="shared" ref="L12" si="3">J12-K12</f>
        <v>400000</v>
      </c>
      <c r="N12" s="130">
        <v>2</v>
      </c>
    </row>
    <row r="13" spans="1:14" ht="72.650000000000006" customHeight="1">
      <c r="A13" s="107" t="s">
        <v>280</v>
      </c>
      <c r="B13" s="108" t="s">
        <v>294</v>
      </c>
      <c r="C13" s="109">
        <v>1000000</v>
      </c>
      <c r="D13" s="109">
        <v>0</v>
      </c>
      <c r="E13" s="136">
        <f t="shared" ref="E13:E15" si="4">C13-D13</f>
        <v>1000000</v>
      </c>
      <c r="F13" s="136">
        <f t="shared" ref="F13:F15" si="5">C13</f>
        <v>1000000</v>
      </c>
      <c r="G13" s="136">
        <f>IFERROR(IF(INDEX(データ!D:D,MATCH(B13,データ!C:C,0))=1,1250000*N13,IF(INDEX(データ!D:D,MATCH(B13,データ!C:C,0))=2,375000*N13,IF(INDEX(データ!D:D,MATCH(B13,データ!C:C,0))=3,600000))),"")</f>
        <v>1250000</v>
      </c>
      <c r="H13" s="136">
        <f t="shared" ref="H13:H15" si="6">MIN(E13,F13,G13)</f>
        <v>1000000</v>
      </c>
      <c r="I13" s="136">
        <f t="shared" ref="I13:I15" si="7">ROUNDDOWN(H13,-3)</f>
        <v>1000000</v>
      </c>
      <c r="J13" s="136">
        <f t="shared" ref="J13:J15" si="8">MIN(ROUNDDOWN(I13*4/5,-3),5000000)</f>
        <v>800000</v>
      </c>
      <c r="K13" s="136">
        <v>0</v>
      </c>
      <c r="L13" s="136">
        <f t="shared" ref="L13:L14" si="9">J13-K13</f>
        <v>800000</v>
      </c>
      <c r="N13" s="130">
        <v>1</v>
      </c>
    </row>
    <row r="14" spans="1:14" ht="72.650000000000006" customHeight="1">
      <c r="A14" s="107" t="s">
        <v>142</v>
      </c>
      <c r="B14" s="108" t="s">
        <v>291</v>
      </c>
      <c r="C14" s="109">
        <v>1500000</v>
      </c>
      <c r="D14" s="109">
        <v>0</v>
      </c>
      <c r="E14" s="136">
        <f t="shared" si="4"/>
        <v>1500000</v>
      </c>
      <c r="F14" s="136">
        <f t="shared" si="5"/>
        <v>1500000</v>
      </c>
      <c r="G14" s="136">
        <f>IFERROR(IF(INDEX(データ!D:D,MATCH(B14,データ!C:C,0))=1,1250000*N14,IF(INDEX(データ!D:D,MATCH(B14,データ!C:C,0))=2,375000*N14,IF(INDEX(データ!D:D,MATCH(B14,データ!C:C,0))=3,600000))),"")</f>
        <v>3750000</v>
      </c>
      <c r="H14" s="136">
        <f t="shared" si="6"/>
        <v>1500000</v>
      </c>
      <c r="I14" s="136">
        <f t="shared" si="7"/>
        <v>1500000</v>
      </c>
      <c r="J14" s="136">
        <f t="shared" si="8"/>
        <v>1200000</v>
      </c>
      <c r="K14" s="136">
        <v>0</v>
      </c>
      <c r="L14" s="136">
        <f t="shared" si="9"/>
        <v>1200000</v>
      </c>
      <c r="N14" s="130">
        <v>10</v>
      </c>
    </row>
    <row r="15" spans="1:14" ht="72.650000000000006" customHeight="1" thickBot="1">
      <c r="A15" s="147" t="s">
        <v>268</v>
      </c>
      <c r="B15" s="148" t="s">
        <v>301</v>
      </c>
      <c r="C15" s="149">
        <v>600000</v>
      </c>
      <c r="D15" s="149">
        <v>0</v>
      </c>
      <c r="E15" s="150">
        <f t="shared" si="4"/>
        <v>600000</v>
      </c>
      <c r="F15" s="150">
        <f t="shared" si="5"/>
        <v>600000</v>
      </c>
      <c r="G15" s="150">
        <f>IFERROR(IF(INDEX(データ!D:D,MATCH(B15,データ!C:C,0))=1,1250000*N15,IF(INDEX(データ!D:D,MATCH(B15,データ!C:C,0))=2,375000*N15,IF(INDEX(データ!D:D,MATCH(B15,データ!C:C,0))=3,600000))),"")</f>
        <v>600000</v>
      </c>
      <c r="H15" s="150">
        <f t="shared" si="6"/>
        <v>600000</v>
      </c>
      <c r="I15" s="150">
        <f t="shared" si="7"/>
        <v>600000</v>
      </c>
      <c r="J15" s="150">
        <f t="shared" si="8"/>
        <v>480000</v>
      </c>
      <c r="K15" s="150">
        <v>0</v>
      </c>
      <c r="L15" s="150">
        <f>J15-K15</f>
        <v>480000</v>
      </c>
      <c r="N15" s="130"/>
    </row>
    <row r="16" spans="1:14" ht="72.650000000000006" customHeight="1" thickTop="1">
      <c r="A16" s="193" t="s">
        <v>315</v>
      </c>
      <c r="B16" s="194"/>
      <c r="C16" s="137">
        <f>SUMIF($A$11:$A$15,"介護テクノロジー等の導入支援事業",'【介護テクノロジー】所要額調書(様式２)'!C11:C15)</f>
        <v>6600000</v>
      </c>
      <c r="D16" s="137">
        <f>SUMIF($A$11:$A$15,"介護テクノロジー等の導入支援事業",'【介護テクノロジー】所要額調書(様式２)'!D11:D15)</f>
        <v>0</v>
      </c>
      <c r="E16" s="137">
        <f>SUMIF($A$11:$A$15,"介護テクノロジー等の導入支援事業",'【介護テクノロジー】所要額調書(様式２)'!E11:E15)</f>
        <v>6600000</v>
      </c>
      <c r="F16" s="137">
        <f>SUMIF($A$11:$A$15,"介護テクノロジー等の導入支援事業",'【介護テクノロジー】所要額調書(様式２)'!F11:F15)</f>
        <v>6600000</v>
      </c>
      <c r="G16" s="137">
        <f>SUMIF($A$11:$A$15,"介護テクノロジー等の導入支援事業",'【介護テクノロジー】所要額調書(様式２)'!G11:G15)</f>
        <v>14250000</v>
      </c>
      <c r="H16" s="137">
        <f>SUMIF($A$11:$A$15,"介護テクノロジー等の導入支援事業",'【介護テクノロジー】所要額調書(様式２)'!H11:H15)</f>
        <v>6600000</v>
      </c>
      <c r="I16" s="137">
        <f>SUMIF($A$11:$A$15,"介護テクノロジー等の導入支援事業",'【介護テクノロジー】所要額調書(様式２)'!I11:I15)</f>
        <v>6600000</v>
      </c>
      <c r="J16" s="137">
        <f>MIN(SUMIF($A$11:$A$15,"介護テクノロジー等の導入支援事業",'【介護テクノロジー】所要額調書(様式２)'!J11:J15),5000000)</f>
        <v>5000000</v>
      </c>
      <c r="K16" s="137">
        <f>SUMIF($A$11:$A$15,"介護テクノロジー等の導入支援事業",'【介護テクノロジー】所要額調書(様式２)'!K11:K15)</f>
        <v>0</v>
      </c>
      <c r="L16" s="137">
        <f>MIN(SUMIF($A$11:$A$15,"介護テクノロジー等の導入支援事業",'【介護テクノロジー】所要額調書(様式２)'!L11:L15),5000000)</f>
        <v>5000000</v>
      </c>
      <c r="N16" s="137">
        <f>SUMIF($A$11:$A$15,"介護テクノロジー等の導入支援事業",'【介護テクノロジー】所要額調書(様式２)'!N11:N15)</f>
        <v>31</v>
      </c>
    </row>
    <row r="17" spans="1:14" ht="72.650000000000006" customHeight="1" thickBot="1">
      <c r="A17" s="195" t="s">
        <v>316</v>
      </c>
      <c r="B17" s="196"/>
      <c r="C17" s="151">
        <f>SUMIF($A$11:$A$15,"導入支援と一体的に行う業務改善支援事業",C11:C15)</f>
        <v>600000</v>
      </c>
      <c r="D17" s="151">
        <f t="shared" ref="D17:K17" si="10">SUMIF($A$11:$A$15,"導入支援と一体的に行う業務改善支援事業",D11:D15)</f>
        <v>0</v>
      </c>
      <c r="E17" s="151">
        <f t="shared" si="10"/>
        <v>600000</v>
      </c>
      <c r="F17" s="151">
        <f t="shared" si="10"/>
        <v>600000</v>
      </c>
      <c r="G17" s="151">
        <f t="shared" si="10"/>
        <v>600000</v>
      </c>
      <c r="H17" s="151">
        <f t="shared" si="10"/>
        <v>600000</v>
      </c>
      <c r="I17" s="151">
        <f>SUMIF($A$11:$A$15,"導入支援と一体的に行う業務改善支援事業",I11:I15)</f>
        <v>600000</v>
      </c>
      <c r="J17" s="151">
        <f>MIN(SUMIF($A$11:$A$15,"導入支援と一体的に行う業務改善支援事業",J11:J15),480000)</f>
        <v>480000</v>
      </c>
      <c r="K17" s="151">
        <f t="shared" si="10"/>
        <v>0</v>
      </c>
      <c r="L17" s="151">
        <f>MIN(SUMIF($A$11:$A$15,"導入支援と一体的に行う業務改善支援事業",L11:L15),480000)</f>
        <v>480000</v>
      </c>
      <c r="N17" s="145"/>
    </row>
    <row r="18" spans="1:14" ht="72.650000000000006" customHeight="1" thickTop="1">
      <c r="A18" s="191" t="s">
        <v>244</v>
      </c>
      <c r="B18" s="191"/>
      <c r="C18" s="137">
        <f>C16+C17</f>
        <v>7200000</v>
      </c>
      <c r="D18" s="137">
        <f t="shared" ref="D18:H18" si="11">D16+D17</f>
        <v>0</v>
      </c>
      <c r="E18" s="137">
        <f t="shared" si="11"/>
        <v>7200000</v>
      </c>
      <c r="F18" s="137">
        <f t="shared" si="11"/>
        <v>7200000</v>
      </c>
      <c r="G18" s="137">
        <f t="shared" si="11"/>
        <v>14850000</v>
      </c>
      <c r="H18" s="137">
        <f t="shared" si="11"/>
        <v>7200000</v>
      </c>
      <c r="I18" s="137">
        <f>I16+I17</f>
        <v>7200000</v>
      </c>
      <c r="J18" s="137">
        <f>J16+J17</f>
        <v>5480000</v>
      </c>
      <c r="K18" s="137">
        <f>K16+K17</f>
        <v>0</v>
      </c>
      <c r="L18" s="137">
        <f>L16+L17</f>
        <v>5480000</v>
      </c>
    </row>
    <row r="19" spans="1:14" ht="13.5" customHeight="1">
      <c r="A19" s="190"/>
      <c r="B19" s="190"/>
      <c r="C19" s="190"/>
      <c r="D19" s="190"/>
      <c r="E19" s="190"/>
      <c r="F19" s="190"/>
      <c r="G19" s="190"/>
      <c r="H19" s="190"/>
      <c r="I19" s="190"/>
      <c r="J19" s="190"/>
      <c r="K19" s="190"/>
      <c r="L19" s="190"/>
    </row>
    <row r="20" spans="1:14" s="14" customFormat="1" ht="17.25" customHeight="1">
      <c r="A20" s="13" t="s">
        <v>13</v>
      </c>
      <c r="B20" s="13"/>
      <c r="C20" s="13"/>
      <c r="D20" s="13"/>
      <c r="E20" s="13"/>
      <c r="F20" s="13"/>
      <c r="G20" s="13"/>
      <c r="H20" s="13"/>
      <c r="I20" s="13"/>
      <c r="J20" s="13"/>
      <c r="K20" s="13"/>
      <c r="L20" s="13"/>
    </row>
    <row r="21" spans="1:14" s="14" customFormat="1" ht="17.25" customHeight="1">
      <c r="A21" s="13" t="s">
        <v>17</v>
      </c>
      <c r="B21" s="13"/>
      <c r="C21" s="13"/>
      <c r="D21" s="13"/>
      <c r="E21" s="13"/>
      <c r="F21" s="13"/>
      <c r="G21" s="13"/>
      <c r="H21" s="13"/>
      <c r="I21" s="13"/>
      <c r="J21" s="13"/>
      <c r="K21" s="13"/>
      <c r="L21" s="13"/>
    </row>
    <row r="22" spans="1:14" s="14" customFormat="1" ht="17.25" customHeight="1">
      <c r="A22" s="13" t="s">
        <v>21</v>
      </c>
      <c r="B22" s="13"/>
      <c r="C22" s="13"/>
      <c r="D22" s="13"/>
      <c r="E22" s="13"/>
      <c r="F22" s="13"/>
      <c r="G22" s="13"/>
      <c r="H22" s="13"/>
      <c r="I22" s="13"/>
      <c r="J22" s="13"/>
      <c r="K22" s="13"/>
      <c r="L22" s="13"/>
    </row>
    <row r="23" spans="1:14" ht="17.25" customHeight="1">
      <c r="A23" s="13" t="s">
        <v>19</v>
      </c>
      <c r="B23" s="13"/>
      <c r="C23" s="13"/>
      <c r="D23" s="13"/>
      <c r="E23" s="13"/>
      <c r="F23" s="13"/>
      <c r="G23" s="13"/>
      <c r="H23" s="13"/>
      <c r="I23" s="13"/>
      <c r="J23" s="13"/>
      <c r="K23" s="13"/>
      <c r="L23" s="13"/>
    </row>
    <row r="24" spans="1:14">
      <c r="A24" s="189"/>
      <c r="B24" s="189"/>
      <c r="C24" s="189"/>
      <c r="D24" s="189"/>
      <c r="E24" s="189"/>
      <c r="F24" s="189"/>
      <c r="G24" s="189"/>
      <c r="H24" s="189"/>
      <c r="I24" s="189"/>
      <c r="J24" s="189"/>
      <c r="K24" s="189"/>
      <c r="L24" s="189"/>
      <c r="M24" s="189"/>
    </row>
  </sheetData>
  <mergeCells count="11">
    <mergeCell ref="N8:N10"/>
    <mergeCell ref="K6:L6"/>
    <mergeCell ref="A8:A10"/>
    <mergeCell ref="A2:L2"/>
    <mergeCell ref="A24:M24"/>
    <mergeCell ref="A19:L19"/>
    <mergeCell ref="B8:B10"/>
    <mergeCell ref="A18:B18"/>
    <mergeCell ref="I4:L4"/>
    <mergeCell ref="A16:B16"/>
    <mergeCell ref="A17:B17"/>
  </mergeCells>
  <phoneticPr fontId="4"/>
  <dataValidations count="2">
    <dataValidation type="list" allowBlank="1" showInputMessage="1" showErrorMessage="1" sqref="A11:A15" xr:uid="{00000000-0002-0000-0200-000000000000}">
      <formula1>"介護テクノロジー等の導入支援事業,導入支援と一体的に行う業務改善支援事業"</formula1>
    </dataValidation>
    <dataValidation imeMode="halfAlpha" allowBlank="1" showInputMessage="1" showErrorMessage="1" sqref="E16:J17 L16:L17 C11:D17 K11:K17 N11:N17" xr:uid="{00000000-0002-0000-0200-000001000000}"/>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5" zoomScaleNormal="75" zoomScaleSheetLayoutView="100" workbookViewId="0">
      <selection activeCell="E44" sqref="E44"/>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205" t="s">
        <v>159</v>
      </c>
      <c r="B3" s="205"/>
      <c r="C3" s="205"/>
      <c r="D3" s="205"/>
      <c r="E3" s="205"/>
      <c r="F3" s="205"/>
      <c r="G3" s="205"/>
      <c r="H3" s="205"/>
    </row>
    <row r="4" spans="1:16" ht="25.5" customHeight="1">
      <c r="A4" s="29"/>
      <c r="B4" s="61" t="s">
        <v>172</v>
      </c>
      <c r="C4" s="61"/>
      <c r="D4" s="61"/>
      <c r="E4" s="61" t="str">
        <f>'交付申請書（様式１）'!F5</f>
        <v>社会福祉法人 かながわ</v>
      </c>
      <c r="F4" s="61"/>
      <c r="G4" s="61"/>
      <c r="H4" s="61" t="s">
        <v>173</v>
      </c>
    </row>
    <row r="5" spans="1:16" ht="35.25" customHeight="1">
      <c r="B5" s="206" t="s">
        <v>20</v>
      </c>
      <c r="C5" s="206"/>
      <c r="D5" s="206"/>
      <c r="E5" s="207" t="s">
        <v>280</v>
      </c>
      <c r="F5" s="208"/>
      <c r="G5" s="208"/>
      <c r="H5" s="209"/>
      <c r="J5" s="3"/>
      <c r="K5" s="3"/>
      <c r="L5" s="3"/>
      <c r="M5" s="3"/>
      <c r="N5" s="3"/>
      <c r="O5" s="3"/>
      <c r="P5" s="3"/>
    </row>
    <row r="6" spans="1:16" ht="27.75" customHeight="1">
      <c r="B6" s="214"/>
      <c r="C6" s="215"/>
      <c r="D6" s="216"/>
      <c r="E6" s="220"/>
      <c r="F6" s="221"/>
      <c r="G6" s="221"/>
      <c r="H6" s="222"/>
      <c r="J6" s="3"/>
      <c r="K6" s="3"/>
      <c r="L6" s="3"/>
      <c r="M6" s="3"/>
      <c r="N6" s="3"/>
      <c r="O6" s="3"/>
      <c r="P6" s="3"/>
    </row>
    <row r="7" spans="1:16" ht="27.75" customHeight="1">
      <c r="B7" s="217"/>
      <c r="C7" s="218"/>
      <c r="D7" s="219"/>
      <c r="E7" s="202" t="s">
        <v>160</v>
      </c>
      <c r="F7" s="203"/>
      <c r="G7" s="203"/>
      <c r="H7" s="204"/>
      <c r="J7" s="3"/>
      <c r="K7" s="3"/>
      <c r="L7" s="3"/>
      <c r="M7" s="3"/>
      <c r="N7" s="3"/>
      <c r="O7" s="3"/>
      <c r="P7" s="3"/>
    </row>
    <row r="8" spans="1:16" ht="25" customHeight="1">
      <c r="B8" s="217"/>
      <c r="C8" s="218"/>
      <c r="D8" s="219"/>
      <c r="E8" s="212" t="s">
        <v>247</v>
      </c>
      <c r="F8" s="212"/>
      <c r="G8" s="201" t="s">
        <v>303</v>
      </c>
      <c r="H8" s="201"/>
      <c r="J8" s="3"/>
      <c r="K8" s="3"/>
      <c r="L8" s="3"/>
      <c r="M8" s="3"/>
      <c r="N8" s="3"/>
      <c r="O8" s="3"/>
      <c r="P8" s="3"/>
    </row>
    <row r="9" spans="1:16" ht="25" customHeight="1">
      <c r="B9" s="217"/>
      <c r="C9" s="218"/>
      <c r="D9" s="219"/>
      <c r="E9" s="212" t="s">
        <v>245</v>
      </c>
      <c r="F9" s="212"/>
      <c r="G9" s="201" t="s">
        <v>302</v>
      </c>
      <c r="H9" s="201"/>
      <c r="J9" s="3"/>
      <c r="K9" s="3"/>
      <c r="L9" s="3"/>
      <c r="M9" s="3"/>
      <c r="N9" s="3"/>
      <c r="O9" s="3"/>
      <c r="P9" s="3"/>
    </row>
    <row r="10" spans="1:16" ht="25" customHeight="1">
      <c r="B10" s="217"/>
      <c r="C10" s="218"/>
      <c r="D10" s="219"/>
      <c r="E10" s="212" t="s">
        <v>246</v>
      </c>
      <c r="F10" s="212"/>
      <c r="G10" s="201" t="s">
        <v>253</v>
      </c>
      <c r="H10" s="201"/>
      <c r="J10" s="3"/>
      <c r="K10" s="3"/>
      <c r="L10" s="3"/>
      <c r="M10" s="3"/>
      <c r="N10" s="3"/>
      <c r="O10" s="3"/>
      <c r="P10" s="3"/>
    </row>
    <row r="11" spans="1:16" ht="25" customHeight="1">
      <c r="B11" s="217"/>
      <c r="C11" s="218"/>
      <c r="D11" s="219"/>
      <c r="E11" s="212" t="s">
        <v>249</v>
      </c>
      <c r="F11" s="212"/>
      <c r="G11" s="213">
        <v>18</v>
      </c>
      <c r="H11" s="213"/>
      <c r="J11" s="3"/>
      <c r="K11" s="3"/>
      <c r="L11" s="3"/>
      <c r="M11" s="3"/>
      <c r="N11" s="3"/>
      <c r="O11" s="3"/>
      <c r="P11" s="3"/>
    </row>
    <row r="12" spans="1:16" ht="25" customHeight="1">
      <c r="B12" s="217"/>
      <c r="C12" s="218"/>
      <c r="D12" s="219"/>
      <c r="E12" s="210" t="s">
        <v>250</v>
      </c>
      <c r="F12" s="210"/>
      <c r="G12" s="211">
        <f>'【介護テクノロジー】所要額調書(様式２)'!F18</f>
        <v>7200000</v>
      </c>
      <c r="H12" s="211"/>
      <c r="J12" s="3"/>
      <c r="K12" s="3"/>
      <c r="L12" s="3"/>
      <c r="M12" s="3"/>
      <c r="N12" s="3"/>
      <c r="O12" s="3"/>
      <c r="P12" s="3"/>
    </row>
    <row r="13" spans="1:16" ht="25" customHeight="1">
      <c r="B13" s="217"/>
      <c r="C13" s="218"/>
      <c r="D13" s="219"/>
      <c r="E13" s="210" t="s">
        <v>251</v>
      </c>
      <c r="F13" s="210"/>
      <c r="G13" s="211">
        <f>'【介護テクノロジー】所要額調書(様式２)'!G18</f>
        <v>14850000</v>
      </c>
      <c r="H13" s="211"/>
      <c r="J13" s="3"/>
      <c r="K13" s="3"/>
      <c r="L13" s="3"/>
      <c r="M13" s="3"/>
      <c r="N13" s="3"/>
      <c r="O13" s="3"/>
      <c r="P13" s="3"/>
    </row>
    <row r="14" spans="1:16" ht="25" customHeight="1">
      <c r="B14" s="217"/>
      <c r="C14" s="218"/>
      <c r="D14" s="219"/>
      <c r="E14" s="212" t="s">
        <v>252</v>
      </c>
      <c r="F14" s="212"/>
      <c r="G14" s="211">
        <f>'【介護テクノロジー】所要額調書(様式２)'!L18</f>
        <v>5480000</v>
      </c>
      <c r="H14" s="211"/>
      <c r="J14" s="3"/>
      <c r="K14" s="3"/>
      <c r="L14" s="3"/>
      <c r="M14" s="3"/>
      <c r="N14" s="3"/>
      <c r="O14" s="3"/>
      <c r="P14" s="3"/>
    </row>
    <row r="15" spans="1:16" ht="27.75" customHeight="1">
      <c r="B15" s="217"/>
      <c r="C15" s="218"/>
      <c r="D15" s="219"/>
      <c r="E15" s="220"/>
      <c r="F15" s="221"/>
      <c r="G15" s="221"/>
      <c r="H15" s="222"/>
      <c r="J15" s="3"/>
      <c r="K15" s="3"/>
      <c r="L15" s="3"/>
      <c r="M15" s="3"/>
      <c r="N15" s="3"/>
      <c r="O15" s="3"/>
      <c r="P15" s="3"/>
    </row>
    <row r="16" spans="1:16" ht="27.75" customHeight="1">
      <c r="B16" s="217"/>
      <c r="C16" s="218"/>
      <c r="D16" s="219"/>
      <c r="E16" s="202" t="s">
        <v>161</v>
      </c>
      <c r="F16" s="203"/>
      <c r="G16" s="203"/>
      <c r="H16" s="204"/>
      <c r="J16" s="3"/>
      <c r="K16" s="3"/>
      <c r="L16" s="3"/>
      <c r="M16" s="3"/>
      <c r="N16" s="3"/>
      <c r="O16" s="3"/>
      <c r="P16" s="3"/>
    </row>
    <row r="17" spans="2:16" ht="20.399999999999999" customHeight="1">
      <c r="B17" s="217"/>
      <c r="C17" s="218"/>
      <c r="D17" s="219"/>
      <c r="E17" s="223" t="s">
        <v>162</v>
      </c>
      <c r="F17" s="224"/>
      <c r="G17" s="224"/>
      <c r="H17" s="225"/>
      <c r="J17" s="3"/>
      <c r="K17" s="3"/>
      <c r="L17" s="3"/>
      <c r="M17" s="3"/>
      <c r="N17" s="3"/>
      <c r="O17" s="3"/>
      <c r="P17" s="3"/>
    </row>
    <row r="18" spans="2:16" ht="20.399999999999999" customHeight="1">
      <c r="B18" s="217"/>
      <c r="C18" s="218"/>
      <c r="D18" s="219"/>
      <c r="E18" s="82" t="s">
        <v>163</v>
      </c>
      <c r="F18" s="82" t="s">
        <v>164</v>
      </c>
      <c r="G18" s="82" t="s">
        <v>165</v>
      </c>
      <c r="H18" s="82" t="s">
        <v>166</v>
      </c>
      <c r="J18" s="3"/>
      <c r="K18" s="3"/>
      <c r="L18" s="3"/>
      <c r="M18" s="3"/>
      <c r="N18" s="3"/>
      <c r="O18" s="3"/>
      <c r="P18" s="3"/>
    </row>
    <row r="19" spans="2:16" ht="20.399999999999999" customHeight="1">
      <c r="B19" s="217"/>
      <c r="C19" s="218"/>
      <c r="D19" s="219"/>
      <c r="E19" s="82">
        <v>1</v>
      </c>
      <c r="F19" s="100" t="s">
        <v>295</v>
      </c>
      <c r="G19" s="101" t="s">
        <v>254</v>
      </c>
      <c r="H19" s="102">
        <v>18</v>
      </c>
      <c r="J19" s="3"/>
      <c r="K19" s="3"/>
      <c r="L19" s="3"/>
      <c r="M19" s="3"/>
      <c r="N19" s="3"/>
      <c r="O19" s="3"/>
      <c r="P19" s="3"/>
    </row>
    <row r="20" spans="2:16" ht="20.399999999999999" customHeight="1">
      <c r="B20" s="217"/>
      <c r="C20" s="218"/>
      <c r="D20" s="219"/>
      <c r="E20" s="82">
        <v>2</v>
      </c>
      <c r="F20" s="100" t="s">
        <v>304</v>
      </c>
      <c r="G20" s="101" t="s">
        <v>308</v>
      </c>
      <c r="H20" s="102">
        <v>2</v>
      </c>
      <c r="J20" s="3"/>
      <c r="K20" s="3"/>
      <c r="L20" s="3"/>
      <c r="M20" s="3"/>
      <c r="N20" s="3"/>
      <c r="O20" s="3"/>
      <c r="P20" s="3"/>
    </row>
    <row r="21" spans="2:16" ht="20.399999999999999" customHeight="1">
      <c r="B21" s="217"/>
      <c r="C21" s="218"/>
      <c r="D21" s="219"/>
      <c r="E21" s="82">
        <v>3</v>
      </c>
      <c r="F21" s="100" t="s">
        <v>294</v>
      </c>
      <c r="G21" s="129" t="s">
        <v>309</v>
      </c>
      <c r="H21" s="102">
        <v>1</v>
      </c>
      <c r="J21" s="3"/>
      <c r="K21" s="3"/>
      <c r="L21" s="3"/>
      <c r="M21" s="3"/>
      <c r="N21" s="3"/>
      <c r="O21" s="3"/>
      <c r="P21" s="3"/>
    </row>
    <row r="22" spans="2:16" ht="22.75" customHeight="1">
      <c r="B22" s="217"/>
      <c r="C22" s="218"/>
      <c r="D22" s="219"/>
      <c r="E22" s="82">
        <v>4</v>
      </c>
      <c r="F22" s="141" t="s">
        <v>291</v>
      </c>
      <c r="G22" s="142" t="s">
        <v>310</v>
      </c>
      <c r="H22" s="102">
        <v>10</v>
      </c>
      <c r="J22" s="3"/>
      <c r="K22" s="3"/>
      <c r="L22" s="3"/>
      <c r="M22" s="3"/>
      <c r="N22" s="3"/>
      <c r="O22" s="3"/>
      <c r="P22" s="3"/>
    </row>
    <row r="23" spans="2:16" ht="21.65" customHeight="1">
      <c r="B23" s="217"/>
      <c r="C23" s="218"/>
      <c r="D23" s="219"/>
      <c r="E23" s="82">
        <v>5</v>
      </c>
      <c r="F23" s="141"/>
      <c r="G23" s="142"/>
      <c r="H23" s="102"/>
      <c r="J23" s="3"/>
      <c r="K23" s="3"/>
      <c r="L23" s="3"/>
      <c r="M23" s="3"/>
      <c r="N23" s="3"/>
      <c r="O23" s="3"/>
      <c r="P23" s="3"/>
    </row>
    <row r="24" spans="2:16" ht="19.25" customHeight="1">
      <c r="B24" s="217"/>
      <c r="C24" s="218"/>
      <c r="D24" s="218"/>
      <c r="E24" s="202" t="s">
        <v>167</v>
      </c>
      <c r="F24" s="203"/>
      <c r="G24" s="203"/>
      <c r="H24" s="204"/>
      <c r="J24" s="3"/>
      <c r="K24" s="3"/>
      <c r="L24" s="3"/>
      <c r="M24" s="3"/>
      <c r="N24" s="3"/>
      <c r="O24" s="3"/>
      <c r="P24" s="3"/>
    </row>
    <row r="25" spans="2:16" ht="18.649999999999999" customHeight="1">
      <c r="B25" s="217"/>
      <c r="C25" s="218"/>
      <c r="D25" s="218"/>
      <c r="E25" s="202"/>
      <c r="F25" s="203"/>
      <c r="G25" s="203"/>
      <c r="H25" s="204"/>
      <c r="J25" s="3"/>
      <c r="K25" s="3"/>
      <c r="L25" s="3"/>
      <c r="M25" s="3"/>
      <c r="N25" s="3"/>
      <c r="O25" s="3"/>
      <c r="P25" s="3"/>
    </row>
    <row r="26" spans="2:16" ht="21.65" customHeight="1">
      <c r="B26" s="217"/>
      <c r="C26" s="218"/>
      <c r="D26" s="218"/>
      <c r="E26" s="30"/>
      <c r="F26" s="31"/>
      <c r="G26" s="31"/>
      <c r="H26" s="32"/>
      <c r="J26" s="3"/>
      <c r="K26" s="3"/>
      <c r="L26" s="3"/>
      <c r="M26" s="3"/>
      <c r="N26" s="3"/>
      <c r="O26" s="3"/>
      <c r="P26" s="3"/>
    </row>
    <row r="27" spans="2:16" ht="21.65" customHeight="1">
      <c r="B27" s="217"/>
      <c r="C27" s="218"/>
      <c r="D27" s="219"/>
      <c r="E27" s="223" t="s">
        <v>168</v>
      </c>
      <c r="F27" s="224"/>
      <c r="G27" s="224"/>
      <c r="H27" s="225"/>
      <c r="J27" s="3"/>
      <c r="K27" s="3"/>
      <c r="L27" s="3"/>
      <c r="M27" s="3"/>
      <c r="N27" s="3"/>
      <c r="O27" s="3"/>
      <c r="P27" s="3"/>
    </row>
    <row r="28" spans="2:16" ht="21.65" customHeight="1">
      <c r="B28" s="217"/>
      <c r="C28" s="218"/>
      <c r="D28" s="219"/>
      <c r="E28" s="82" t="s">
        <v>163</v>
      </c>
      <c r="F28" s="207" t="s">
        <v>169</v>
      </c>
      <c r="G28" s="208"/>
      <c r="H28" s="209"/>
      <c r="J28" s="3"/>
      <c r="K28" s="3"/>
      <c r="L28" s="3"/>
      <c r="M28" s="3"/>
      <c r="N28" s="3"/>
      <c r="O28" s="3"/>
      <c r="P28" s="3"/>
    </row>
    <row r="29" spans="2:16" ht="31.75" customHeight="1">
      <c r="B29" s="217"/>
      <c r="C29" s="218"/>
      <c r="D29" s="219"/>
      <c r="E29" s="82">
        <v>1</v>
      </c>
      <c r="F29" s="201" t="s">
        <v>255</v>
      </c>
      <c r="G29" s="201"/>
      <c r="H29" s="201"/>
      <c r="J29" s="3"/>
      <c r="K29" s="3"/>
      <c r="L29" s="3"/>
      <c r="M29" s="3"/>
      <c r="N29" s="3"/>
      <c r="O29" s="3"/>
      <c r="P29" s="3"/>
    </row>
    <row r="30" spans="2:16" ht="24" customHeight="1">
      <c r="B30" s="217"/>
      <c r="C30" s="218"/>
      <c r="D30" s="219"/>
      <c r="E30" s="82">
        <v>2</v>
      </c>
      <c r="F30" s="201" t="s">
        <v>311</v>
      </c>
      <c r="G30" s="201"/>
      <c r="H30" s="201"/>
      <c r="J30" s="3"/>
      <c r="K30" s="3"/>
      <c r="L30" s="3"/>
      <c r="M30" s="3"/>
      <c r="N30" s="3"/>
      <c r="O30" s="3"/>
      <c r="P30" s="3"/>
    </row>
    <row r="31" spans="2:16" ht="24" customHeight="1">
      <c r="B31" s="217"/>
      <c r="C31" s="218"/>
      <c r="D31" s="219"/>
      <c r="E31" s="82">
        <v>3</v>
      </c>
      <c r="F31" s="201" t="s">
        <v>312</v>
      </c>
      <c r="G31" s="201"/>
      <c r="H31" s="201"/>
      <c r="J31" s="3"/>
      <c r="K31" s="3"/>
      <c r="L31" s="3"/>
      <c r="M31" s="3"/>
      <c r="N31" s="3"/>
      <c r="O31" s="3"/>
      <c r="P31" s="3"/>
    </row>
    <row r="32" spans="2:16" ht="24" customHeight="1">
      <c r="B32" s="217"/>
      <c r="C32" s="218"/>
      <c r="D32" s="219"/>
      <c r="E32" s="82">
        <v>4</v>
      </c>
      <c r="F32" s="201" t="s">
        <v>313</v>
      </c>
      <c r="G32" s="201"/>
      <c r="H32" s="201"/>
      <c r="J32" s="3"/>
      <c r="K32" s="3"/>
      <c r="L32" s="3"/>
      <c r="M32" s="3"/>
      <c r="N32" s="3"/>
      <c r="O32" s="3"/>
      <c r="P32" s="3"/>
    </row>
    <row r="33" spans="2:16" ht="24" customHeight="1">
      <c r="B33" s="217"/>
      <c r="C33" s="218"/>
      <c r="D33" s="219"/>
      <c r="E33" s="82">
        <v>5</v>
      </c>
      <c r="F33" s="201"/>
      <c r="G33" s="201"/>
      <c r="H33" s="201"/>
      <c r="J33" s="3"/>
      <c r="K33" s="3"/>
      <c r="L33" s="3"/>
      <c r="M33" s="3"/>
      <c r="N33" s="3"/>
      <c r="O33" s="3"/>
      <c r="P33" s="3"/>
    </row>
    <row r="34" spans="2:16" ht="24" customHeight="1">
      <c r="B34" s="217"/>
      <c r="C34" s="218"/>
      <c r="D34" s="219"/>
      <c r="E34" s="89" t="s">
        <v>174</v>
      </c>
      <c r="F34" s="31"/>
      <c r="G34" s="31"/>
      <c r="H34" s="32"/>
      <c r="J34" s="3"/>
      <c r="K34" s="3"/>
      <c r="L34" s="3"/>
      <c r="M34" s="3"/>
      <c r="N34" s="3"/>
      <c r="O34" s="3"/>
      <c r="P34" s="3"/>
    </row>
    <row r="35" spans="2:16" ht="24" customHeight="1">
      <c r="B35" s="217"/>
      <c r="C35" s="218"/>
      <c r="D35" s="219"/>
      <c r="E35" s="83"/>
      <c r="F35" s="84"/>
      <c r="G35" s="84"/>
      <c r="H35" s="85"/>
      <c r="J35" s="3"/>
      <c r="K35" s="3"/>
      <c r="L35" s="3"/>
      <c r="M35" s="3"/>
      <c r="N35" s="3"/>
      <c r="O35" s="3"/>
      <c r="P35" s="3"/>
    </row>
    <row r="36" spans="2:16" ht="24" customHeight="1">
      <c r="B36" s="217"/>
      <c r="C36" s="218"/>
      <c r="D36" s="219"/>
      <c r="E36" s="202"/>
      <c r="F36" s="203"/>
      <c r="G36" s="203"/>
      <c r="H36" s="204"/>
      <c r="J36" s="3"/>
      <c r="K36" s="3"/>
      <c r="L36" s="3"/>
      <c r="M36" s="3"/>
      <c r="N36" s="3"/>
      <c r="O36" s="3"/>
      <c r="P36" s="3"/>
    </row>
    <row r="37" spans="2:16" ht="24" customHeight="1">
      <c r="B37" s="217"/>
      <c r="C37" s="218"/>
      <c r="D37" s="219"/>
      <c r="E37" s="202"/>
      <c r="F37" s="203"/>
      <c r="G37" s="203"/>
      <c r="H37" s="204"/>
      <c r="J37" s="3"/>
      <c r="K37" s="3"/>
      <c r="L37" s="3"/>
      <c r="M37" s="3"/>
      <c r="N37" s="3"/>
      <c r="O37" s="3"/>
      <c r="P37" s="3"/>
    </row>
    <row r="38" spans="2:16" ht="24" customHeight="1">
      <c r="B38" s="217"/>
      <c r="C38" s="218"/>
      <c r="D38" s="219"/>
      <c r="E38" s="83"/>
      <c r="F38" s="84"/>
      <c r="G38" s="84"/>
      <c r="H38" s="85"/>
      <c r="J38" s="3"/>
      <c r="K38" s="3"/>
      <c r="L38" s="3"/>
      <c r="M38" s="3"/>
      <c r="N38" s="3"/>
      <c r="O38" s="3"/>
      <c r="P38" s="3"/>
    </row>
    <row r="39" spans="2:16" ht="24" customHeight="1">
      <c r="B39" s="217"/>
      <c r="C39" s="218"/>
      <c r="D39" s="219"/>
      <c r="E39" s="83"/>
      <c r="F39" s="84"/>
      <c r="G39" s="84"/>
      <c r="H39" s="85"/>
      <c r="J39" s="3"/>
      <c r="K39" s="3"/>
      <c r="L39" s="3"/>
      <c r="M39" s="3"/>
      <c r="N39" s="3"/>
      <c r="O39" s="3"/>
      <c r="P39" s="3"/>
    </row>
    <row r="40" spans="2:16" ht="24" customHeight="1">
      <c r="B40" s="217"/>
      <c r="C40" s="218"/>
      <c r="D40" s="219"/>
      <c r="E40" s="86"/>
      <c r="F40" s="87"/>
      <c r="G40" s="87"/>
      <c r="H40" s="88"/>
      <c r="I40" s="3"/>
      <c r="J40" s="3"/>
      <c r="K40" s="3"/>
      <c r="L40" s="3"/>
      <c r="M40" s="3"/>
      <c r="N40" s="3"/>
      <c r="O40" s="3"/>
      <c r="P40" s="3"/>
    </row>
    <row r="41" spans="2:16" ht="24" customHeight="1">
      <c r="B41" s="217"/>
      <c r="C41" s="218"/>
      <c r="D41" s="219"/>
      <c r="E41" s="83"/>
      <c r="F41" s="84"/>
      <c r="G41" s="84"/>
      <c r="H41" s="85"/>
      <c r="J41" s="3"/>
      <c r="K41" s="3"/>
      <c r="L41" s="3"/>
      <c r="M41" s="3"/>
      <c r="N41" s="3"/>
      <c r="O41" s="3"/>
      <c r="P41" s="3"/>
    </row>
    <row r="42" spans="2:16" ht="30" customHeight="1">
      <c r="B42" s="197" t="s">
        <v>170</v>
      </c>
      <c r="C42" s="197"/>
      <c r="D42" s="197"/>
      <c r="E42" s="198" t="s">
        <v>285</v>
      </c>
      <c r="F42" s="199"/>
      <c r="G42" s="199"/>
      <c r="H42" s="200"/>
    </row>
    <row r="43" spans="2:16" ht="30" customHeight="1">
      <c r="B43" s="197" t="s">
        <v>171</v>
      </c>
      <c r="C43" s="197"/>
      <c r="D43" s="197"/>
      <c r="E43" s="198">
        <v>46418</v>
      </c>
      <c r="F43" s="199"/>
      <c r="G43" s="199"/>
      <c r="H43" s="200"/>
    </row>
    <row r="44" spans="2:16" ht="44.25" customHeight="1">
      <c r="C44" s="127"/>
      <c r="D44" s="128"/>
      <c r="E44" s="128"/>
      <c r="F44" s="128"/>
      <c r="G44" s="128"/>
      <c r="H44" s="128"/>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B43:D43"/>
    <mergeCell ref="E43:H43"/>
    <mergeCell ref="F31:H31"/>
    <mergeCell ref="F32:H32"/>
    <mergeCell ref="E36:H36"/>
    <mergeCell ref="E37:H37"/>
    <mergeCell ref="B42:D42"/>
    <mergeCell ref="E42:H4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G11:H11 H19:H23 G12: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zoomScaleNormal="100" zoomScaleSheetLayoutView="100" workbookViewId="0">
      <selection activeCell="I8" sqref="I8"/>
    </sheetView>
  </sheetViews>
  <sheetFormatPr defaultColWidth="10" defaultRowHeight="18"/>
  <cols>
    <col min="1" max="1" width="9.54296875" style="46" customWidth="1"/>
    <col min="2" max="2" width="5.453125" style="46" customWidth="1"/>
    <col min="3" max="3" width="47.90625" style="46" customWidth="1"/>
    <col min="4" max="4" width="25.6328125" style="46" customWidth="1"/>
    <col min="5" max="5" width="2.90625" style="46" customWidth="1"/>
    <col min="6" max="6" width="10" style="43"/>
    <col min="7" max="16384" width="10" style="60"/>
  </cols>
  <sheetData>
    <row r="1" spans="1:5" ht="47.25" customHeight="1">
      <c r="A1" s="232" t="s">
        <v>319</v>
      </c>
      <c r="B1" s="232"/>
      <c r="C1" s="232"/>
      <c r="D1" s="232"/>
      <c r="E1" s="42"/>
    </row>
    <row r="2" spans="1:5" ht="22.5" customHeight="1" thickBot="1">
      <c r="A2" s="44"/>
      <c r="B2" s="44"/>
      <c r="C2" s="44"/>
      <c r="D2" s="45" t="s">
        <v>144</v>
      </c>
      <c r="E2" s="42"/>
    </row>
    <row r="3" spans="1:5" ht="22.5" customHeight="1">
      <c r="A3" s="233" t="s">
        <v>145</v>
      </c>
      <c r="B3" s="234"/>
      <c r="C3" s="234"/>
      <c r="D3" s="235"/>
    </row>
    <row r="4" spans="1:5" ht="22.5" customHeight="1">
      <c r="A4" s="47"/>
      <c r="B4" s="236" t="s">
        <v>146</v>
      </c>
      <c r="C4" s="236"/>
      <c r="D4" s="48"/>
    </row>
    <row r="5" spans="1:5" ht="22.5" customHeight="1">
      <c r="A5" s="49"/>
      <c r="B5" s="50"/>
      <c r="C5" s="50" t="s">
        <v>147</v>
      </c>
      <c r="D5" s="48">
        <f>'【介護テクノロジー】所要額調書(様式２)'!L18</f>
        <v>5480000</v>
      </c>
    </row>
    <row r="6" spans="1:5" ht="22.5" customHeight="1">
      <c r="A6" s="49"/>
      <c r="B6" s="236" t="s">
        <v>148</v>
      </c>
      <c r="C6" s="236"/>
      <c r="D6" s="48"/>
    </row>
    <row r="7" spans="1:5" ht="22.5" customHeight="1">
      <c r="A7" s="49"/>
      <c r="B7" s="51"/>
      <c r="C7" s="52" t="s">
        <v>148</v>
      </c>
      <c r="D7" s="48">
        <f>D10-D5</f>
        <v>1720000</v>
      </c>
    </row>
    <row r="8" spans="1:5" ht="22.5" customHeight="1">
      <c r="A8" s="49"/>
      <c r="B8" s="53"/>
      <c r="C8" s="54"/>
      <c r="D8" s="48"/>
    </row>
    <row r="9" spans="1:5" ht="22.5" customHeight="1" thickBot="1">
      <c r="A9" s="49"/>
      <c r="B9" s="53"/>
      <c r="C9" s="55"/>
      <c r="D9" s="56"/>
    </row>
    <row r="10" spans="1:5" ht="22.5" customHeight="1" thickTop="1" thickBot="1">
      <c r="A10" s="237" t="s">
        <v>149</v>
      </c>
      <c r="B10" s="238"/>
      <c r="C10" s="238"/>
      <c r="D10" s="57">
        <f>D214</f>
        <v>7200000</v>
      </c>
    </row>
    <row r="11" spans="1:5" ht="22.5" customHeight="1">
      <c r="A11" s="42"/>
      <c r="B11" s="42"/>
      <c r="C11" s="42"/>
      <c r="D11" s="42"/>
    </row>
    <row r="12" spans="1:5" s="46" customFormat="1" ht="22.5" customHeight="1" thickBot="1">
      <c r="A12" s="42"/>
      <c r="B12" s="42"/>
      <c r="C12" s="42"/>
      <c r="D12" s="42"/>
    </row>
    <row r="13" spans="1:5" s="46" customFormat="1" ht="22.5" customHeight="1">
      <c r="A13" s="239" t="s">
        <v>150</v>
      </c>
      <c r="B13" s="234"/>
      <c r="C13" s="234"/>
      <c r="D13" s="235"/>
    </row>
    <row r="14" spans="1:5" s="46" customFormat="1" ht="22.5" customHeight="1">
      <c r="A14" s="226" t="s">
        <v>243</v>
      </c>
      <c r="B14" s="227"/>
      <c r="C14" s="228"/>
      <c r="D14" s="58">
        <f>'【介護テクノロジー】所要額調書(様式２)'!C18</f>
        <v>7200000</v>
      </c>
    </row>
    <row r="15" spans="1:5" s="46" customFormat="1" ht="22.5" customHeight="1">
      <c r="A15" s="226"/>
      <c r="B15" s="227"/>
      <c r="C15" s="228"/>
      <c r="D15" s="58"/>
    </row>
    <row r="16" spans="1:5" s="46" customFormat="1" ht="22.5" hidden="1" customHeight="1">
      <c r="A16" s="226"/>
      <c r="B16" s="227"/>
      <c r="C16" s="228"/>
      <c r="D16" s="58"/>
    </row>
    <row r="17" spans="1:4" s="46" customFormat="1" ht="22.5" hidden="1" customHeight="1">
      <c r="A17" s="226"/>
      <c r="B17" s="227"/>
      <c r="C17" s="228"/>
      <c r="D17" s="58"/>
    </row>
    <row r="18" spans="1:4" s="46" customFormat="1" ht="22.5" hidden="1" customHeight="1">
      <c r="A18" s="226"/>
      <c r="B18" s="227"/>
      <c r="C18" s="228"/>
      <c r="D18" s="58"/>
    </row>
    <row r="19" spans="1:4" s="46" customFormat="1" ht="22.5" hidden="1" customHeight="1">
      <c r="A19" s="226"/>
      <c r="B19" s="227"/>
      <c r="C19" s="228"/>
      <c r="D19" s="58"/>
    </row>
    <row r="20" spans="1:4" s="46" customFormat="1" ht="22.5" hidden="1" customHeight="1">
      <c r="A20" s="226"/>
      <c r="B20" s="227"/>
      <c r="C20" s="228"/>
      <c r="D20" s="58"/>
    </row>
    <row r="21" spans="1:4" s="46" customFormat="1" ht="22.5" hidden="1" customHeight="1">
      <c r="A21" s="226"/>
      <c r="B21" s="227"/>
      <c r="C21" s="228"/>
      <c r="D21" s="58"/>
    </row>
    <row r="22" spans="1:4" s="46" customFormat="1" ht="22.5" hidden="1" customHeight="1">
      <c r="A22" s="226"/>
      <c r="B22" s="227"/>
      <c r="C22" s="228"/>
      <c r="D22" s="58"/>
    </row>
    <row r="23" spans="1:4" s="46" customFormat="1" ht="22.5" hidden="1" customHeight="1">
      <c r="A23" s="226"/>
      <c r="B23" s="227"/>
      <c r="C23" s="228"/>
      <c r="D23" s="58"/>
    </row>
    <row r="24" spans="1:4" s="46" customFormat="1" ht="22.5" hidden="1" customHeight="1">
      <c r="A24" s="226"/>
      <c r="B24" s="227"/>
      <c r="C24" s="228"/>
      <c r="D24" s="58"/>
    </row>
    <row r="25" spans="1:4" s="46" customFormat="1" ht="22.5" hidden="1" customHeight="1">
      <c r="A25" s="226"/>
      <c r="B25" s="227"/>
      <c r="C25" s="228"/>
      <c r="D25" s="58"/>
    </row>
    <row r="26" spans="1:4" s="46" customFormat="1" ht="22.5" hidden="1" customHeight="1">
      <c r="A26" s="226"/>
      <c r="B26" s="227"/>
      <c r="C26" s="228"/>
      <c r="D26" s="58"/>
    </row>
    <row r="27" spans="1:4" s="46" customFormat="1" ht="22.5" hidden="1" customHeight="1">
      <c r="A27" s="226"/>
      <c r="B27" s="227"/>
      <c r="C27" s="228"/>
      <c r="D27" s="58"/>
    </row>
    <row r="28" spans="1:4" s="46" customFormat="1" ht="22.5" hidden="1" customHeight="1">
      <c r="A28" s="226"/>
      <c r="B28" s="227"/>
      <c r="C28" s="228"/>
      <c r="D28" s="58"/>
    </row>
    <row r="29" spans="1:4" s="46" customFormat="1" ht="22.5" hidden="1" customHeight="1">
      <c r="A29" s="226"/>
      <c r="B29" s="227"/>
      <c r="C29" s="228"/>
      <c r="D29" s="58"/>
    </row>
    <row r="30" spans="1:4" s="46" customFormat="1" ht="22.5" hidden="1" customHeight="1">
      <c r="A30" s="226"/>
      <c r="B30" s="227"/>
      <c r="C30" s="228"/>
      <c r="D30" s="58"/>
    </row>
    <row r="31" spans="1:4" s="46" customFormat="1" ht="22.5" hidden="1" customHeight="1">
      <c r="A31" s="226"/>
      <c r="B31" s="227"/>
      <c r="C31" s="228"/>
      <c r="D31" s="58"/>
    </row>
    <row r="32" spans="1:4" s="46" customFormat="1" ht="22.5" hidden="1" customHeight="1">
      <c r="A32" s="226"/>
      <c r="B32" s="227"/>
      <c r="C32" s="228"/>
      <c r="D32" s="58"/>
    </row>
    <row r="33" spans="1:4" s="46" customFormat="1" ht="22.5" hidden="1" customHeight="1">
      <c r="A33" s="226"/>
      <c r="B33" s="227"/>
      <c r="C33" s="228"/>
      <c r="D33" s="58"/>
    </row>
    <row r="34" spans="1:4" s="46" customFormat="1" ht="22.5" hidden="1" customHeight="1">
      <c r="A34" s="226"/>
      <c r="B34" s="227"/>
      <c r="C34" s="228"/>
      <c r="D34" s="58"/>
    </row>
    <row r="35" spans="1:4" s="46" customFormat="1" ht="22.5" hidden="1" customHeight="1">
      <c r="A35" s="226"/>
      <c r="B35" s="227"/>
      <c r="C35" s="228"/>
      <c r="D35" s="58"/>
    </row>
    <row r="36" spans="1:4" s="46" customFormat="1" ht="22.5" hidden="1" customHeight="1">
      <c r="A36" s="226"/>
      <c r="B36" s="227"/>
      <c r="C36" s="228"/>
      <c r="D36" s="58"/>
    </row>
    <row r="37" spans="1:4" s="46" customFormat="1" ht="22.5" hidden="1" customHeight="1">
      <c r="A37" s="226"/>
      <c r="B37" s="227"/>
      <c r="C37" s="228"/>
      <c r="D37" s="58"/>
    </row>
    <row r="38" spans="1:4" s="46" customFormat="1" ht="22.5" hidden="1" customHeight="1">
      <c r="A38" s="226"/>
      <c r="B38" s="227"/>
      <c r="C38" s="228"/>
      <c r="D38" s="58"/>
    </row>
    <row r="39" spans="1:4" s="46" customFormat="1" ht="22.5" hidden="1" customHeight="1">
      <c r="A39" s="226"/>
      <c r="B39" s="227"/>
      <c r="C39" s="228"/>
      <c r="D39" s="58"/>
    </row>
    <row r="40" spans="1:4" s="46" customFormat="1" ht="22.5" hidden="1" customHeight="1">
      <c r="A40" s="226"/>
      <c r="B40" s="227"/>
      <c r="C40" s="228"/>
      <c r="D40" s="58"/>
    </row>
    <row r="41" spans="1:4" s="46" customFormat="1" ht="22.5" hidden="1" customHeight="1">
      <c r="A41" s="226"/>
      <c r="B41" s="227"/>
      <c r="C41" s="228"/>
      <c r="D41" s="58"/>
    </row>
    <row r="42" spans="1:4" s="46" customFormat="1" ht="22.5" hidden="1" customHeight="1">
      <c r="A42" s="226"/>
      <c r="B42" s="227"/>
      <c r="C42" s="228"/>
      <c r="D42" s="58"/>
    </row>
    <row r="43" spans="1:4" s="46" customFormat="1" ht="22.5" hidden="1" customHeight="1">
      <c r="A43" s="226"/>
      <c r="B43" s="227"/>
      <c r="C43" s="228"/>
      <c r="D43" s="58"/>
    </row>
    <row r="44" spans="1:4" s="46" customFormat="1" ht="22.5" hidden="1" customHeight="1">
      <c r="A44" s="226"/>
      <c r="B44" s="227"/>
      <c r="C44" s="228"/>
      <c r="D44" s="58"/>
    </row>
    <row r="45" spans="1:4" s="46" customFormat="1" ht="22.5" hidden="1" customHeight="1">
      <c r="A45" s="226"/>
      <c r="B45" s="227"/>
      <c r="C45" s="228"/>
      <c r="D45" s="58"/>
    </row>
    <row r="46" spans="1:4" s="46" customFormat="1" ht="22.5" hidden="1" customHeight="1">
      <c r="A46" s="226"/>
      <c r="B46" s="227"/>
      <c r="C46" s="228"/>
      <c r="D46" s="58"/>
    </row>
    <row r="47" spans="1:4" s="46" customFormat="1" ht="22.5" hidden="1" customHeight="1">
      <c r="A47" s="226"/>
      <c r="B47" s="227"/>
      <c r="C47" s="228"/>
      <c r="D47" s="58"/>
    </row>
    <row r="48" spans="1:4" s="46" customFormat="1" ht="22.5" hidden="1" customHeight="1">
      <c r="A48" s="226"/>
      <c r="B48" s="227"/>
      <c r="C48" s="228"/>
      <c r="D48" s="58"/>
    </row>
    <row r="49" spans="1:4" s="46" customFormat="1" ht="22.5" hidden="1" customHeight="1">
      <c r="A49" s="226"/>
      <c r="B49" s="227"/>
      <c r="C49" s="228"/>
      <c r="D49" s="58"/>
    </row>
    <row r="50" spans="1:4" s="46" customFormat="1" ht="22.5" hidden="1" customHeight="1">
      <c r="A50" s="226"/>
      <c r="B50" s="227"/>
      <c r="C50" s="228"/>
      <c r="D50" s="58"/>
    </row>
    <row r="51" spans="1:4" s="46" customFormat="1" ht="22.5" hidden="1" customHeight="1">
      <c r="A51" s="226"/>
      <c r="B51" s="227"/>
      <c r="C51" s="228"/>
      <c r="D51" s="58"/>
    </row>
    <row r="52" spans="1:4" s="46" customFormat="1" ht="22.5" hidden="1" customHeight="1">
      <c r="A52" s="226"/>
      <c r="B52" s="227"/>
      <c r="C52" s="228"/>
      <c r="D52" s="58"/>
    </row>
    <row r="53" spans="1:4" s="46" customFormat="1" ht="22.5" hidden="1" customHeight="1">
      <c r="A53" s="226"/>
      <c r="B53" s="227"/>
      <c r="C53" s="228"/>
      <c r="D53" s="58"/>
    </row>
    <row r="54" spans="1:4" s="46" customFormat="1" ht="22.5" hidden="1" customHeight="1">
      <c r="A54" s="226"/>
      <c r="B54" s="227"/>
      <c r="C54" s="228"/>
      <c r="D54" s="58"/>
    </row>
    <row r="55" spans="1:4" s="46" customFormat="1" ht="22.5" hidden="1" customHeight="1">
      <c r="A55" s="226"/>
      <c r="B55" s="227"/>
      <c r="C55" s="228"/>
      <c r="D55" s="58"/>
    </row>
    <row r="56" spans="1:4" s="46" customFormat="1" ht="22.5" hidden="1" customHeight="1">
      <c r="A56" s="226"/>
      <c r="B56" s="227"/>
      <c r="C56" s="228"/>
      <c r="D56" s="58"/>
    </row>
    <row r="57" spans="1:4" s="46" customFormat="1" ht="22.5" hidden="1" customHeight="1">
      <c r="A57" s="226"/>
      <c r="B57" s="227"/>
      <c r="C57" s="228"/>
      <c r="D57" s="58"/>
    </row>
    <row r="58" spans="1:4" s="46" customFormat="1" ht="22.5" hidden="1" customHeight="1">
      <c r="A58" s="226"/>
      <c r="B58" s="227"/>
      <c r="C58" s="228"/>
      <c r="D58" s="58"/>
    </row>
    <row r="59" spans="1:4" s="46" customFormat="1" ht="22.5" hidden="1" customHeight="1">
      <c r="A59" s="226"/>
      <c r="B59" s="227"/>
      <c r="C59" s="228"/>
      <c r="D59" s="58"/>
    </row>
    <row r="60" spans="1:4" s="46" customFormat="1" ht="22.5" hidden="1" customHeight="1">
      <c r="A60" s="226"/>
      <c r="B60" s="227"/>
      <c r="C60" s="228"/>
      <c r="D60" s="58"/>
    </row>
    <row r="61" spans="1:4" s="46" customFormat="1" ht="22.5" hidden="1" customHeight="1">
      <c r="A61" s="226"/>
      <c r="B61" s="227"/>
      <c r="C61" s="228"/>
      <c r="D61" s="58"/>
    </row>
    <row r="62" spans="1:4" s="46" customFormat="1" ht="22.5" hidden="1" customHeight="1">
      <c r="A62" s="226"/>
      <c r="B62" s="227"/>
      <c r="C62" s="228"/>
      <c r="D62" s="58"/>
    </row>
    <row r="63" spans="1:4" s="46" customFormat="1" ht="22.5" hidden="1" customHeight="1">
      <c r="A63" s="226"/>
      <c r="B63" s="227"/>
      <c r="C63" s="228"/>
      <c r="D63" s="58"/>
    </row>
    <row r="64" spans="1:4" s="46" customFormat="1" ht="22.5" hidden="1" customHeight="1">
      <c r="A64" s="226"/>
      <c r="B64" s="227"/>
      <c r="C64" s="228"/>
      <c r="D64" s="58"/>
    </row>
    <row r="65" spans="1:4" s="46" customFormat="1" ht="22.5" hidden="1" customHeight="1">
      <c r="A65" s="226"/>
      <c r="B65" s="227"/>
      <c r="C65" s="228"/>
      <c r="D65" s="58"/>
    </row>
    <row r="66" spans="1:4" s="46" customFormat="1" ht="22.5" hidden="1" customHeight="1">
      <c r="A66" s="226"/>
      <c r="B66" s="227"/>
      <c r="C66" s="228"/>
      <c r="D66" s="58"/>
    </row>
    <row r="67" spans="1:4" s="46" customFormat="1" ht="22.5" hidden="1" customHeight="1">
      <c r="A67" s="226"/>
      <c r="B67" s="227"/>
      <c r="C67" s="228"/>
      <c r="D67" s="58"/>
    </row>
    <row r="68" spans="1:4" s="46" customFormat="1" ht="22.5" hidden="1" customHeight="1">
      <c r="A68" s="226"/>
      <c r="B68" s="227"/>
      <c r="C68" s="228"/>
      <c r="D68" s="58"/>
    </row>
    <row r="69" spans="1:4" s="46" customFormat="1" ht="22.5" hidden="1" customHeight="1">
      <c r="A69" s="226"/>
      <c r="B69" s="227"/>
      <c r="C69" s="228"/>
      <c r="D69" s="58"/>
    </row>
    <row r="70" spans="1:4" s="46" customFormat="1" ht="22.5" hidden="1" customHeight="1">
      <c r="A70" s="226"/>
      <c r="B70" s="227"/>
      <c r="C70" s="228"/>
      <c r="D70" s="58"/>
    </row>
    <row r="71" spans="1:4" s="46" customFormat="1" ht="22.5" hidden="1" customHeight="1">
      <c r="A71" s="226"/>
      <c r="B71" s="227"/>
      <c r="C71" s="228"/>
      <c r="D71" s="58"/>
    </row>
    <row r="72" spans="1:4" s="46" customFormat="1" ht="22.5" hidden="1" customHeight="1">
      <c r="A72" s="226"/>
      <c r="B72" s="227"/>
      <c r="C72" s="228"/>
      <c r="D72" s="58"/>
    </row>
    <row r="73" spans="1:4" s="46" customFormat="1" ht="22.5" hidden="1" customHeight="1">
      <c r="A73" s="226"/>
      <c r="B73" s="227"/>
      <c r="C73" s="228"/>
      <c r="D73" s="58"/>
    </row>
    <row r="74" spans="1:4" s="46" customFormat="1" ht="22.5" hidden="1" customHeight="1">
      <c r="A74" s="226"/>
      <c r="B74" s="227"/>
      <c r="C74" s="228"/>
      <c r="D74" s="58"/>
    </row>
    <row r="75" spans="1:4" s="46" customFormat="1" ht="22.5" hidden="1" customHeight="1">
      <c r="A75" s="226"/>
      <c r="B75" s="227"/>
      <c r="C75" s="228"/>
      <c r="D75" s="58"/>
    </row>
    <row r="76" spans="1:4" s="46" customFormat="1" ht="22.5" hidden="1" customHeight="1">
      <c r="A76" s="226"/>
      <c r="B76" s="227"/>
      <c r="C76" s="228"/>
      <c r="D76" s="58"/>
    </row>
    <row r="77" spans="1:4" s="46" customFormat="1" ht="22.5" hidden="1" customHeight="1">
      <c r="A77" s="226"/>
      <c r="B77" s="227"/>
      <c r="C77" s="228"/>
      <c r="D77" s="58"/>
    </row>
    <row r="78" spans="1:4" s="46" customFormat="1" ht="22.5" hidden="1" customHeight="1">
      <c r="A78" s="226"/>
      <c r="B78" s="227"/>
      <c r="C78" s="228"/>
      <c r="D78" s="58"/>
    </row>
    <row r="79" spans="1:4" s="46" customFormat="1" ht="22.5" hidden="1" customHeight="1">
      <c r="A79" s="226"/>
      <c r="B79" s="227"/>
      <c r="C79" s="228"/>
      <c r="D79" s="58"/>
    </row>
    <row r="80" spans="1:4" s="46" customFormat="1" ht="22.5" hidden="1" customHeight="1">
      <c r="A80" s="226"/>
      <c r="B80" s="227"/>
      <c r="C80" s="228"/>
      <c r="D80" s="58"/>
    </row>
    <row r="81" spans="1:4" s="46" customFormat="1" ht="22.5" hidden="1" customHeight="1">
      <c r="A81" s="226"/>
      <c r="B81" s="227"/>
      <c r="C81" s="228"/>
      <c r="D81" s="58"/>
    </row>
    <row r="82" spans="1:4" s="46" customFormat="1" ht="22.5" hidden="1" customHeight="1">
      <c r="A82" s="226"/>
      <c r="B82" s="227"/>
      <c r="C82" s="228"/>
      <c r="D82" s="58"/>
    </row>
    <row r="83" spans="1:4" s="46" customFormat="1" ht="22.5" hidden="1" customHeight="1">
      <c r="A83" s="226"/>
      <c r="B83" s="227"/>
      <c r="C83" s="228"/>
      <c r="D83" s="58"/>
    </row>
    <row r="84" spans="1:4" s="46" customFormat="1" ht="22.5" hidden="1" customHeight="1">
      <c r="A84" s="226"/>
      <c r="B84" s="227"/>
      <c r="C84" s="228"/>
      <c r="D84" s="58"/>
    </row>
    <row r="85" spans="1:4" s="46" customFormat="1" ht="22.5" hidden="1" customHeight="1">
      <c r="A85" s="226"/>
      <c r="B85" s="227"/>
      <c r="C85" s="228"/>
      <c r="D85" s="58"/>
    </row>
    <row r="86" spans="1:4" s="46" customFormat="1" ht="22.5" hidden="1" customHeight="1">
      <c r="A86" s="226"/>
      <c r="B86" s="227"/>
      <c r="C86" s="228"/>
      <c r="D86" s="58"/>
    </row>
    <row r="87" spans="1:4" s="46" customFormat="1" ht="22.5" hidden="1" customHeight="1">
      <c r="A87" s="226"/>
      <c r="B87" s="227"/>
      <c r="C87" s="228"/>
      <c r="D87" s="58"/>
    </row>
    <row r="88" spans="1:4" s="46" customFormat="1" ht="22.5" hidden="1" customHeight="1">
      <c r="A88" s="226"/>
      <c r="B88" s="227"/>
      <c r="C88" s="228"/>
      <c r="D88" s="58"/>
    </row>
    <row r="89" spans="1:4" s="46" customFormat="1" ht="22.5" hidden="1" customHeight="1">
      <c r="A89" s="226"/>
      <c r="B89" s="227"/>
      <c r="C89" s="228"/>
      <c r="D89" s="58"/>
    </row>
    <row r="90" spans="1:4" s="46" customFormat="1" ht="22.5" hidden="1" customHeight="1">
      <c r="A90" s="226"/>
      <c r="B90" s="227"/>
      <c r="C90" s="228"/>
      <c r="D90" s="58"/>
    </row>
    <row r="91" spans="1:4" s="46" customFormat="1" ht="22.5" hidden="1" customHeight="1">
      <c r="A91" s="226"/>
      <c r="B91" s="227"/>
      <c r="C91" s="228"/>
      <c r="D91" s="58"/>
    </row>
    <row r="92" spans="1:4" s="46" customFormat="1" ht="22.5" hidden="1" customHeight="1">
      <c r="A92" s="226"/>
      <c r="B92" s="227"/>
      <c r="C92" s="228"/>
      <c r="D92" s="58"/>
    </row>
    <row r="93" spans="1:4" s="46" customFormat="1" ht="22.5" hidden="1" customHeight="1">
      <c r="A93" s="226"/>
      <c r="B93" s="227"/>
      <c r="C93" s="228"/>
      <c r="D93" s="58"/>
    </row>
    <row r="94" spans="1:4" s="46" customFormat="1" ht="22.5" hidden="1" customHeight="1">
      <c r="A94" s="226"/>
      <c r="B94" s="227"/>
      <c r="C94" s="228"/>
      <c r="D94" s="58"/>
    </row>
    <row r="95" spans="1:4" s="46" customFormat="1" ht="22.5" hidden="1" customHeight="1">
      <c r="A95" s="226"/>
      <c r="B95" s="227"/>
      <c r="C95" s="228"/>
      <c r="D95" s="58"/>
    </row>
    <row r="96" spans="1:4" s="46" customFormat="1" ht="22.5" hidden="1" customHeight="1">
      <c r="A96" s="226"/>
      <c r="B96" s="227"/>
      <c r="C96" s="228"/>
      <c r="D96" s="58"/>
    </row>
    <row r="97" spans="1:4" s="46" customFormat="1" ht="22.5" hidden="1" customHeight="1">
      <c r="A97" s="226"/>
      <c r="B97" s="227"/>
      <c r="C97" s="228"/>
      <c r="D97" s="58"/>
    </row>
    <row r="98" spans="1:4" s="46" customFormat="1" ht="22.5" hidden="1" customHeight="1">
      <c r="A98" s="226"/>
      <c r="B98" s="227"/>
      <c r="C98" s="228"/>
      <c r="D98" s="58"/>
    </row>
    <row r="99" spans="1:4" s="46" customFormat="1" ht="22.5" hidden="1" customHeight="1">
      <c r="A99" s="226"/>
      <c r="B99" s="227"/>
      <c r="C99" s="228"/>
      <c r="D99" s="58"/>
    </row>
    <row r="100" spans="1:4" s="46" customFormat="1" ht="22.5" hidden="1" customHeight="1">
      <c r="A100" s="226"/>
      <c r="B100" s="227"/>
      <c r="C100" s="228"/>
      <c r="D100" s="58"/>
    </row>
    <row r="101" spans="1:4" s="46" customFormat="1" ht="22.5" hidden="1" customHeight="1">
      <c r="A101" s="226"/>
      <c r="B101" s="227"/>
      <c r="C101" s="228"/>
      <c r="D101" s="58"/>
    </row>
    <row r="102" spans="1:4" s="46" customFormat="1" ht="22.5" hidden="1" customHeight="1">
      <c r="A102" s="226"/>
      <c r="B102" s="227"/>
      <c r="C102" s="228"/>
      <c r="D102" s="58"/>
    </row>
    <row r="103" spans="1:4" s="46" customFormat="1" ht="22.5" hidden="1" customHeight="1">
      <c r="A103" s="226"/>
      <c r="B103" s="227"/>
      <c r="C103" s="228"/>
      <c r="D103" s="58"/>
    </row>
    <row r="104" spans="1:4" s="46" customFormat="1" ht="22.5" hidden="1" customHeight="1">
      <c r="A104" s="226"/>
      <c r="B104" s="227"/>
      <c r="C104" s="228"/>
      <c r="D104" s="58"/>
    </row>
    <row r="105" spans="1:4" s="46" customFormat="1" ht="22.5" hidden="1" customHeight="1">
      <c r="A105" s="226"/>
      <c r="B105" s="227"/>
      <c r="C105" s="228"/>
      <c r="D105" s="58"/>
    </row>
    <row r="106" spans="1:4" s="46" customFormat="1" ht="22.5" hidden="1" customHeight="1">
      <c r="A106" s="226"/>
      <c r="B106" s="227"/>
      <c r="C106" s="228"/>
      <c r="D106" s="58"/>
    </row>
    <row r="107" spans="1:4" s="46" customFormat="1" ht="22.5" hidden="1" customHeight="1">
      <c r="A107" s="226"/>
      <c r="B107" s="227"/>
      <c r="C107" s="228"/>
      <c r="D107" s="58"/>
    </row>
    <row r="108" spans="1:4" s="46" customFormat="1" ht="22.5" hidden="1" customHeight="1">
      <c r="A108" s="226"/>
      <c r="B108" s="227"/>
      <c r="C108" s="228"/>
      <c r="D108" s="58"/>
    </row>
    <row r="109" spans="1:4" s="46" customFormat="1" ht="22.5" hidden="1" customHeight="1">
      <c r="A109" s="226"/>
      <c r="B109" s="227"/>
      <c r="C109" s="228"/>
      <c r="D109" s="58"/>
    </row>
    <row r="110" spans="1:4" s="46" customFormat="1" ht="22.5" hidden="1" customHeight="1">
      <c r="A110" s="226"/>
      <c r="B110" s="227"/>
      <c r="C110" s="228"/>
      <c r="D110" s="58"/>
    </row>
    <row r="111" spans="1:4" s="46" customFormat="1" ht="22.5" hidden="1" customHeight="1">
      <c r="A111" s="226"/>
      <c r="B111" s="227"/>
      <c r="C111" s="228"/>
      <c r="D111" s="58"/>
    </row>
    <row r="112" spans="1:4" s="46" customFormat="1" ht="22.5" hidden="1" customHeight="1">
      <c r="A112" s="226"/>
      <c r="B112" s="227"/>
      <c r="C112" s="228"/>
      <c r="D112" s="58"/>
    </row>
    <row r="113" spans="1:4" s="46" customFormat="1" ht="22.5" hidden="1" customHeight="1">
      <c r="A113" s="226"/>
      <c r="B113" s="227"/>
      <c r="C113" s="228"/>
      <c r="D113" s="58"/>
    </row>
    <row r="114" spans="1:4" s="46" customFormat="1" ht="22.5" hidden="1" customHeight="1">
      <c r="A114" s="226"/>
      <c r="B114" s="227"/>
      <c r="C114" s="228"/>
      <c r="D114" s="58"/>
    </row>
    <row r="115" spans="1:4" s="46" customFormat="1" ht="22.5" hidden="1" customHeight="1">
      <c r="A115" s="226"/>
      <c r="B115" s="227"/>
      <c r="C115" s="228"/>
      <c r="D115" s="58"/>
    </row>
    <row r="116" spans="1:4" s="46" customFormat="1" ht="22.5" hidden="1" customHeight="1">
      <c r="A116" s="226"/>
      <c r="B116" s="227"/>
      <c r="C116" s="228"/>
      <c r="D116" s="58"/>
    </row>
    <row r="117" spans="1:4" s="46" customFormat="1" ht="22.5" hidden="1" customHeight="1">
      <c r="A117" s="226"/>
      <c r="B117" s="227"/>
      <c r="C117" s="228"/>
      <c r="D117" s="58"/>
    </row>
    <row r="118" spans="1:4" s="46" customFormat="1" ht="22.5" hidden="1" customHeight="1">
      <c r="A118" s="226"/>
      <c r="B118" s="227"/>
      <c r="C118" s="228"/>
      <c r="D118" s="58"/>
    </row>
    <row r="119" spans="1:4" s="46" customFormat="1" ht="22.5" hidden="1" customHeight="1">
      <c r="A119" s="226"/>
      <c r="B119" s="227"/>
      <c r="C119" s="228"/>
      <c r="D119" s="58"/>
    </row>
    <row r="120" spans="1:4" s="46" customFormat="1" ht="22.5" hidden="1" customHeight="1">
      <c r="A120" s="226"/>
      <c r="B120" s="227"/>
      <c r="C120" s="228"/>
      <c r="D120" s="58"/>
    </row>
    <row r="121" spans="1:4" s="46" customFormat="1" ht="22.5" hidden="1" customHeight="1">
      <c r="A121" s="226"/>
      <c r="B121" s="227"/>
      <c r="C121" s="228"/>
      <c r="D121" s="58"/>
    </row>
    <row r="122" spans="1:4" s="46" customFormat="1" ht="22.5" hidden="1" customHeight="1">
      <c r="A122" s="226"/>
      <c r="B122" s="227"/>
      <c r="C122" s="228"/>
      <c r="D122" s="58"/>
    </row>
    <row r="123" spans="1:4" s="46" customFormat="1" ht="22.5" hidden="1" customHeight="1">
      <c r="A123" s="226"/>
      <c r="B123" s="227"/>
      <c r="C123" s="228"/>
      <c r="D123" s="58"/>
    </row>
    <row r="124" spans="1:4" s="46" customFormat="1" ht="22.5" hidden="1" customHeight="1">
      <c r="A124" s="226"/>
      <c r="B124" s="227"/>
      <c r="C124" s="228"/>
      <c r="D124" s="58"/>
    </row>
    <row r="125" spans="1:4" s="46" customFormat="1" ht="22.5" hidden="1" customHeight="1">
      <c r="A125" s="226"/>
      <c r="B125" s="227"/>
      <c r="C125" s="228"/>
      <c r="D125" s="58"/>
    </row>
    <row r="126" spans="1:4" s="46" customFormat="1" ht="22.5" hidden="1" customHeight="1">
      <c r="A126" s="226"/>
      <c r="B126" s="227"/>
      <c r="C126" s="228"/>
      <c r="D126" s="58"/>
    </row>
    <row r="127" spans="1:4" s="46" customFormat="1" ht="22.5" hidden="1" customHeight="1">
      <c r="A127" s="226"/>
      <c r="B127" s="227"/>
      <c r="C127" s="228"/>
      <c r="D127" s="58"/>
    </row>
    <row r="128" spans="1:4" s="46" customFormat="1" ht="22.5" hidden="1" customHeight="1">
      <c r="A128" s="226"/>
      <c r="B128" s="227"/>
      <c r="C128" s="228"/>
      <c r="D128" s="58"/>
    </row>
    <row r="129" spans="1:4" s="46" customFormat="1" ht="22.5" hidden="1" customHeight="1">
      <c r="A129" s="226"/>
      <c r="B129" s="227"/>
      <c r="C129" s="228"/>
      <c r="D129" s="58"/>
    </row>
    <row r="130" spans="1:4" s="46" customFormat="1" ht="22.5" hidden="1" customHeight="1">
      <c r="A130" s="226"/>
      <c r="B130" s="227"/>
      <c r="C130" s="228"/>
      <c r="D130" s="58"/>
    </row>
    <row r="131" spans="1:4" s="46" customFormat="1" ht="22.5" hidden="1" customHeight="1">
      <c r="A131" s="226"/>
      <c r="B131" s="227"/>
      <c r="C131" s="228"/>
      <c r="D131" s="58"/>
    </row>
    <row r="132" spans="1:4" s="46" customFormat="1" ht="22.5" hidden="1" customHeight="1">
      <c r="A132" s="226"/>
      <c r="B132" s="227"/>
      <c r="C132" s="228"/>
      <c r="D132" s="58"/>
    </row>
    <row r="133" spans="1:4" s="46" customFormat="1" ht="22.5" hidden="1" customHeight="1">
      <c r="A133" s="226"/>
      <c r="B133" s="227"/>
      <c r="C133" s="228"/>
      <c r="D133" s="58"/>
    </row>
    <row r="134" spans="1:4" s="46" customFormat="1" ht="22.5" hidden="1" customHeight="1">
      <c r="A134" s="226"/>
      <c r="B134" s="227"/>
      <c r="C134" s="228"/>
      <c r="D134" s="58"/>
    </row>
    <row r="135" spans="1:4" s="46" customFormat="1" ht="22.5" hidden="1" customHeight="1">
      <c r="A135" s="226"/>
      <c r="B135" s="227"/>
      <c r="C135" s="228"/>
      <c r="D135" s="58"/>
    </row>
    <row r="136" spans="1:4" s="46" customFormat="1" ht="22.5" hidden="1" customHeight="1">
      <c r="A136" s="226"/>
      <c r="B136" s="227"/>
      <c r="C136" s="228"/>
      <c r="D136" s="58"/>
    </row>
    <row r="137" spans="1:4" s="46" customFormat="1" ht="22.5" hidden="1" customHeight="1">
      <c r="A137" s="226"/>
      <c r="B137" s="227"/>
      <c r="C137" s="228"/>
      <c r="D137" s="58"/>
    </row>
    <row r="138" spans="1:4" s="46" customFormat="1" ht="22.5" hidden="1" customHeight="1">
      <c r="A138" s="226"/>
      <c r="B138" s="227"/>
      <c r="C138" s="228"/>
      <c r="D138" s="58"/>
    </row>
    <row r="139" spans="1:4" s="46" customFormat="1" ht="22.5" hidden="1" customHeight="1">
      <c r="A139" s="226"/>
      <c r="B139" s="227"/>
      <c r="C139" s="228"/>
      <c r="D139" s="58"/>
    </row>
    <row r="140" spans="1:4" s="46" customFormat="1" ht="22.5" hidden="1" customHeight="1">
      <c r="A140" s="226"/>
      <c r="B140" s="227"/>
      <c r="C140" s="228"/>
      <c r="D140" s="58"/>
    </row>
    <row r="141" spans="1:4" s="46" customFormat="1" ht="22.5" hidden="1" customHeight="1">
      <c r="A141" s="226"/>
      <c r="B141" s="227"/>
      <c r="C141" s="228"/>
      <c r="D141" s="58"/>
    </row>
    <row r="142" spans="1:4" s="46" customFormat="1" ht="22.5" hidden="1" customHeight="1">
      <c r="A142" s="226"/>
      <c r="B142" s="227"/>
      <c r="C142" s="228"/>
      <c r="D142" s="58"/>
    </row>
    <row r="143" spans="1:4" s="46" customFormat="1" ht="22.5" hidden="1" customHeight="1">
      <c r="A143" s="226"/>
      <c r="B143" s="227"/>
      <c r="C143" s="228"/>
      <c r="D143" s="58"/>
    </row>
    <row r="144" spans="1:4" s="46" customFormat="1" ht="22.5" hidden="1" customHeight="1">
      <c r="A144" s="226"/>
      <c r="B144" s="227"/>
      <c r="C144" s="228"/>
      <c r="D144" s="58"/>
    </row>
    <row r="145" spans="1:4" s="46" customFormat="1" ht="22.5" hidden="1" customHeight="1">
      <c r="A145" s="226"/>
      <c r="B145" s="227"/>
      <c r="C145" s="228"/>
      <c r="D145" s="58"/>
    </row>
    <row r="146" spans="1:4" s="46" customFormat="1" ht="22.5" hidden="1" customHeight="1">
      <c r="A146" s="226"/>
      <c r="B146" s="227"/>
      <c r="C146" s="228"/>
      <c r="D146" s="58"/>
    </row>
    <row r="147" spans="1:4" s="46" customFormat="1" ht="22.5" hidden="1" customHeight="1">
      <c r="A147" s="226"/>
      <c r="B147" s="227"/>
      <c r="C147" s="228"/>
      <c r="D147" s="58"/>
    </row>
    <row r="148" spans="1:4" s="46" customFormat="1" ht="22.5" hidden="1" customHeight="1">
      <c r="A148" s="226"/>
      <c r="B148" s="227"/>
      <c r="C148" s="228"/>
      <c r="D148" s="58"/>
    </row>
    <row r="149" spans="1:4" s="46" customFormat="1" ht="22.5" hidden="1" customHeight="1">
      <c r="A149" s="226"/>
      <c r="B149" s="227"/>
      <c r="C149" s="228"/>
      <c r="D149" s="58"/>
    </row>
    <row r="150" spans="1:4" s="46" customFormat="1" ht="22.5" hidden="1" customHeight="1">
      <c r="A150" s="226"/>
      <c r="B150" s="227"/>
      <c r="C150" s="228"/>
      <c r="D150" s="58"/>
    </row>
    <row r="151" spans="1:4" s="46" customFormat="1" ht="22.5" hidden="1" customHeight="1">
      <c r="A151" s="226"/>
      <c r="B151" s="227"/>
      <c r="C151" s="228"/>
      <c r="D151" s="58"/>
    </row>
    <row r="152" spans="1:4" s="46" customFormat="1" ht="22.5" hidden="1" customHeight="1">
      <c r="A152" s="226"/>
      <c r="B152" s="227"/>
      <c r="C152" s="228"/>
      <c r="D152" s="58"/>
    </row>
    <row r="153" spans="1:4" s="46" customFormat="1" ht="22.5" hidden="1" customHeight="1">
      <c r="A153" s="226"/>
      <c r="B153" s="227"/>
      <c r="C153" s="228"/>
      <c r="D153" s="58"/>
    </row>
    <row r="154" spans="1:4" s="46" customFormat="1" ht="22.5" hidden="1" customHeight="1">
      <c r="A154" s="226"/>
      <c r="B154" s="227"/>
      <c r="C154" s="228"/>
      <c r="D154" s="58"/>
    </row>
    <row r="155" spans="1:4" s="46" customFormat="1" ht="22.5" hidden="1" customHeight="1">
      <c r="A155" s="226"/>
      <c r="B155" s="227"/>
      <c r="C155" s="228"/>
      <c r="D155" s="58"/>
    </row>
    <row r="156" spans="1:4" s="46" customFormat="1" ht="22.5" hidden="1" customHeight="1">
      <c r="A156" s="226"/>
      <c r="B156" s="227"/>
      <c r="C156" s="228"/>
      <c r="D156" s="58"/>
    </row>
    <row r="157" spans="1:4" s="46" customFormat="1" ht="22.5" hidden="1" customHeight="1">
      <c r="A157" s="226"/>
      <c r="B157" s="227"/>
      <c r="C157" s="228"/>
      <c r="D157" s="58"/>
    </row>
    <row r="158" spans="1:4" s="46" customFormat="1" ht="22.5" hidden="1" customHeight="1">
      <c r="A158" s="226"/>
      <c r="B158" s="227"/>
      <c r="C158" s="228"/>
      <c r="D158" s="58"/>
    </row>
    <row r="159" spans="1:4" s="46" customFormat="1" ht="22.5" hidden="1" customHeight="1">
      <c r="A159" s="226"/>
      <c r="B159" s="227"/>
      <c r="C159" s="228"/>
      <c r="D159" s="58"/>
    </row>
    <row r="160" spans="1:4" s="46" customFormat="1" ht="22.5" hidden="1" customHeight="1">
      <c r="A160" s="226"/>
      <c r="B160" s="227"/>
      <c r="C160" s="228"/>
      <c r="D160" s="58"/>
    </row>
    <row r="161" spans="1:4" s="46" customFormat="1" ht="22.5" hidden="1" customHeight="1">
      <c r="A161" s="226"/>
      <c r="B161" s="227"/>
      <c r="C161" s="228"/>
      <c r="D161" s="58"/>
    </row>
    <row r="162" spans="1:4" s="46" customFormat="1" ht="22.5" hidden="1" customHeight="1">
      <c r="A162" s="226"/>
      <c r="B162" s="227"/>
      <c r="C162" s="228"/>
      <c r="D162" s="58"/>
    </row>
    <row r="163" spans="1:4" s="46" customFormat="1" ht="22.5" hidden="1" customHeight="1">
      <c r="A163" s="226"/>
      <c r="B163" s="227"/>
      <c r="C163" s="228"/>
      <c r="D163" s="58"/>
    </row>
    <row r="164" spans="1:4" s="46" customFormat="1" ht="22.5" hidden="1" customHeight="1">
      <c r="A164" s="226"/>
      <c r="B164" s="227"/>
      <c r="C164" s="228"/>
      <c r="D164" s="58"/>
    </row>
    <row r="165" spans="1:4" s="46" customFormat="1" ht="22.5" hidden="1" customHeight="1">
      <c r="A165" s="226"/>
      <c r="B165" s="227"/>
      <c r="C165" s="228"/>
      <c r="D165" s="58"/>
    </row>
    <row r="166" spans="1:4" s="46" customFormat="1" ht="22.5" hidden="1" customHeight="1">
      <c r="A166" s="226"/>
      <c r="B166" s="227"/>
      <c r="C166" s="228"/>
      <c r="D166" s="58"/>
    </row>
    <row r="167" spans="1:4" s="46" customFormat="1" ht="22.5" hidden="1" customHeight="1">
      <c r="A167" s="226"/>
      <c r="B167" s="227"/>
      <c r="C167" s="228"/>
      <c r="D167" s="58"/>
    </row>
    <row r="168" spans="1:4" s="46" customFormat="1" ht="22.5" hidden="1" customHeight="1">
      <c r="A168" s="226"/>
      <c r="B168" s="227"/>
      <c r="C168" s="228"/>
      <c r="D168" s="58"/>
    </row>
    <row r="169" spans="1:4" s="46" customFormat="1" ht="22.5" hidden="1" customHeight="1">
      <c r="A169" s="226"/>
      <c r="B169" s="227"/>
      <c r="C169" s="228"/>
      <c r="D169" s="58"/>
    </row>
    <row r="170" spans="1:4" s="46" customFormat="1" ht="22.5" hidden="1" customHeight="1">
      <c r="A170" s="226"/>
      <c r="B170" s="227"/>
      <c r="C170" s="228"/>
      <c r="D170" s="58"/>
    </row>
    <row r="171" spans="1:4" s="46" customFormat="1" ht="22.5" hidden="1" customHeight="1">
      <c r="A171" s="226"/>
      <c r="B171" s="227"/>
      <c r="C171" s="228"/>
      <c r="D171" s="58"/>
    </row>
    <row r="172" spans="1:4" s="46" customFormat="1" ht="22.5" hidden="1" customHeight="1">
      <c r="A172" s="226"/>
      <c r="B172" s="227"/>
      <c r="C172" s="228"/>
      <c r="D172" s="58"/>
    </row>
    <row r="173" spans="1:4" s="46" customFormat="1" ht="22.5" hidden="1" customHeight="1">
      <c r="A173" s="226"/>
      <c r="B173" s="227"/>
      <c r="C173" s="228"/>
      <c r="D173" s="58"/>
    </row>
    <row r="174" spans="1:4" s="46" customFormat="1" ht="22.5" hidden="1" customHeight="1">
      <c r="A174" s="226"/>
      <c r="B174" s="227"/>
      <c r="C174" s="228"/>
      <c r="D174" s="58"/>
    </row>
    <row r="175" spans="1:4" s="46" customFormat="1" ht="22.5" hidden="1" customHeight="1">
      <c r="A175" s="226"/>
      <c r="B175" s="227"/>
      <c r="C175" s="228"/>
      <c r="D175" s="58"/>
    </row>
    <row r="176" spans="1:4" s="46" customFormat="1" ht="22.5" hidden="1" customHeight="1">
      <c r="A176" s="226"/>
      <c r="B176" s="227"/>
      <c r="C176" s="228"/>
      <c r="D176" s="58"/>
    </row>
    <row r="177" spans="1:4" s="46" customFormat="1" ht="22.5" hidden="1" customHeight="1">
      <c r="A177" s="226"/>
      <c r="B177" s="227"/>
      <c r="C177" s="228"/>
      <c r="D177" s="58"/>
    </row>
    <row r="178" spans="1:4" s="46" customFormat="1" ht="22.5" hidden="1" customHeight="1">
      <c r="A178" s="226"/>
      <c r="B178" s="227"/>
      <c r="C178" s="228"/>
      <c r="D178" s="58"/>
    </row>
    <row r="179" spans="1:4" s="46" customFormat="1" ht="22.5" hidden="1" customHeight="1">
      <c r="A179" s="226"/>
      <c r="B179" s="227"/>
      <c r="C179" s="228"/>
      <c r="D179" s="58"/>
    </row>
    <row r="180" spans="1:4" s="46" customFormat="1" ht="22.5" hidden="1" customHeight="1">
      <c r="A180" s="226"/>
      <c r="B180" s="227"/>
      <c r="C180" s="228"/>
      <c r="D180" s="58"/>
    </row>
    <row r="181" spans="1:4" s="46" customFormat="1" ht="22.5" hidden="1" customHeight="1">
      <c r="A181" s="226"/>
      <c r="B181" s="227"/>
      <c r="C181" s="228"/>
      <c r="D181" s="58"/>
    </row>
    <row r="182" spans="1:4" s="46" customFormat="1" ht="22.5" hidden="1" customHeight="1">
      <c r="A182" s="226"/>
      <c r="B182" s="227"/>
      <c r="C182" s="228"/>
      <c r="D182" s="58"/>
    </row>
    <row r="183" spans="1:4" s="46" customFormat="1" ht="22.5" hidden="1" customHeight="1">
      <c r="A183" s="226"/>
      <c r="B183" s="227"/>
      <c r="C183" s="228"/>
      <c r="D183" s="58"/>
    </row>
    <row r="184" spans="1:4" s="46" customFormat="1" ht="22.5" hidden="1" customHeight="1">
      <c r="A184" s="226"/>
      <c r="B184" s="227"/>
      <c r="C184" s="228"/>
      <c r="D184" s="58"/>
    </row>
    <row r="185" spans="1:4" s="46" customFormat="1" ht="22.5" hidden="1" customHeight="1">
      <c r="A185" s="226"/>
      <c r="B185" s="227"/>
      <c r="C185" s="228"/>
      <c r="D185" s="58"/>
    </row>
    <row r="186" spans="1:4" s="46" customFormat="1" ht="22.5" hidden="1" customHeight="1">
      <c r="A186" s="226"/>
      <c r="B186" s="227"/>
      <c r="C186" s="228"/>
      <c r="D186" s="58"/>
    </row>
    <row r="187" spans="1:4" s="46" customFormat="1" ht="22.5" hidden="1" customHeight="1">
      <c r="A187" s="226"/>
      <c r="B187" s="227"/>
      <c r="C187" s="228"/>
      <c r="D187" s="58"/>
    </row>
    <row r="188" spans="1:4" s="46" customFormat="1" ht="22.5" hidden="1" customHeight="1">
      <c r="A188" s="226"/>
      <c r="B188" s="227"/>
      <c r="C188" s="228"/>
      <c r="D188" s="58"/>
    </row>
    <row r="189" spans="1:4" s="46" customFormat="1" ht="22.5" hidden="1" customHeight="1">
      <c r="A189" s="226"/>
      <c r="B189" s="227"/>
      <c r="C189" s="228"/>
      <c r="D189" s="58"/>
    </row>
    <row r="190" spans="1:4" s="46" customFormat="1" ht="22.5" hidden="1" customHeight="1">
      <c r="A190" s="226"/>
      <c r="B190" s="227"/>
      <c r="C190" s="228"/>
      <c r="D190" s="58"/>
    </row>
    <row r="191" spans="1:4" s="46" customFormat="1" ht="22.5" hidden="1" customHeight="1">
      <c r="A191" s="226"/>
      <c r="B191" s="227"/>
      <c r="C191" s="228"/>
      <c r="D191" s="58"/>
    </row>
    <row r="192" spans="1:4" s="46" customFormat="1" ht="22.5" hidden="1" customHeight="1">
      <c r="A192" s="226"/>
      <c r="B192" s="227"/>
      <c r="C192" s="228"/>
      <c r="D192" s="58"/>
    </row>
    <row r="193" spans="1:4" s="46" customFormat="1" ht="22.5" hidden="1" customHeight="1">
      <c r="A193" s="226"/>
      <c r="B193" s="227"/>
      <c r="C193" s="228"/>
      <c r="D193" s="58"/>
    </row>
    <row r="194" spans="1:4" s="46" customFormat="1" ht="22.5" hidden="1" customHeight="1">
      <c r="A194" s="226"/>
      <c r="B194" s="227"/>
      <c r="C194" s="228"/>
      <c r="D194" s="58"/>
    </row>
    <row r="195" spans="1:4" s="46" customFormat="1" ht="22.5" hidden="1" customHeight="1">
      <c r="A195" s="226"/>
      <c r="B195" s="227"/>
      <c r="C195" s="228"/>
      <c r="D195" s="58"/>
    </row>
    <row r="196" spans="1:4" s="46" customFormat="1" ht="22.5" hidden="1" customHeight="1">
      <c r="A196" s="226"/>
      <c r="B196" s="227"/>
      <c r="C196" s="228"/>
      <c r="D196" s="58"/>
    </row>
    <row r="197" spans="1:4" s="46" customFormat="1" ht="22.5" hidden="1" customHeight="1">
      <c r="A197" s="226"/>
      <c r="B197" s="227"/>
      <c r="C197" s="228"/>
      <c r="D197" s="58"/>
    </row>
    <row r="198" spans="1:4" s="46" customFormat="1" ht="22.5" hidden="1" customHeight="1">
      <c r="A198" s="226"/>
      <c r="B198" s="227"/>
      <c r="C198" s="228"/>
      <c r="D198" s="58"/>
    </row>
    <row r="199" spans="1:4" s="46" customFormat="1" ht="22.5" hidden="1" customHeight="1">
      <c r="A199" s="226"/>
      <c r="B199" s="227"/>
      <c r="C199" s="228"/>
      <c r="D199" s="58"/>
    </row>
    <row r="200" spans="1:4" s="46" customFormat="1" ht="22.5" hidden="1" customHeight="1">
      <c r="A200" s="226"/>
      <c r="B200" s="227"/>
      <c r="C200" s="228"/>
      <c r="D200" s="58"/>
    </row>
    <row r="201" spans="1:4" s="46" customFormat="1" ht="22.5" hidden="1" customHeight="1">
      <c r="A201" s="226"/>
      <c r="B201" s="227"/>
      <c r="C201" s="228"/>
      <c r="D201" s="58"/>
    </row>
    <row r="202" spans="1:4" s="46" customFormat="1" ht="22.5" hidden="1" customHeight="1">
      <c r="A202" s="226"/>
      <c r="B202" s="227"/>
      <c r="C202" s="228"/>
      <c r="D202" s="58"/>
    </row>
    <row r="203" spans="1:4" s="46" customFormat="1" ht="22.5" hidden="1" customHeight="1">
      <c r="A203" s="226"/>
      <c r="B203" s="227"/>
      <c r="C203" s="228"/>
      <c r="D203" s="58"/>
    </row>
    <row r="204" spans="1:4" s="46" customFormat="1" ht="22.5" hidden="1" customHeight="1">
      <c r="A204" s="226"/>
      <c r="B204" s="227"/>
      <c r="C204" s="228"/>
      <c r="D204" s="58"/>
    </row>
    <row r="205" spans="1:4" s="46" customFormat="1" ht="22.5" hidden="1" customHeight="1">
      <c r="A205" s="226"/>
      <c r="B205" s="227"/>
      <c r="C205" s="228"/>
      <c r="D205" s="58"/>
    </row>
    <row r="206" spans="1:4" s="46" customFormat="1" ht="22.5" hidden="1" customHeight="1">
      <c r="A206" s="226"/>
      <c r="B206" s="227"/>
      <c r="C206" s="228"/>
      <c r="D206" s="58"/>
    </row>
    <row r="207" spans="1:4" s="46" customFormat="1" ht="22.5" hidden="1" customHeight="1">
      <c r="A207" s="226"/>
      <c r="B207" s="227"/>
      <c r="C207" s="228"/>
      <c r="D207" s="58"/>
    </row>
    <row r="208" spans="1:4" s="46" customFormat="1" ht="22.5" hidden="1" customHeight="1">
      <c r="A208" s="226"/>
      <c r="B208" s="227"/>
      <c r="C208" s="228"/>
      <c r="D208" s="58"/>
    </row>
    <row r="209" spans="1:4" s="46" customFormat="1" ht="22.5" hidden="1" customHeight="1">
      <c r="A209" s="226"/>
      <c r="B209" s="227"/>
      <c r="C209" s="228"/>
      <c r="D209" s="58"/>
    </row>
    <row r="210" spans="1:4" s="46" customFormat="1" ht="22.5" hidden="1" customHeight="1">
      <c r="A210" s="226"/>
      <c r="B210" s="227"/>
      <c r="C210" s="228"/>
      <c r="D210" s="58"/>
    </row>
    <row r="211" spans="1:4" s="46" customFormat="1" ht="22.5" hidden="1" customHeight="1">
      <c r="A211" s="226"/>
      <c r="B211" s="227"/>
      <c r="C211" s="228"/>
      <c r="D211" s="58"/>
    </row>
    <row r="212" spans="1:4" s="46" customFormat="1" ht="22.5" hidden="1" customHeight="1">
      <c r="A212" s="226"/>
      <c r="B212" s="227"/>
      <c r="C212" s="228"/>
      <c r="D212" s="58"/>
    </row>
    <row r="213" spans="1:4" s="46" customFormat="1" ht="22.5" hidden="1" customHeight="1">
      <c r="A213" s="226"/>
      <c r="B213" s="227"/>
      <c r="C213" s="228"/>
      <c r="D213" s="58"/>
    </row>
    <row r="214" spans="1:4" s="46" customFormat="1" ht="22.5" customHeight="1" thickBot="1">
      <c r="A214" s="229" t="s">
        <v>151</v>
      </c>
      <c r="B214" s="230"/>
      <c r="C214" s="230"/>
      <c r="D214" s="59">
        <f>SUM(D14:D213)</f>
        <v>7200000</v>
      </c>
    </row>
    <row r="215" spans="1:4" s="42" customFormat="1" ht="22.5" customHeight="1"/>
    <row r="216" spans="1:4" s="42" customFormat="1" ht="22.5" customHeight="1">
      <c r="C216" s="138">
        <f>'交付申請書（様式１）'!F2</f>
        <v>46235</v>
      </c>
      <c r="D216" s="139"/>
    </row>
    <row r="217" spans="1:4" s="42" customFormat="1" ht="22.5" customHeight="1">
      <c r="C217" s="140" t="s">
        <v>152</v>
      </c>
      <c r="D217" s="139"/>
    </row>
    <row r="218" spans="1:4" s="42" customFormat="1" ht="22.5" customHeight="1">
      <c r="C218" s="231" t="str">
        <f>'交付申請書（様式１）'!F5</f>
        <v>社会福祉法人 かながわ</v>
      </c>
      <c r="D218" s="231"/>
    </row>
    <row r="219" spans="1:4" s="42" customFormat="1" ht="22.5" customHeight="1">
      <c r="C219" s="231" t="str">
        <f>'交付申請書（様式１）'!F6</f>
        <v>理事長　神奈川 太郎</v>
      </c>
      <c r="D219" s="231"/>
    </row>
  </sheetData>
  <sheetProtection formatCells="0" formatColumns="0" formatRows="0" insertColumns="0" insertRows="0" insertHyperlinks="0" deleteColumns="0" deleteRows="0" sort="0" autoFilter="0" pivotTables="0"/>
  <mergeCells count="209">
    <mergeCell ref="A1:D1"/>
    <mergeCell ref="A3:D3"/>
    <mergeCell ref="B4:C4"/>
    <mergeCell ref="B6:C6"/>
    <mergeCell ref="A10:C10"/>
    <mergeCell ref="A13:D13"/>
    <mergeCell ref="A20:C20"/>
    <mergeCell ref="A21:C21"/>
    <mergeCell ref="A22:C22"/>
    <mergeCell ref="A23:C23"/>
    <mergeCell ref="A24:C24"/>
    <mergeCell ref="A25:C25"/>
    <mergeCell ref="A14:C14"/>
    <mergeCell ref="A15:C15"/>
    <mergeCell ref="A16:C16"/>
    <mergeCell ref="A17:C17"/>
    <mergeCell ref="A18:C18"/>
    <mergeCell ref="A19:C19"/>
    <mergeCell ref="A32:C32"/>
    <mergeCell ref="A33:C33"/>
    <mergeCell ref="A34:C34"/>
    <mergeCell ref="A35:C35"/>
    <mergeCell ref="A36:C36"/>
    <mergeCell ref="A37:C37"/>
    <mergeCell ref="A26:C26"/>
    <mergeCell ref="A27:C27"/>
    <mergeCell ref="A28:C28"/>
    <mergeCell ref="A29:C29"/>
    <mergeCell ref="A30:C30"/>
    <mergeCell ref="A31:C31"/>
    <mergeCell ref="A44:C44"/>
    <mergeCell ref="A45:C45"/>
    <mergeCell ref="A46:C46"/>
    <mergeCell ref="A47:C47"/>
    <mergeCell ref="A48:C48"/>
    <mergeCell ref="A49:C49"/>
    <mergeCell ref="A38:C38"/>
    <mergeCell ref="A39:C39"/>
    <mergeCell ref="A40:C40"/>
    <mergeCell ref="A41:C41"/>
    <mergeCell ref="A42:C42"/>
    <mergeCell ref="A43:C43"/>
    <mergeCell ref="A56:C56"/>
    <mergeCell ref="A57:C57"/>
    <mergeCell ref="A58:C58"/>
    <mergeCell ref="A59:C59"/>
    <mergeCell ref="A60:C60"/>
    <mergeCell ref="A61:C61"/>
    <mergeCell ref="A50:C50"/>
    <mergeCell ref="A51:C51"/>
    <mergeCell ref="A52:C52"/>
    <mergeCell ref="A53:C53"/>
    <mergeCell ref="A54:C54"/>
    <mergeCell ref="A55:C55"/>
    <mergeCell ref="A68:C68"/>
    <mergeCell ref="A69:C69"/>
    <mergeCell ref="A70:C70"/>
    <mergeCell ref="A71:C71"/>
    <mergeCell ref="A72:C72"/>
    <mergeCell ref="A73:C73"/>
    <mergeCell ref="A62:C62"/>
    <mergeCell ref="A63:C63"/>
    <mergeCell ref="A64:C64"/>
    <mergeCell ref="A65:C65"/>
    <mergeCell ref="A66:C66"/>
    <mergeCell ref="A67:C67"/>
    <mergeCell ref="A80:C80"/>
    <mergeCell ref="A81:C81"/>
    <mergeCell ref="A82:C82"/>
    <mergeCell ref="A83:C83"/>
    <mergeCell ref="A84:C84"/>
    <mergeCell ref="A85:C85"/>
    <mergeCell ref="A74:C74"/>
    <mergeCell ref="A75:C75"/>
    <mergeCell ref="A76:C76"/>
    <mergeCell ref="A77:C77"/>
    <mergeCell ref="A78:C78"/>
    <mergeCell ref="A79:C79"/>
    <mergeCell ref="A92:C92"/>
    <mergeCell ref="A93:C93"/>
    <mergeCell ref="A94:C94"/>
    <mergeCell ref="A95:C95"/>
    <mergeCell ref="A96:C96"/>
    <mergeCell ref="A97:C97"/>
    <mergeCell ref="A86:C86"/>
    <mergeCell ref="A87:C87"/>
    <mergeCell ref="A88:C88"/>
    <mergeCell ref="A89:C89"/>
    <mergeCell ref="A90:C90"/>
    <mergeCell ref="A91:C91"/>
    <mergeCell ref="A104:C104"/>
    <mergeCell ref="A105:C105"/>
    <mergeCell ref="A106:C106"/>
    <mergeCell ref="A107:C107"/>
    <mergeCell ref="A108:C108"/>
    <mergeCell ref="A109:C109"/>
    <mergeCell ref="A98:C98"/>
    <mergeCell ref="A99:C99"/>
    <mergeCell ref="A100:C100"/>
    <mergeCell ref="A101:C101"/>
    <mergeCell ref="A102:C102"/>
    <mergeCell ref="A103:C103"/>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88:C188"/>
    <mergeCell ref="A189:C189"/>
    <mergeCell ref="A190:C190"/>
    <mergeCell ref="A191:C191"/>
    <mergeCell ref="A192:C192"/>
    <mergeCell ref="A193:C193"/>
    <mergeCell ref="A182:C182"/>
    <mergeCell ref="A183:C183"/>
    <mergeCell ref="A184:C184"/>
    <mergeCell ref="A185:C185"/>
    <mergeCell ref="A186:C186"/>
    <mergeCell ref="A187:C187"/>
    <mergeCell ref="A200:C200"/>
    <mergeCell ref="A201:C201"/>
    <mergeCell ref="A202:C202"/>
    <mergeCell ref="A203:C203"/>
    <mergeCell ref="A204:C204"/>
    <mergeCell ref="A205:C205"/>
    <mergeCell ref="A194:C194"/>
    <mergeCell ref="A195:C195"/>
    <mergeCell ref="A196:C196"/>
    <mergeCell ref="A197:C197"/>
    <mergeCell ref="A198:C198"/>
    <mergeCell ref="A199:C199"/>
    <mergeCell ref="A212:C212"/>
    <mergeCell ref="A213:C213"/>
    <mergeCell ref="A214:C214"/>
    <mergeCell ref="C218:D218"/>
    <mergeCell ref="C219:D219"/>
    <mergeCell ref="A206:C206"/>
    <mergeCell ref="A207:C207"/>
    <mergeCell ref="A208:C208"/>
    <mergeCell ref="A209:C209"/>
    <mergeCell ref="A210:C210"/>
    <mergeCell ref="A211:C211"/>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7"/>
  <sheetViews>
    <sheetView topLeftCell="D1" workbookViewId="0">
      <selection activeCell="G22" sqref="G22"/>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9.90625" bestFit="1" customWidth="1"/>
    <col min="10" max="10" width="35.453125" bestFit="1" customWidth="1"/>
  </cols>
  <sheetData>
    <row r="1" spans="1:10">
      <c r="A1" s="119"/>
      <c r="B1" s="120" t="s">
        <v>175</v>
      </c>
      <c r="C1" s="121" t="s">
        <v>265</v>
      </c>
      <c r="D1" s="122" t="s">
        <v>281</v>
      </c>
      <c r="E1" s="121" t="s">
        <v>265</v>
      </c>
      <c r="F1" s="122" t="s">
        <v>281</v>
      </c>
      <c r="G1" s="121" t="s">
        <v>265</v>
      </c>
      <c r="H1" s="122" t="s">
        <v>281</v>
      </c>
      <c r="I1" s="143" t="s">
        <v>305</v>
      </c>
      <c r="J1" s="146"/>
    </row>
    <row r="2" spans="1:10">
      <c r="B2" s="90" t="s">
        <v>176</v>
      </c>
      <c r="C2" s="132" t="s">
        <v>286</v>
      </c>
      <c r="D2" s="124">
        <v>1</v>
      </c>
      <c r="E2" s="123" t="s">
        <v>267</v>
      </c>
      <c r="F2" s="124">
        <v>4</v>
      </c>
      <c r="G2" s="123" t="s">
        <v>284</v>
      </c>
      <c r="H2" s="124">
        <v>5</v>
      </c>
      <c r="I2" s="144" t="s">
        <v>286</v>
      </c>
    </row>
    <row r="3" spans="1:10">
      <c r="B3" s="90" t="s">
        <v>177</v>
      </c>
      <c r="C3" s="132" t="s">
        <v>287</v>
      </c>
      <c r="D3" s="124">
        <v>1</v>
      </c>
      <c r="E3" s="123" t="s">
        <v>278</v>
      </c>
      <c r="F3" s="124">
        <v>4</v>
      </c>
      <c r="G3" s="125" t="s">
        <v>283</v>
      </c>
      <c r="H3" s="126">
        <v>3</v>
      </c>
      <c r="I3" s="144" t="s">
        <v>287</v>
      </c>
    </row>
    <row r="4" spans="1:10">
      <c r="B4" s="90" t="s">
        <v>178</v>
      </c>
      <c r="C4" s="132" t="s">
        <v>288</v>
      </c>
      <c r="D4" s="124">
        <v>2</v>
      </c>
      <c r="E4" s="125" t="s">
        <v>268</v>
      </c>
      <c r="F4" s="126">
        <v>3</v>
      </c>
      <c r="I4" s="144" t="s">
        <v>288</v>
      </c>
    </row>
    <row r="5" spans="1:10">
      <c r="B5" s="90" t="s">
        <v>179</v>
      </c>
      <c r="C5" s="132" t="s">
        <v>289</v>
      </c>
      <c r="D5" s="124">
        <v>2</v>
      </c>
      <c r="I5" s="144" t="s">
        <v>289</v>
      </c>
    </row>
    <row r="6" spans="1:10">
      <c r="B6" s="90" t="s">
        <v>180</v>
      </c>
      <c r="C6" s="132" t="s">
        <v>290</v>
      </c>
      <c r="D6" s="124">
        <v>2</v>
      </c>
      <c r="I6" s="144" t="s">
        <v>290</v>
      </c>
    </row>
    <row r="7" spans="1:10">
      <c r="B7" s="90" t="s">
        <v>181</v>
      </c>
      <c r="C7" s="132" t="s">
        <v>291</v>
      </c>
      <c r="D7" s="124">
        <v>2</v>
      </c>
      <c r="I7" s="144" t="s">
        <v>291</v>
      </c>
    </row>
    <row r="8" spans="1:10">
      <c r="B8" s="90" t="s">
        <v>182</v>
      </c>
      <c r="C8" s="132" t="s">
        <v>292</v>
      </c>
      <c r="D8" s="124">
        <v>2</v>
      </c>
      <c r="I8" s="144" t="s">
        <v>292</v>
      </c>
    </row>
    <row r="9" spans="1:10">
      <c r="B9" s="90" t="s">
        <v>183</v>
      </c>
      <c r="C9" s="132" t="s">
        <v>293</v>
      </c>
      <c r="D9" s="124">
        <v>2</v>
      </c>
      <c r="I9" s="144" t="s">
        <v>293</v>
      </c>
    </row>
    <row r="10" spans="1:10">
      <c r="B10" s="90" t="s">
        <v>184</v>
      </c>
      <c r="C10" s="132" t="s">
        <v>294</v>
      </c>
      <c r="D10" s="124">
        <v>1</v>
      </c>
      <c r="I10" s="144" t="s">
        <v>294</v>
      </c>
    </row>
    <row r="11" spans="1:10">
      <c r="B11" s="90" t="s">
        <v>185</v>
      </c>
      <c r="C11" s="132" t="s">
        <v>295</v>
      </c>
      <c r="D11" s="124">
        <v>2</v>
      </c>
      <c r="I11" s="144" t="s">
        <v>295</v>
      </c>
    </row>
    <row r="12" spans="1:10">
      <c r="B12" s="90" t="s">
        <v>186</v>
      </c>
      <c r="C12" s="132" t="s">
        <v>296</v>
      </c>
      <c r="D12" s="124">
        <v>2</v>
      </c>
      <c r="I12" s="144" t="s">
        <v>296</v>
      </c>
    </row>
    <row r="13" spans="1:10">
      <c r="B13" s="90" t="s">
        <v>187</v>
      </c>
      <c r="C13" s="132" t="s">
        <v>297</v>
      </c>
      <c r="D13" s="124">
        <v>2</v>
      </c>
      <c r="I13" s="144" t="s">
        <v>297</v>
      </c>
    </row>
    <row r="14" spans="1:10">
      <c r="B14" s="91" t="s">
        <v>188</v>
      </c>
      <c r="C14" s="132" t="s">
        <v>314</v>
      </c>
      <c r="D14" s="124">
        <v>2</v>
      </c>
      <c r="I14" s="144" t="s">
        <v>314</v>
      </c>
    </row>
    <row r="15" spans="1:10">
      <c r="B15" s="91" t="s">
        <v>189</v>
      </c>
      <c r="C15" s="132" t="s">
        <v>298</v>
      </c>
      <c r="D15" s="124">
        <v>2</v>
      </c>
      <c r="I15" s="144" t="s">
        <v>298</v>
      </c>
    </row>
    <row r="16" spans="1:10">
      <c r="B16" s="91" t="s">
        <v>190</v>
      </c>
      <c r="C16" s="132" t="s">
        <v>299</v>
      </c>
      <c r="D16" s="124">
        <v>2</v>
      </c>
      <c r="I16" s="144" t="s">
        <v>299</v>
      </c>
    </row>
    <row r="17" spans="2:9">
      <c r="B17" s="91" t="s">
        <v>191</v>
      </c>
      <c r="C17" s="132" t="s">
        <v>300</v>
      </c>
      <c r="D17" s="124">
        <v>2</v>
      </c>
      <c r="I17" s="144" t="s">
        <v>300</v>
      </c>
    </row>
    <row r="18" spans="2:9">
      <c r="B18" s="91" t="s">
        <v>192</v>
      </c>
      <c r="C18" s="132" t="s">
        <v>266</v>
      </c>
      <c r="D18" s="124">
        <v>1</v>
      </c>
      <c r="I18" s="144" t="s">
        <v>266</v>
      </c>
    </row>
    <row r="19" spans="2:9" ht="14">
      <c r="B19" s="91" t="s">
        <v>193</v>
      </c>
      <c r="C19" s="133" t="s">
        <v>301</v>
      </c>
      <c r="D19" s="126">
        <v>3</v>
      </c>
      <c r="I19" s="144" t="s">
        <v>306</v>
      </c>
    </row>
    <row r="20" spans="2:9" ht="14">
      <c r="B20" s="91" t="s">
        <v>194</v>
      </c>
      <c r="C20" s="131"/>
      <c r="I20" s="144" t="s">
        <v>307</v>
      </c>
    </row>
    <row r="21" spans="2:9">
      <c r="B21" s="91" t="s">
        <v>195</v>
      </c>
    </row>
    <row r="22" spans="2:9">
      <c r="B22" s="91" t="s">
        <v>196</v>
      </c>
    </row>
    <row r="23" spans="2:9">
      <c r="B23" s="91" t="s">
        <v>197</v>
      </c>
    </row>
    <row r="24" spans="2:9">
      <c r="B24" s="91" t="s">
        <v>198</v>
      </c>
    </row>
    <row r="25" spans="2:9">
      <c r="B25" s="91" t="s">
        <v>199</v>
      </c>
    </row>
    <row r="26" spans="2:9">
      <c r="B26" s="91" t="s">
        <v>200</v>
      </c>
    </row>
    <row r="27" spans="2:9">
      <c r="B27" s="91" t="s">
        <v>201</v>
      </c>
    </row>
    <row r="28" spans="2:9">
      <c r="B28" s="91" t="s">
        <v>202</v>
      </c>
    </row>
    <row r="29" spans="2:9">
      <c r="B29" s="91" t="s">
        <v>203</v>
      </c>
    </row>
    <row r="30" spans="2:9">
      <c r="B30" s="91" t="s">
        <v>204</v>
      </c>
    </row>
    <row r="31" spans="2:9">
      <c r="B31" s="90" t="s">
        <v>205</v>
      </c>
    </row>
    <row r="32" spans="2:9">
      <c r="B32" s="90" t="s">
        <v>206</v>
      </c>
    </row>
    <row r="33" spans="2:2">
      <c r="B33" s="90" t="s">
        <v>207</v>
      </c>
    </row>
    <row r="34" spans="2:2">
      <c r="B34" s="90" t="s">
        <v>208</v>
      </c>
    </row>
    <row r="35" spans="2:2">
      <c r="B35" s="90" t="s">
        <v>209</v>
      </c>
    </row>
    <row r="36" spans="2:2">
      <c r="B36" s="90" t="s">
        <v>210</v>
      </c>
    </row>
    <row r="37" spans="2:2">
      <c r="B37" s="90" t="s">
        <v>211</v>
      </c>
    </row>
    <row r="38" spans="2:2">
      <c r="B38" s="90" t="s">
        <v>212</v>
      </c>
    </row>
    <row r="39" spans="2:2">
      <c r="B39" s="90" t="s">
        <v>213</v>
      </c>
    </row>
    <row r="40" spans="2:2">
      <c r="B40" s="90" t="s">
        <v>214</v>
      </c>
    </row>
    <row r="41" spans="2:2">
      <c r="B41" s="90" t="s">
        <v>215</v>
      </c>
    </row>
    <row r="42" spans="2:2">
      <c r="B42" s="92" t="s">
        <v>216</v>
      </c>
    </row>
    <row r="43" spans="2:2">
      <c r="B43" s="92" t="s">
        <v>217</v>
      </c>
    </row>
    <row r="44" spans="2:2">
      <c r="B44" s="92" t="s">
        <v>218</v>
      </c>
    </row>
    <row r="45" spans="2:2">
      <c r="B45" s="92" t="s">
        <v>219</v>
      </c>
    </row>
    <row r="46" spans="2:2">
      <c r="B46" s="92" t="s">
        <v>220</v>
      </c>
    </row>
    <row r="47" spans="2:2">
      <c r="B47" s="92" t="s">
        <v>221</v>
      </c>
    </row>
    <row r="48" spans="2:2">
      <c r="B48" s="92" t="s">
        <v>222</v>
      </c>
    </row>
    <row r="49" spans="2:2">
      <c r="B49" s="92" t="s">
        <v>223</v>
      </c>
    </row>
    <row r="50" spans="2:2">
      <c r="B50" s="92" t="s">
        <v>224</v>
      </c>
    </row>
    <row r="51" spans="2:2">
      <c r="B51" s="92" t="s">
        <v>225</v>
      </c>
    </row>
    <row r="52" spans="2:2">
      <c r="B52" s="92" t="s">
        <v>226</v>
      </c>
    </row>
    <row r="53" spans="2:2">
      <c r="B53" s="92" t="s">
        <v>227</v>
      </c>
    </row>
    <row r="54" spans="2:2">
      <c r="B54" s="92" t="s">
        <v>228</v>
      </c>
    </row>
    <row r="55" spans="2:2">
      <c r="B55" s="92" t="s">
        <v>229</v>
      </c>
    </row>
    <row r="56" spans="2:2">
      <c r="B56" s="92" t="s">
        <v>230</v>
      </c>
    </row>
    <row r="57" spans="2:2">
      <c r="B57" s="92" t="s">
        <v>231</v>
      </c>
    </row>
    <row r="58" spans="2:2">
      <c r="B58" s="92" t="s">
        <v>232</v>
      </c>
    </row>
    <row r="59" spans="2:2">
      <c r="B59" s="92" t="s">
        <v>233</v>
      </c>
    </row>
    <row r="60" spans="2:2">
      <c r="B60" s="92" t="s">
        <v>234</v>
      </c>
    </row>
    <row r="61" spans="2:2">
      <c r="B61" s="92" t="s">
        <v>235</v>
      </c>
    </row>
    <row r="62" spans="2:2">
      <c r="B62" s="92" t="s">
        <v>236</v>
      </c>
    </row>
    <row r="63" spans="2:2">
      <c r="B63" s="92" t="s">
        <v>237</v>
      </c>
    </row>
    <row r="64" spans="2:2">
      <c r="B64" s="92" t="s">
        <v>238</v>
      </c>
    </row>
    <row r="65" spans="2:2">
      <c r="B65" s="92" t="s">
        <v>239</v>
      </c>
    </row>
    <row r="66" spans="2:2">
      <c r="B66" s="92" t="s">
        <v>240</v>
      </c>
    </row>
    <row r="67" spans="2:2">
      <c r="B67" s="92"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2025-10-07T12:20:34Z</cp:lastPrinted>
  <dcterms:created xsi:type="dcterms:W3CDTF">2008-02-29T03:15:41Z</dcterms:created>
  <dcterms:modified xsi:type="dcterms:W3CDTF">2026-07-14T04:36:09Z</dcterms:modified>
</cp:coreProperties>
</file>