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mc:AlternateContent xmlns:mc="http://schemas.openxmlformats.org/markup-compatibility/2006">
    <mc:Choice Requires="x15">
      <x15ac:absPath xmlns:x15ac="http://schemas.microsoft.com/office/spreadsheetml/2010/11/ac" url="X:\02_人材確保グループ\15_看護職\456_就業実態調査\12_R8業務委託\99_R8フォーム類\調査票\04_実施用\"/>
    </mc:Choice>
  </mc:AlternateContent>
  <xr:revisionPtr revIDLastSave="0" documentId="13_ncr:1_{0A2AA5A2-8128-4AAC-B4BB-DA81F41E32E9}" xr6:coauthVersionLast="47" xr6:coauthVersionMax="47" xr10:uidLastSave="{00000000-0000-0000-0000-000000000000}"/>
  <workbookProtection workbookAlgorithmName="SHA-512" workbookHashValue="kbNr1diUB0PD+dTz34nsLYiND4u5iT90BUm9oBlfKFJl6NAGJlZgV15oo6EKt84GfN82JN75KPc08I68NeksdA==" workbookSaltValue="zcR7K20IyBmyizyHYhsYXQ==" workbookSpinCount="100000" lockStructure="1"/>
  <bookViews>
    <workbookView xWindow="-120" yWindow="-120" windowWidth="29040" windowHeight="15720" xr2:uid="{00000000-000D-0000-FFFF-FFFF00000000}"/>
  </bookViews>
  <sheets>
    <sheet name="1枚目" sheetId="1" r:id="rId1"/>
    <sheet name="2枚目" sheetId="2" r:id="rId2"/>
    <sheet name="3枚目" sheetId="3" r:id="rId3"/>
    <sheet name="4枚目" sheetId="4" r:id="rId4"/>
    <sheet name="5枚目" sheetId="5" r:id="rId5"/>
    <sheet name="プルダウン" sheetId="6" state="hidden" r:id="rId6"/>
    <sheet name="非表示・リンク" sheetId="8" state="hidden" r:id="rId7"/>
    <sheet name="非表示・エラー判定" sheetId="9" state="hidden" r:id="rId8"/>
  </sheets>
  <definedNames>
    <definedName name="_xlnm._FilterDatabase" localSheetId="3" hidden="1">'4枚目'!#REF!</definedName>
    <definedName name="_xlnm._FilterDatabase" localSheetId="7" hidden="1">非表示・エラー判定!$A$3:$H$46</definedName>
    <definedName name="_xlnm._FilterDatabase" localSheetId="6" hidden="1">非表示・リンク!$A$3:$SD$4</definedName>
    <definedName name="_xlnm.Print_Area" localSheetId="0">'1枚目'!$A$1:$O$57</definedName>
    <definedName name="_xlnm.Print_Area" localSheetId="1">'2枚目'!$A$1:$N$53</definedName>
    <definedName name="_xlnm.Print_Area" localSheetId="2">'3枚目'!$A$1:$N$53</definedName>
    <definedName name="_xlnm.Print_Area" localSheetId="3">'4枚目'!$A$1:$Q$62</definedName>
    <definedName name="_xlnm.Print_Area" localSheetId="4">'5枚目'!$A$1:$N$64</definedName>
    <definedName name="Z_200DD274_E6CF_45E7_9EE8_8E2883929B4E_.wvu.PrintArea" localSheetId="0" hidden="1">'1枚目'!$A$1:$N$67</definedName>
    <definedName name="Z_200DD274_E6CF_45E7_9EE8_8E2883929B4E_.wvu.PrintArea" localSheetId="1" hidden="1">'2枚目'!$A$1:$N$54</definedName>
    <definedName name="Z_200DD274_E6CF_45E7_9EE8_8E2883929B4E_.wvu.PrintArea" localSheetId="2" hidden="1">'3枚目'!$A$1:$L$53</definedName>
    <definedName name="Z_200DD274_E6CF_45E7_9EE8_8E2883929B4E_.wvu.PrintArea" localSheetId="3" hidden="1">'4枚目'!$A$1:$P$55</definedName>
    <definedName name="Z_200DD274_E6CF_45E7_9EE8_8E2883929B4E_.wvu.PrintArea" localSheetId="4" hidden="1">'5枚目'!$A$1:$P$65</definedName>
  </definedNames>
  <calcPr calcId="191029"/>
  <customWorkbookViews>
    <customWorkbookView name="user - 個人用ビュー" guid="{200DD274-E6CF-45E7-9EE8-8E2883929B4E}" mergeInterval="0" personalView="1"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9" l="1"/>
  <c r="G45" i="9"/>
  <c r="G44" i="9"/>
  <c r="G43" i="9" l="1"/>
  <c r="G39" i="9"/>
  <c r="G36" i="9"/>
  <c r="G33" i="9"/>
  <c r="G30" i="9"/>
  <c r="G42" i="9"/>
  <c r="G41" i="9"/>
  <c r="G40" i="9"/>
  <c r="G38" i="9"/>
  <c r="G37" i="9"/>
  <c r="G35" i="9"/>
  <c r="G34" i="9"/>
  <c r="G32" i="9"/>
  <c r="G31" i="9"/>
  <c r="G29" i="9"/>
  <c r="G28" i="9"/>
  <c r="G24" i="9"/>
  <c r="G27" i="9"/>
  <c r="G26" i="9"/>
  <c r="G25" i="9"/>
  <c r="G22" i="9"/>
  <c r="G23" i="9"/>
  <c r="G21" i="9"/>
  <c r="G18" i="9"/>
  <c r="G10" i="9"/>
  <c r="G9" i="9"/>
  <c r="G5" i="9" l="1"/>
  <c r="G4" i="9"/>
  <c r="SD4" i="8"/>
  <c r="SC4" i="8"/>
  <c r="SB4" i="8"/>
  <c r="SA4" i="8"/>
  <c r="RZ4" i="8"/>
  <c r="RY4" i="8"/>
  <c r="RX4" i="8"/>
  <c r="RW4" i="8"/>
  <c r="RV4" i="8"/>
  <c r="RU4" i="8"/>
  <c r="RT4" i="8"/>
  <c r="RS4" i="8"/>
  <c r="RR4" i="8"/>
  <c r="RQ4" i="8"/>
  <c r="RP4" i="8"/>
  <c r="RO4" i="8"/>
  <c r="QT4" i="8"/>
  <c r="QU4" i="8"/>
  <c r="QV4" i="8"/>
  <c r="QW4" i="8"/>
  <c r="QX4" i="8"/>
  <c r="QY4" i="8"/>
  <c r="QZ4" i="8"/>
  <c r="RA4" i="8"/>
  <c r="RB4" i="8"/>
  <c r="RC4" i="8"/>
  <c r="RD4" i="8"/>
  <c r="RE4" i="8"/>
  <c r="RF4" i="8"/>
  <c r="RG4" i="8"/>
  <c r="RH4" i="8"/>
  <c r="RI4" i="8"/>
  <c r="RJ4" i="8"/>
  <c r="RK4" i="8"/>
  <c r="RL4" i="8"/>
  <c r="RM4" i="8"/>
  <c r="RN4" i="8"/>
  <c r="QS4" i="8"/>
  <c r="QR4" i="8"/>
  <c r="QQ4" i="8"/>
  <c r="QP4" i="8"/>
  <c r="QO4" i="8"/>
  <c r="QI4" i="8"/>
  <c r="QJ4" i="8"/>
  <c r="QK4" i="8"/>
  <c r="QL4" i="8"/>
  <c r="QD4" i="8"/>
  <c r="QE4" i="8"/>
  <c r="QF4" i="8"/>
  <c r="QG4" i="8"/>
  <c r="PX4" i="8"/>
  <c r="PY4" i="8"/>
  <c r="PZ4" i="8"/>
  <c r="QA4" i="8"/>
  <c r="PS4" i="8"/>
  <c r="PT4" i="8"/>
  <c r="PU4" i="8"/>
  <c r="PV4" i="8"/>
  <c r="PP4" i="8"/>
  <c r="PN4" i="8"/>
  <c r="PR4" i="8"/>
  <c r="PQ4" i="8"/>
  <c r="PO4" i="8"/>
  <c r="PM4" i="8"/>
  <c r="PL4" i="8"/>
  <c r="PF4" i="8"/>
  <c r="PJ4" i="8"/>
  <c r="PH4" i="8"/>
  <c r="PK4" i="8"/>
  <c r="PI4" i="8"/>
  <c r="PG4" i="8"/>
  <c r="PD4" i="8"/>
  <c r="PB4" i="8"/>
  <c r="PE4" i="8"/>
  <c r="PC4" i="8"/>
  <c r="PA4" i="8"/>
  <c r="OZ4" i="8"/>
  <c r="OY4" i="8"/>
  <c r="OX4" i="8"/>
  <c r="OW4" i="8"/>
  <c r="OV4" i="8"/>
  <c r="OU4" i="8"/>
  <c r="OT4" i="8"/>
  <c r="OS4" i="8"/>
  <c r="OR4" i="8"/>
  <c r="OQ4" i="8"/>
  <c r="OP4" i="8"/>
  <c r="OO4" i="8"/>
  <c r="ON4" i="8"/>
  <c r="OM4" i="8"/>
  <c r="OL4" i="8"/>
  <c r="OK4" i="8"/>
  <c r="OJ4" i="8"/>
  <c r="OI4" i="8"/>
  <c r="OH4" i="8"/>
  <c r="OG4" i="8"/>
  <c r="OE4" i="8"/>
  <c r="OD4" i="8"/>
  <c r="OC4" i="8"/>
  <c r="OB4" i="8"/>
  <c r="OA4" i="8"/>
  <c r="NT4" i="8"/>
  <c r="NS4" i="8"/>
  <c r="NR4" i="8"/>
  <c r="NQ4" i="8"/>
  <c r="NO4" i="8"/>
  <c r="NN4" i="8"/>
  <c r="NM4" i="8"/>
  <c r="NL4" i="8"/>
  <c r="NJ4" i="8"/>
  <c r="NI4" i="8"/>
  <c r="NH4" i="8"/>
  <c r="NG4" i="8"/>
  <c r="NE4" i="8"/>
  <c r="ND4" i="8"/>
  <c r="NC4" i="8"/>
  <c r="NB4" i="8"/>
  <c r="MZ4" i="8"/>
  <c r="MY4" i="8"/>
  <c r="MX4" i="8"/>
  <c r="MW4" i="8"/>
  <c r="MU4" i="8"/>
  <c r="MT4" i="8"/>
  <c r="MS4" i="8"/>
  <c r="MR4" i="8"/>
  <c r="ML4" i="8" l="1"/>
  <c r="MK4" i="8"/>
  <c r="MJ4" i="8"/>
  <c r="MH4" i="8"/>
  <c r="MG4" i="8"/>
  <c r="MF4" i="8"/>
  <c r="MD4" i="8"/>
  <c r="MC4" i="8"/>
  <c r="MB4" i="8"/>
  <c r="LZ4" i="8"/>
  <c r="LY4" i="8"/>
  <c r="LX4" i="8"/>
  <c r="LV4" i="8"/>
  <c r="LU4" i="8"/>
  <c r="LT4" i="8"/>
  <c r="LR4" i="8"/>
  <c r="LQ4" i="8"/>
  <c r="LP4" i="8"/>
  <c r="LA4" i="8"/>
  <c r="KZ4" i="8"/>
  <c r="KY4" i="8"/>
  <c r="LL4" i="8"/>
  <c r="LK4" i="8"/>
  <c r="LJ4" i="8"/>
  <c r="LI4" i="8"/>
  <c r="LH4" i="8"/>
  <c r="LG4" i="8"/>
  <c r="LF4" i="8"/>
  <c r="LE4" i="8"/>
  <c r="LD4" i="8"/>
  <c r="LC4" i="8"/>
  <c r="LB4" i="8"/>
  <c r="KW4" i="8"/>
  <c r="KV4" i="8"/>
  <c r="KU4" i="8"/>
  <c r="KT4" i="8"/>
  <c r="KS4" i="8"/>
  <c r="KR4" i="8"/>
  <c r="KQ4" i="8"/>
  <c r="KP4" i="8"/>
  <c r="KO4" i="8"/>
  <c r="KN4" i="8"/>
  <c r="KM4" i="8"/>
  <c r="KL4" i="8"/>
  <c r="KK4" i="8"/>
  <c r="KJ4" i="8"/>
  <c r="KH4" i="8"/>
  <c r="KG4" i="8"/>
  <c r="KF4" i="8"/>
  <c r="KE4" i="8"/>
  <c r="KD4" i="8"/>
  <c r="KC4" i="8"/>
  <c r="KB4" i="8"/>
  <c r="KA4" i="8"/>
  <c r="JZ4" i="8"/>
  <c r="JY4" i="8"/>
  <c r="JX4" i="8"/>
  <c r="JW4" i="8"/>
  <c r="JV4" i="8"/>
  <c r="JU4" i="8"/>
  <c r="JS4" i="8"/>
  <c r="JR4" i="8"/>
  <c r="JQ4" i="8"/>
  <c r="JP4" i="8"/>
  <c r="JO4" i="8"/>
  <c r="JN4" i="8"/>
  <c r="JM4" i="8"/>
  <c r="JL4" i="8"/>
  <c r="JK4" i="8"/>
  <c r="JJ4" i="8"/>
  <c r="JI4" i="8"/>
  <c r="JH4" i="8"/>
  <c r="JG4" i="8"/>
  <c r="JF4" i="8"/>
  <c r="JD4" i="8"/>
  <c r="JC4" i="8"/>
  <c r="JB4" i="8"/>
  <c r="JA4" i="8"/>
  <c r="IZ4" i="8"/>
  <c r="IY4" i="8"/>
  <c r="IX4" i="8"/>
  <c r="IW4" i="8"/>
  <c r="IV4" i="8"/>
  <c r="IU4" i="8"/>
  <c r="IT4" i="8"/>
  <c r="IS4" i="8"/>
  <c r="IR4" i="8"/>
  <c r="IQ4" i="8"/>
  <c r="IO4" i="8"/>
  <c r="IN4" i="8"/>
  <c r="IM4" i="8"/>
  <c r="IL4" i="8"/>
  <c r="IK4" i="8"/>
  <c r="IJ4" i="8"/>
  <c r="II4" i="8"/>
  <c r="IH4" i="8"/>
  <c r="IG4" i="8"/>
  <c r="IF4" i="8"/>
  <c r="IE4" i="8"/>
  <c r="ID4" i="8"/>
  <c r="IC4" i="8"/>
  <c r="IB4" i="8"/>
  <c r="HW4" i="8"/>
  <c r="HX4" i="8"/>
  <c r="HY4" i="8"/>
  <c r="HZ4" i="8"/>
  <c r="HR4" i="8"/>
  <c r="HS4" i="8"/>
  <c r="HT4" i="8"/>
  <c r="HU4" i="8"/>
  <c r="HM4" i="8"/>
  <c r="HN4" i="8"/>
  <c r="HO4" i="8"/>
  <c r="HP4" i="8"/>
  <c r="HH4" i="8"/>
  <c r="HI4" i="8"/>
  <c r="HJ4" i="8"/>
  <c r="HK4" i="8"/>
  <c r="HC4" i="8"/>
  <c r="HD4" i="8"/>
  <c r="HE4" i="8"/>
  <c r="HF4" i="8"/>
  <c r="GX4" i="8"/>
  <c r="GY4" i="8"/>
  <c r="GZ4" i="8"/>
  <c r="HA4" i="8"/>
  <c r="GS4" i="8"/>
  <c r="GT4" i="8"/>
  <c r="GU4" i="8"/>
  <c r="GV4" i="8"/>
  <c r="GN4" i="8"/>
  <c r="GO4" i="8"/>
  <c r="GP4" i="8"/>
  <c r="GQ4" i="8"/>
  <c r="GH4" i="8"/>
  <c r="GI4" i="8"/>
  <c r="GJ4" i="8"/>
  <c r="GK4" i="8"/>
  <c r="GC4" i="8"/>
  <c r="GD4" i="8"/>
  <c r="GE4" i="8"/>
  <c r="GF4" i="8"/>
  <c r="FW4" i="8"/>
  <c r="FX4" i="8"/>
  <c r="FY4" i="8"/>
  <c r="FZ4" i="8"/>
  <c r="FR4" i="8"/>
  <c r="FS4" i="8"/>
  <c r="FT4" i="8"/>
  <c r="FU4" i="8"/>
  <c r="FL4" i="8"/>
  <c r="FM4" i="8"/>
  <c r="FN4" i="8"/>
  <c r="FO4" i="8"/>
  <c r="FG4" i="8"/>
  <c r="FH4" i="8"/>
  <c r="FI4" i="8"/>
  <c r="FJ4" i="8"/>
  <c r="FA4" i="8"/>
  <c r="FB4" i="8"/>
  <c r="FC4" i="8"/>
  <c r="FD4" i="8"/>
  <c r="EV4" i="8"/>
  <c r="EW4" i="8"/>
  <c r="EX4" i="8"/>
  <c r="EY4" i="8"/>
  <c r="EP4" i="8"/>
  <c r="EQ4" i="8"/>
  <c r="ER4" i="8"/>
  <c r="ES4" i="8"/>
  <c r="EK4" i="8"/>
  <c r="EL4" i="8"/>
  <c r="EM4" i="8"/>
  <c r="EN4" i="8"/>
  <c r="EE4" i="8"/>
  <c r="EF4" i="8"/>
  <c r="EG4" i="8"/>
  <c r="EH4" i="8"/>
  <c r="DZ4" i="8"/>
  <c r="EA4" i="8"/>
  <c r="EB4" i="8"/>
  <c r="EC4" i="8"/>
  <c r="DT4" i="8"/>
  <c r="DU4" i="8"/>
  <c r="DV4" i="8"/>
  <c r="DW4" i="8"/>
  <c r="DO4" i="8"/>
  <c r="DP4" i="8"/>
  <c r="DQ4" i="8"/>
  <c r="DR4" i="8"/>
  <c r="DI4" i="8"/>
  <c r="DJ4" i="8"/>
  <c r="DK4" i="8"/>
  <c r="DL4" i="8"/>
  <c r="DD4" i="8"/>
  <c r="DE4" i="8"/>
  <c r="DF4" i="8"/>
  <c r="DG4" i="8"/>
  <c r="CX4" i="8"/>
  <c r="CY4" i="8"/>
  <c r="CZ4" i="8"/>
  <c r="DA4" i="8"/>
  <c r="CS4" i="8"/>
  <c r="CT4" i="8"/>
  <c r="CU4" i="8"/>
  <c r="CV4" i="8"/>
  <c r="CR4" i="8"/>
  <c r="CQ4" i="8"/>
  <c r="CP4" i="8"/>
  <c r="CM4" i="8"/>
  <c r="CL4" i="8"/>
  <c r="CJ4" i="8"/>
  <c r="CI4" i="8"/>
  <c r="CC4" i="8"/>
  <c r="CD4" i="8"/>
  <c r="CE4" i="8"/>
  <c r="CF4" i="8"/>
  <c r="BX4" i="8"/>
  <c r="BY4" i="8"/>
  <c r="BZ4" i="8"/>
  <c r="CA4" i="8"/>
  <c r="BR4" i="8"/>
  <c r="BS4" i="8"/>
  <c r="BT4" i="8"/>
  <c r="BU4" i="8"/>
  <c r="BM4" i="8"/>
  <c r="BN4" i="8"/>
  <c r="BO4" i="8"/>
  <c r="BP4" i="8"/>
  <c r="BG4" i="8"/>
  <c r="BH4" i="8"/>
  <c r="BI4" i="8"/>
  <c r="BJ4" i="8"/>
  <c r="BB4" i="8"/>
  <c r="BC4" i="8"/>
  <c r="BD4" i="8"/>
  <c r="BE4" i="8"/>
  <c r="AU4" i="8"/>
  <c r="AV4" i="8"/>
  <c r="AW4" i="8"/>
  <c r="AX4" i="8"/>
  <c r="AP4" i="8"/>
  <c r="AQ4" i="8"/>
  <c r="AR4" i="8"/>
  <c r="AS4" i="8"/>
  <c r="AJ4" i="8"/>
  <c r="AK4" i="8"/>
  <c r="AL4" i="8"/>
  <c r="AM4" i="8"/>
  <c r="AE4" i="8"/>
  <c r="AF4" i="8"/>
  <c r="AG4" i="8"/>
  <c r="AH4" i="8"/>
  <c r="Y4" i="8"/>
  <c r="Z4" i="8"/>
  <c r="AA4" i="8"/>
  <c r="AB4" i="8"/>
  <c r="T4" i="8"/>
  <c r="U4" i="8"/>
  <c r="V4" i="8"/>
  <c r="W4" i="8"/>
  <c r="S4" i="8"/>
  <c r="Q4" i="8"/>
  <c r="R4" i="8"/>
  <c r="F4" i="8"/>
  <c r="L10" i="3"/>
  <c r="L44" i="2"/>
  <c r="IA4" i="8" s="1"/>
  <c r="L43" i="2"/>
  <c r="L42" i="2"/>
  <c r="HQ4" i="8" s="1"/>
  <c r="L41" i="2"/>
  <c r="L40" i="2"/>
  <c r="HG4" i="8" s="1"/>
  <c r="L39" i="2"/>
  <c r="L38" i="2"/>
  <c r="GW4" i="8" s="1"/>
  <c r="L37" i="2"/>
  <c r="L33" i="2"/>
  <c r="GL4" i="8" s="1"/>
  <c r="L32" i="2"/>
  <c r="GG4" i="8" s="1"/>
  <c r="L29" i="2"/>
  <c r="GA4" i="8" s="1"/>
  <c r="L28" i="2"/>
  <c r="FV4" i="8" s="1"/>
  <c r="L27" i="2"/>
  <c r="FP4" i="8" s="1"/>
  <c r="L26" i="2"/>
  <c r="FK4" i="8" s="1"/>
  <c r="L25" i="2"/>
  <c r="FE4" i="8" s="1"/>
  <c r="L24" i="2"/>
  <c r="EZ4" i="8" s="1"/>
  <c r="L23" i="2"/>
  <c r="ET4" i="8" s="1"/>
  <c r="L22" i="2"/>
  <c r="EO4" i="8" s="1"/>
  <c r="K31" i="2"/>
  <c r="K30" i="2"/>
  <c r="J31" i="2"/>
  <c r="J30" i="2"/>
  <c r="I31" i="2"/>
  <c r="I30" i="2"/>
  <c r="H31" i="2"/>
  <c r="H30" i="2"/>
  <c r="L14" i="2"/>
  <c r="EI4" i="8" s="1"/>
  <c r="L13" i="2"/>
  <c r="ED4" i="8" s="1"/>
  <c r="L12" i="2"/>
  <c r="DX4" i="8" s="1"/>
  <c r="L11" i="2"/>
  <c r="DS4" i="8" s="1"/>
  <c r="L10" i="2"/>
  <c r="DM4" i="8" s="1"/>
  <c r="L9" i="2"/>
  <c r="DH4" i="8" s="1"/>
  <c r="L8" i="2"/>
  <c r="DB4" i="8" s="1"/>
  <c r="L7" i="2"/>
  <c r="H51" i="1"/>
  <c r="CN4" i="8" s="1"/>
  <c r="H50" i="1"/>
  <c r="CK4" i="8" s="1"/>
  <c r="L45" i="1"/>
  <c r="CG4" i="8" s="1"/>
  <c r="L44" i="1"/>
  <c r="L43" i="1"/>
  <c r="BV4" i="8" s="1"/>
  <c r="L42" i="1"/>
  <c r="BQ4" i="8" s="1"/>
  <c r="L41" i="1"/>
  <c r="BK4" i="8" s="1"/>
  <c r="L40" i="1"/>
  <c r="L36" i="1"/>
  <c r="AY4" i="8" s="1"/>
  <c r="L35" i="1"/>
  <c r="L34" i="1"/>
  <c r="AN4" i="8" s="1"/>
  <c r="L33" i="1"/>
  <c r="L32" i="1"/>
  <c r="AC4" i="8" s="1"/>
  <c r="L31" i="1"/>
  <c r="J50" i="1" l="1"/>
  <c r="CO4" i="8" s="1"/>
  <c r="M33" i="1"/>
  <c r="HV4" i="8"/>
  <c r="G17" i="9"/>
  <c r="HL4" i="8"/>
  <c r="G16" i="9"/>
  <c r="HB4" i="8"/>
  <c r="G15" i="9"/>
  <c r="GR4" i="8"/>
  <c r="G14" i="9"/>
  <c r="M32" i="2"/>
  <c r="GM4" i="8" s="1"/>
  <c r="M28" i="2"/>
  <c r="GB4" i="8" s="1"/>
  <c r="M26" i="2"/>
  <c r="FQ4" i="8" s="1"/>
  <c r="M24" i="2"/>
  <c r="FF4" i="8" s="1"/>
  <c r="L31" i="2"/>
  <c r="M22" i="2"/>
  <c r="EU4" i="8" s="1"/>
  <c r="L30" i="2"/>
  <c r="M13" i="2"/>
  <c r="EJ4" i="8" s="1"/>
  <c r="M11" i="2"/>
  <c r="M9" i="2"/>
  <c r="DN4" i="8" s="1"/>
  <c r="M7" i="2"/>
  <c r="CW4" i="8"/>
  <c r="M44" i="1"/>
  <c r="CH4" i="8" s="1"/>
  <c r="CB4" i="8"/>
  <c r="M42" i="1"/>
  <c r="BW4" i="8" s="1"/>
  <c r="M40" i="1"/>
  <c r="BL4" i="8" s="1"/>
  <c r="BF4" i="8"/>
  <c r="M35" i="1"/>
  <c r="AZ4" i="8" s="1"/>
  <c r="AT4" i="8"/>
  <c r="L25" i="3"/>
  <c r="AI4" i="8"/>
  <c r="M31" i="1"/>
  <c r="G7" i="9" s="1"/>
  <c r="X4" i="8"/>
  <c r="K48" i="5"/>
  <c r="L11" i="3"/>
  <c r="BA4" i="8" l="1"/>
  <c r="LO4" i="8"/>
  <c r="DY4" i="8"/>
  <c r="G12" i="9"/>
  <c r="DC4" i="8"/>
  <c r="G11" i="9"/>
  <c r="G8" i="9"/>
  <c r="G6" i="9"/>
  <c r="AD4" i="8"/>
  <c r="M30" i="2"/>
  <c r="G13" i="9" s="1"/>
  <c r="K37" i="3"/>
  <c r="MM4" i="8" s="1"/>
  <c r="J37" i="3"/>
  <c r="MI4" i="8" s="1"/>
  <c r="I37" i="3"/>
  <c r="ME4" i="8" s="1"/>
  <c r="H37" i="3"/>
  <c r="MA4" i="8" s="1"/>
  <c r="G37" i="3"/>
  <c r="LW4" i="8" s="1"/>
  <c r="F37" i="3"/>
  <c r="LS4" i="8" s="1"/>
  <c r="L36" i="3"/>
  <c r="MP4" i="8" s="1"/>
  <c r="L35" i="3"/>
  <c r="MO4" i="8" s="1"/>
  <c r="L34" i="3"/>
  <c r="MN4" i="8" s="1"/>
  <c r="L37" i="3" l="1"/>
  <c r="MQ4" i="8" s="1"/>
  <c r="K24" i="3" l="1"/>
  <c r="LM4" i="8" s="1"/>
  <c r="G24" i="3"/>
  <c r="JE4" i="8" s="1"/>
  <c r="H24" i="3"/>
  <c r="JT4" i="8" s="1"/>
  <c r="I24" i="3"/>
  <c r="KI4" i="8" s="1"/>
  <c r="J24" i="3"/>
  <c r="KX4" i="8" s="1"/>
  <c r="F24" i="3"/>
  <c r="IP4" i="8" s="1"/>
  <c r="L22" i="3" l="1"/>
  <c r="L23" i="3"/>
  <c r="AO4" i="8" l="1"/>
  <c r="K40" i="5" l="1"/>
  <c r="G53" i="4"/>
  <c r="QM4" i="8" s="1"/>
  <c r="G52" i="4"/>
  <c r="QH4" i="8" s="1"/>
  <c r="G47" i="4"/>
  <c r="QB4" i="8" s="1"/>
  <c r="G46" i="4"/>
  <c r="PW4" i="8" s="1"/>
  <c r="QN4" i="8" l="1"/>
  <c r="QC4" i="8"/>
  <c r="F53" i="3"/>
  <c r="OF4" i="8" s="1"/>
  <c r="G45" i="3"/>
  <c r="NA4" i="8" s="1"/>
  <c r="H45" i="3"/>
  <c r="NF4" i="8" s="1"/>
  <c r="I45" i="3"/>
  <c r="NK4" i="8" s="1"/>
  <c r="J45" i="3"/>
  <c r="NP4" i="8" s="1"/>
  <c r="K45" i="3"/>
  <c r="NU4" i="8" s="1"/>
  <c r="F45" i="3"/>
  <c r="MV4" i="8" s="1"/>
  <c r="L44" i="3"/>
  <c r="NY4" i="8" s="1"/>
  <c r="L43" i="3"/>
  <c r="NX4" i="8" s="1"/>
  <c r="L42" i="3"/>
  <c r="NW4" i="8" s="1"/>
  <c r="L41" i="3"/>
  <c r="L12" i="3"/>
  <c r="L13" i="3"/>
  <c r="L14" i="3"/>
  <c r="L15" i="3"/>
  <c r="L16" i="3"/>
  <c r="L17" i="3"/>
  <c r="L18" i="3"/>
  <c r="L19" i="3"/>
  <c r="L20" i="3"/>
  <c r="L21" i="3"/>
  <c r="NV4" i="8" l="1"/>
  <c r="G20" i="9"/>
  <c r="L24" i="3"/>
  <c r="L45" i="3"/>
  <c r="NZ4" i="8" s="1"/>
  <c r="LN4" i="8" l="1"/>
  <c r="G19" i="9"/>
  <c r="H2" i="9" l="1"/>
  <c r="F1" i="9"/>
  <c r="H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A3" authorId="0" shapeId="0" xr:uid="{61C60568-5C12-4309-974E-4FD676A5EB93}">
      <text>
        <r>
          <rPr>
            <b/>
            <sz val="9"/>
            <rFont val="MS P ゴシック"/>
            <family val="3"/>
            <charset val="128"/>
          </rPr>
          <t>user:</t>
        </r>
        <r>
          <rPr>
            <sz val="9"/>
            <rFont val="MS P ゴシック"/>
            <family val="3"/>
            <charset val="128"/>
          </rPr>
          <t xml:space="preserve">
（２）の回答がすべて0の場合は0、それ以外の場合は1を入力してください</t>
        </r>
      </text>
    </comment>
    <comment ref="QC3" authorId="0" shapeId="0" xr:uid="{F1F110E2-1C7C-4CAA-8360-693974EDDF0F}">
      <text>
        <r>
          <rPr>
            <b/>
            <sz val="9"/>
            <rFont val="MS P ゴシック"/>
            <family val="3"/>
            <charset val="128"/>
          </rPr>
          <t>user:</t>
        </r>
        <r>
          <rPr>
            <sz val="9"/>
            <rFont val="MS P ゴシック"/>
            <family val="3"/>
            <charset val="128"/>
          </rPr>
          <t xml:space="preserve">
PW常勤計+QB非常勤計
</t>
        </r>
      </text>
    </comment>
    <comment ref="QN3" authorId="0" shapeId="0" xr:uid="{FC2BF4A9-1CFE-442C-985E-4804FE8C4135}">
      <text>
        <r>
          <rPr>
            <b/>
            <sz val="9"/>
            <rFont val="MS P ゴシック"/>
            <family val="3"/>
            <charset val="128"/>
          </rPr>
          <t>user:</t>
        </r>
        <r>
          <rPr>
            <sz val="9"/>
            <rFont val="MS P ゴシック"/>
            <family val="3"/>
            <charset val="128"/>
          </rPr>
          <t xml:space="preserve">
QH採用常勤計+QM採用非常勤計</t>
        </r>
      </text>
    </comment>
  </commentList>
</comments>
</file>

<file path=xl/sharedStrings.xml><?xml version="1.0" encoding="utf-8"?>
<sst xmlns="http://schemas.openxmlformats.org/spreadsheetml/2006/main" count="1114" uniqueCount="728">
  <si>
    <t>保健師</t>
    <rPh sb="0" eb="3">
      <t>ホケンシ</t>
    </rPh>
    <phoneticPr fontId="3"/>
  </si>
  <si>
    <t>助産師</t>
    <rPh sb="0" eb="3">
      <t>ジョサンシ</t>
    </rPh>
    <phoneticPr fontId="3"/>
  </si>
  <si>
    <t>看護師</t>
    <rPh sb="0" eb="2">
      <t>カンゴ</t>
    </rPh>
    <rPh sb="2" eb="3">
      <t>シ</t>
    </rPh>
    <phoneticPr fontId="3"/>
  </si>
  <si>
    <t>准看護師</t>
    <rPh sb="0" eb="1">
      <t>ジュン</t>
    </rPh>
    <rPh sb="1" eb="3">
      <t>カンゴ</t>
    </rPh>
    <rPh sb="3" eb="4">
      <t>シ</t>
    </rPh>
    <phoneticPr fontId="3"/>
  </si>
  <si>
    <t>職種</t>
    <rPh sb="0" eb="2">
      <t>ショクシュ</t>
    </rPh>
    <phoneticPr fontId="3"/>
  </si>
  <si>
    <t>常勤</t>
    <rPh sb="0" eb="2">
      <t>ジョウキン</t>
    </rPh>
    <phoneticPr fontId="3"/>
  </si>
  <si>
    <t>非常勤</t>
    <rPh sb="0" eb="3">
      <t>ヒジョウキン</t>
    </rPh>
    <phoneticPr fontId="3"/>
  </si>
  <si>
    <t>合計</t>
    <rPh sb="0" eb="2">
      <t>ゴウケイ</t>
    </rPh>
    <phoneticPr fontId="5"/>
  </si>
  <si>
    <t>県内</t>
    <rPh sb="0" eb="2">
      <t>ケンナイ</t>
    </rPh>
    <phoneticPr fontId="3"/>
  </si>
  <si>
    <t>県外</t>
    <rPh sb="0" eb="2">
      <t>ケンガイ</t>
    </rPh>
    <phoneticPr fontId="3"/>
  </si>
  <si>
    <t>年</t>
    <rPh sb="0" eb="1">
      <t>ネン</t>
    </rPh>
    <phoneticPr fontId="3"/>
  </si>
  <si>
    <t>人数</t>
    <rPh sb="0" eb="2">
      <t>ニンズウ</t>
    </rPh>
    <phoneticPr fontId="5"/>
  </si>
  <si>
    <t>記入方法について</t>
    <rPh sb="0" eb="2">
      <t>キニュウ</t>
    </rPh>
    <rPh sb="2" eb="4">
      <t>ホウホウ</t>
    </rPh>
    <phoneticPr fontId="3"/>
  </si>
  <si>
    <t>小計</t>
    <rPh sb="0" eb="2">
      <t>ショウケイ</t>
    </rPh>
    <phoneticPr fontId="3"/>
  </si>
  <si>
    <t>人</t>
    <rPh sb="0" eb="1">
      <t>ニン</t>
    </rPh>
    <phoneticPr fontId="3"/>
  </si>
  <si>
    <t>通算経験</t>
    <phoneticPr fontId="3"/>
  </si>
  <si>
    <t>３年目</t>
    <phoneticPr fontId="3"/>
  </si>
  <si>
    <t>４年目</t>
    <phoneticPr fontId="3"/>
  </si>
  <si>
    <t>５年目</t>
    <phoneticPr fontId="3"/>
  </si>
  <si>
    <t>退職理由</t>
    <phoneticPr fontId="3"/>
  </si>
  <si>
    <t>２年目</t>
    <phoneticPr fontId="3"/>
  </si>
  <si>
    <t>新人</t>
    <phoneticPr fontId="3"/>
  </si>
  <si>
    <t>新人</t>
    <phoneticPr fontId="3"/>
  </si>
  <si>
    <t>合計</t>
    <rPh sb="0" eb="2">
      <t>ゴウケイ</t>
    </rPh>
    <phoneticPr fontId="3"/>
  </si>
  <si>
    <t>通算経験年数</t>
    <rPh sb="0" eb="2">
      <t>ツウサン</t>
    </rPh>
    <rPh sb="2" eb="4">
      <t>ケイケン</t>
    </rPh>
    <rPh sb="4" eb="6">
      <t>ネンスウ</t>
    </rPh>
    <phoneticPr fontId="3"/>
  </si>
  <si>
    <t>内容：</t>
    <rPh sb="0" eb="2">
      <t>ナイヨウ</t>
    </rPh>
    <phoneticPr fontId="3"/>
  </si>
  <si>
    <t>合計（延べ）</t>
    <rPh sb="0" eb="2">
      <t>ゴウケイ</t>
    </rPh>
    <rPh sb="3" eb="4">
      <t>ノ</t>
    </rPh>
    <phoneticPr fontId="3"/>
  </si>
  <si>
    <t>(１)　新卒新採用者が</t>
    <rPh sb="4" eb="6">
      <t>シンソツ</t>
    </rPh>
    <rPh sb="6" eb="8">
      <t>シンサイ</t>
    </rPh>
    <rPh sb="8" eb="9">
      <t>ヨウ</t>
    </rPh>
    <rPh sb="9" eb="10">
      <t>シャ</t>
    </rPh>
    <phoneticPr fontId="3"/>
  </si>
  <si>
    <t>調査票１/５</t>
    <phoneticPr fontId="3"/>
  </si>
  <si>
    <t>調査票４／５</t>
    <phoneticPr fontId="3"/>
  </si>
  <si>
    <t>調査票５／５</t>
    <phoneticPr fontId="3"/>
  </si>
  <si>
    <t>通算経験</t>
    <rPh sb="0" eb="2">
      <t>ツウサン</t>
    </rPh>
    <rPh sb="2" eb="4">
      <t>ケイケン</t>
    </rPh>
    <phoneticPr fontId="3"/>
  </si>
  <si>
    <t>２年目</t>
    <rPh sb="1" eb="3">
      <t>ネンメ</t>
    </rPh>
    <phoneticPr fontId="3"/>
  </si>
  <si>
    <t>３年目</t>
    <rPh sb="1" eb="3">
      <t>ネンメ</t>
    </rPh>
    <phoneticPr fontId="3"/>
  </si>
  <si>
    <t>４年目</t>
    <rPh sb="1" eb="3">
      <t>ネンメ</t>
    </rPh>
    <phoneticPr fontId="3"/>
  </si>
  <si>
    <t>５年目</t>
    <rPh sb="1" eb="3">
      <t>ネンメ</t>
    </rPh>
    <phoneticPr fontId="3"/>
  </si>
  <si>
    <r>
      <t>（２）上記（１）のうち、</t>
    </r>
    <r>
      <rPr>
        <b/>
        <u/>
        <sz val="16"/>
        <rFont val="ＭＳ Ｐゴシック"/>
        <family val="3"/>
        <charset val="128"/>
      </rPr>
      <t>外国籍</t>
    </r>
    <r>
      <rPr>
        <b/>
        <sz val="16"/>
        <rFont val="ＭＳ Ｐゴシック"/>
        <family val="3"/>
        <charset val="128"/>
      </rPr>
      <t>の看護職員について伺います。</t>
    </r>
    <rPh sb="3" eb="5">
      <t>ジョウキ</t>
    </rPh>
    <rPh sb="12" eb="15">
      <t>ガイコクセキ</t>
    </rPh>
    <rPh sb="16" eb="18">
      <t>カンゴ</t>
    </rPh>
    <rPh sb="18" eb="20">
      <t>ショクイン</t>
    </rPh>
    <rPh sb="24" eb="25">
      <t>ウカガ</t>
    </rPh>
    <phoneticPr fontId="3"/>
  </si>
  <si>
    <t>＊　「○」印で選択する項目は、プルダウンで入力してください</t>
    <rPh sb="5" eb="6">
      <t>シルシ</t>
    </rPh>
    <rPh sb="7" eb="9">
      <t>センタク</t>
    </rPh>
    <rPh sb="11" eb="13">
      <t>コウモク</t>
    </rPh>
    <rPh sb="21" eb="23">
      <t>ニュウリョク</t>
    </rPh>
    <phoneticPr fontId="3"/>
  </si>
  <si>
    <t>＊　この調査においての常勤とは正規雇用、もしくはこれに準ずる勤務形態・勤務時間の職員、非常勤とは常勤以外の職員</t>
    <phoneticPr fontId="3"/>
  </si>
  <si>
    <t>＊　該当者がいない場合は、「0」（ゼロ）のままにしてください</t>
    <phoneticPr fontId="3"/>
  </si>
  <si>
    <t>１年目
（新卒新採用者・新人）</t>
    <rPh sb="1" eb="3">
      <t>ネンメ</t>
    </rPh>
    <rPh sb="5" eb="7">
      <t>シンソツ</t>
    </rPh>
    <rPh sb="7" eb="11">
      <t>シンサイヨウシャ</t>
    </rPh>
    <rPh sb="12" eb="14">
      <t>シンジン</t>
    </rPh>
    <phoneticPr fontId="3"/>
  </si>
  <si>
    <t>単位</t>
    <rPh sb="0" eb="2">
      <t>タンイ</t>
    </rPh>
    <phoneticPr fontId="3"/>
  </si>
  <si>
    <t>※県外：県外の看護師等養成機関の卒業</t>
  </si>
  <si>
    <t>※県内：県内の看護師等養成機関の卒業</t>
    <rPh sb="1" eb="3">
      <t>ケンナイ</t>
    </rPh>
    <rPh sb="4" eb="6">
      <t>ケンナイ</t>
    </rPh>
    <rPh sb="7" eb="10">
      <t>カンゴシ</t>
    </rPh>
    <rPh sb="10" eb="11">
      <t>トウ</t>
    </rPh>
    <rPh sb="11" eb="13">
      <t>ヨウセイ</t>
    </rPh>
    <rPh sb="13" eb="15">
      <t>キカン</t>
    </rPh>
    <rPh sb="16" eb="18">
      <t>ソツギョウ</t>
    </rPh>
    <phoneticPr fontId="3"/>
  </si>
  <si>
    <t>６年目以上</t>
    <rPh sb="1" eb="3">
      <t>ネンメ</t>
    </rPh>
    <rPh sb="3" eb="5">
      <t>イジョウ</t>
    </rPh>
    <phoneticPr fontId="3"/>
  </si>
  <si>
    <t>６年目～</t>
    <phoneticPr fontId="3"/>
  </si>
  <si>
    <t>調査票３/５</t>
    <phoneticPr fontId="3"/>
  </si>
  <si>
    <t>調査票２/５</t>
    <phoneticPr fontId="3"/>
  </si>
  <si>
    <t>外部研修の内容：</t>
    <rPh sb="0" eb="2">
      <t>ガイブ</t>
    </rPh>
    <rPh sb="2" eb="4">
      <t>ケンシュウ</t>
    </rPh>
    <rPh sb="5" eb="7">
      <t>ナイヨウ</t>
    </rPh>
    <phoneticPr fontId="3"/>
  </si>
  <si>
    <t>利用した外部機関：</t>
    <rPh sb="0" eb="2">
      <t>リヨウ</t>
    </rPh>
    <rPh sb="4" eb="6">
      <t>ガイブ</t>
    </rPh>
    <rPh sb="6" eb="8">
      <t>キカン</t>
    </rPh>
    <phoneticPr fontId="3"/>
  </si>
  <si>
    <t>①できなかった</t>
    <phoneticPr fontId="3"/>
  </si>
  <si>
    <t>　　①できなかった、②あまりできなかった、を選択した場合はその理由をプルダウンメニューから選択してください。</t>
    <rPh sb="22" eb="24">
      <t>センタク</t>
    </rPh>
    <rPh sb="26" eb="28">
      <t>バアイ</t>
    </rPh>
    <rPh sb="31" eb="33">
      <t>リユウ</t>
    </rPh>
    <rPh sb="45" eb="47">
      <t>センタク</t>
    </rPh>
    <phoneticPr fontId="3"/>
  </si>
  <si>
    <t>①もしくは②の理由：</t>
    <rPh sb="7" eb="9">
      <t>リユウ</t>
    </rPh>
    <phoneticPr fontId="3"/>
  </si>
  <si>
    <t>②あまりできなかった</t>
    <phoneticPr fontId="3"/>
  </si>
  <si>
    <t>※定期採用の他、退職・休職等による人員補充や増床等拡充を含む、採用を必要とした看護職員の人数</t>
    <rPh sb="1" eb="3">
      <t>テイキ</t>
    </rPh>
    <rPh sb="3" eb="5">
      <t>サイヨウ</t>
    </rPh>
    <rPh sb="6" eb="7">
      <t>ホカ</t>
    </rPh>
    <rPh sb="8" eb="10">
      <t>タイショク</t>
    </rPh>
    <rPh sb="11" eb="13">
      <t>キュウショク</t>
    </rPh>
    <rPh sb="13" eb="14">
      <t>トウ</t>
    </rPh>
    <rPh sb="17" eb="19">
      <t>ジンイン</t>
    </rPh>
    <rPh sb="19" eb="21">
      <t>ホジュウ</t>
    </rPh>
    <rPh sb="22" eb="25">
      <t>ゾウショウトウ</t>
    </rPh>
    <rPh sb="25" eb="27">
      <t>カクジュウ</t>
    </rPh>
    <rPh sb="28" eb="29">
      <t>フク</t>
    </rPh>
    <rPh sb="31" eb="33">
      <t>サイヨウ</t>
    </rPh>
    <rPh sb="34" eb="36">
      <t>ヒツヨウ</t>
    </rPh>
    <rPh sb="39" eb="41">
      <t>カンゴ</t>
    </rPh>
    <rPh sb="41" eb="43">
      <t>ショクイン</t>
    </rPh>
    <rPh sb="44" eb="46">
      <t>ニンズウ</t>
    </rPh>
    <phoneticPr fontId="3"/>
  </si>
  <si>
    <r>
      <t>※退職理由は、把握している範囲でお答えいただき、退職者</t>
    </r>
    <r>
      <rPr>
        <u/>
        <sz val="16"/>
        <rFont val="ＭＳ Ｐゴシック"/>
        <family val="3"/>
        <charset val="128"/>
      </rPr>
      <t>一人につき、主たる理由を一つ選択し、</t>
    </r>
    <rPh sb="24" eb="26">
      <t>タイショク</t>
    </rPh>
    <rPh sb="26" eb="27">
      <t>シャ</t>
    </rPh>
    <rPh sb="33" eb="34">
      <t>シュ</t>
    </rPh>
    <rPh sb="36" eb="38">
      <t>リユウ</t>
    </rPh>
    <rPh sb="39" eb="40">
      <t>ヒト</t>
    </rPh>
    <rPh sb="41" eb="43">
      <t>センタク</t>
    </rPh>
    <phoneticPr fontId="3"/>
  </si>
  <si>
    <t>令和４年（2022）</t>
    <rPh sb="3" eb="4">
      <t>ネン</t>
    </rPh>
    <phoneticPr fontId="3"/>
  </si>
  <si>
    <t>　いる　　　</t>
    <phoneticPr fontId="3"/>
  </si>
  <si>
    <t>　いない　</t>
    <phoneticPr fontId="3"/>
  </si>
  <si>
    <t>○</t>
    <phoneticPr fontId="3"/>
  </si>
  <si>
    <t>・その他</t>
  </si>
  <si>
    <t>・研修時間確保が困難</t>
    <phoneticPr fontId="3"/>
  </si>
  <si>
    <t>・研修担当者確保が困難</t>
    <phoneticPr fontId="3"/>
  </si>
  <si>
    <t>・効果的な研修実施が困難</t>
    <phoneticPr fontId="3"/>
  </si>
  <si>
    <t>・時間確保が困難</t>
    <phoneticPr fontId="3"/>
  </si>
  <si>
    <t>・担当者確保が困難</t>
    <phoneticPr fontId="3"/>
  </si>
  <si>
    <t>　　（パートタイム等）とします（ただし育児・介護等の時短職員や産休・休職中職員は正規雇用であれば常勤に含めるものとする）</t>
    <phoneticPr fontId="3"/>
  </si>
  <si>
    <t>時間</t>
    <rPh sb="0" eb="2">
      <t>ジカン</t>
    </rPh>
    <phoneticPr fontId="3"/>
  </si>
  <si>
    <t>令和５年（2023）</t>
    <rPh sb="3" eb="4">
      <t>ネン</t>
    </rPh>
    <phoneticPr fontId="3"/>
  </si>
  <si>
    <t>　その合計数を記入して下さい</t>
    <phoneticPr fontId="3"/>
  </si>
  <si>
    <t>※新人、通算経験２・３・４・５年目、６年目以降に分けて入力してください</t>
    <rPh sb="1" eb="3">
      <t>シンジン</t>
    </rPh>
    <rPh sb="4" eb="6">
      <t>ツウサン</t>
    </rPh>
    <rPh sb="6" eb="8">
      <t>ケイケン</t>
    </rPh>
    <rPh sb="15" eb="17">
      <t>ネンメ</t>
    </rPh>
    <rPh sb="19" eb="20">
      <t>ネン</t>
    </rPh>
    <rPh sb="20" eb="21">
      <t>メ</t>
    </rPh>
    <rPh sb="21" eb="23">
      <t>イコウ</t>
    </rPh>
    <rPh sb="24" eb="25">
      <t>ワ</t>
    </rPh>
    <rPh sb="27" eb="29">
      <t>ニュウリョク</t>
    </rPh>
    <phoneticPr fontId="3"/>
  </si>
  <si>
    <t xml:space="preserve"> ① 看護職以外の他業種・他職種に転職</t>
    <rPh sb="3" eb="6">
      <t>カンゴショク</t>
    </rPh>
    <rPh sb="6" eb="8">
      <t>イガイ</t>
    </rPh>
    <rPh sb="9" eb="10">
      <t>タ</t>
    </rPh>
    <rPh sb="10" eb="12">
      <t>ギョウシュ</t>
    </rPh>
    <rPh sb="13" eb="14">
      <t>タ</t>
    </rPh>
    <rPh sb="14" eb="16">
      <t>ショクシュ</t>
    </rPh>
    <rPh sb="17" eb="19">
      <t>テンショク</t>
    </rPh>
    <phoneticPr fontId="3"/>
  </si>
  <si>
    <t>特定行為研修は、看護師が手順書により特定行為を行う場合に特に必要とされる実践的な理解力、思考力</t>
    <phoneticPr fontId="3"/>
  </si>
  <si>
    <t>及び判断力並びに高度かつ専門的な知識及び技能の向上を図るための研修で、</t>
    <phoneticPr fontId="3"/>
  </si>
  <si>
    <t>③まあまあできた</t>
  </si>
  <si>
    <t>③まあまあできた</t>
    <phoneticPr fontId="3"/>
  </si>
  <si>
    <t>④できた</t>
  </si>
  <si>
    <t>④できた</t>
    <phoneticPr fontId="3"/>
  </si>
  <si>
    <t>問１（１）②退職者数</t>
    <rPh sb="0" eb="1">
      <t>トイ</t>
    </rPh>
    <rPh sb="6" eb="8">
      <t>タイショク</t>
    </rPh>
    <rPh sb="8" eb="9">
      <t>シャ</t>
    </rPh>
    <rPh sb="9" eb="10">
      <t>スウ</t>
    </rPh>
    <phoneticPr fontId="3"/>
  </si>
  <si>
    <t>看護補助者は足りている</t>
    <rPh sb="0" eb="2">
      <t>カンゴ</t>
    </rPh>
    <rPh sb="2" eb="5">
      <t>ホジョシャ</t>
    </rPh>
    <rPh sb="6" eb="7">
      <t>タ</t>
    </rPh>
    <phoneticPr fontId="3"/>
  </si>
  <si>
    <t>看護補助者は不足している</t>
    <rPh sb="0" eb="2">
      <t>カンゴ</t>
    </rPh>
    <rPh sb="2" eb="5">
      <t>ホジョシャ</t>
    </rPh>
    <rPh sb="6" eb="8">
      <t>フソク</t>
    </rPh>
    <phoneticPr fontId="3"/>
  </si>
  <si>
    <t>→</t>
    <phoneticPr fontId="3"/>
  </si>
  <si>
    <t>不足している人数</t>
    <rPh sb="0" eb="2">
      <t>フソク</t>
    </rPh>
    <rPh sb="6" eb="8">
      <t>ニンズウ</t>
    </rPh>
    <phoneticPr fontId="3"/>
  </si>
  <si>
    <t>合計人数の内
60歳以上の人数</t>
    <rPh sb="0" eb="2">
      <t>ゴウケイ</t>
    </rPh>
    <rPh sb="2" eb="4">
      <t>ニンズウ</t>
    </rPh>
    <rPh sb="5" eb="6">
      <t>ウチ</t>
    </rPh>
    <rPh sb="9" eb="12">
      <t>サイイジョウ</t>
    </rPh>
    <rPh sb="13" eb="15">
      <t>ニンズウ</t>
    </rPh>
    <phoneticPr fontId="3"/>
  </si>
  <si>
    <t>合計</t>
    <rPh sb="0" eb="1">
      <t>ゴウ</t>
    </rPh>
    <rPh sb="1" eb="2">
      <t>ケイ</t>
    </rPh>
    <phoneticPr fontId="3"/>
  </si>
  <si>
    <t>　① 定年退職</t>
    <rPh sb="3" eb="5">
      <t>テイネン</t>
    </rPh>
    <rPh sb="5" eb="7">
      <t>タイショク</t>
    </rPh>
    <phoneticPr fontId="3"/>
  </si>
  <si>
    <t>　② 結婚</t>
    <rPh sb="3" eb="5">
      <t>ケッコン</t>
    </rPh>
    <phoneticPr fontId="3"/>
  </si>
  <si>
    <t>　④ 進学</t>
    <rPh sb="3" eb="5">
      <t>シンガク</t>
    </rPh>
    <phoneticPr fontId="3"/>
  </si>
  <si>
    <t>　⑤ 本人の身体不調</t>
    <rPh sb="3" eb="5">
      <t>ホンニン</t>
    </rPh>
    <rPh sb="6" eb="8">
      <t>シンタイ</t>
    </rPh>
    <rPh sb="8" eb="10">
      <t>フチョウ</t>
    </rPh>
    <phoneticPr fontId="3"/>
  </si>
  <si>
    <t>　⑦ 家族の健康・介護</t>
    <phoneticPr fontId="3"/>
  </si>
  <si>
    <t>　⑧ 転居</t>
    <phoneticPr fontId="3"/>
  </si>
  <si>
    <t>　⑨ 教育体制</t>
    <rPh sb="3" eb="5">
      <t>キョウイク</t>
    </rPh>
    <rPh sb="5" eb="7">
      <t>タイセイ</t>
    </rPh>
    <phoneticPr fontId="3"/>
  </si>
  <si>
    <t>　⑩ 勤務負担の重さ</t>
    <rPh sb="3" eb="5">
      <t>キンム</t>
    </rPh>
    <rPh sb="5" eb="7">
      <t>フタン</t>
    </rPh>
    <rPh sb="8" eb="9">
      <t>オモ</t>
    </rPh>
    <phoneticPr fontId="3"/>
  </si>
  <si>
    <t>　⑪ 給与・福利厚生</t>
    <rPh sb="3" eb="5">
      <t>キュウヨ</t>
    </rPh>
    <rPh sb="6" eb="8">
      <t>フクリ</t>
    </rPh>
    <rPh sb="8" eb="10">
      <t>コウセイ</t>
    </rPh>
    <phoneticPr fontId="3"/>
  </si>
  <si>
    <t>　⑫ 職場の人間関係</t>
    <rPh sb="3" eb="5">
      <t>ショクバ</t>
    </rPh>
    <rPh sb="6" eb="8">
      <t>ニンゲン</t>
    </rPh>
    <rPh sb="8" eb="10">
      <t>カンケイ</t>
    </rPh>
    <phoneticPr fontId="3"/>
  </si>
  <si>
    <t>　② 訪問看護ステーション</t>
    <rPh sb="3" eb="5">
      <t>ホウモン</t>
    </rPh>
    <rPh sb="5" eb="7">
      <t>カンゴ</t>
    </rPh>
    <phoneticPr fontId="5"/>
  </si>
  <si>
    <t>　①　全て自施設で実施した</t>
    <rPh sb="3" eb="4">
      <t>スベ</t>
    </rPh>
    <rPh sb="5" eb="6">
      <t>ジ</t>
    </rPh>
    <rPh sb="6" eb="8">
      <t>シセツ</t>
    </rPh>
    <rPh sb="9" eb="11">
      <t>ジッシ</t>
    </rPh>
    <phoneticPr fontId="5"/>
  </si>
  <si>
    <t>　② 一部は外部機関の研修を利用した</t>
    <rPh sb="3" eb="5">
      <t>イチブ</t>
    </rPh>
    <rPh sb="6" eb="8">
      <t>ガイブ</t>
    </rPh>
    <rPh sb="8" eb="10">
      <t>キカン</t>
    </rPh>
    <rPh sb="11" eb="13">
      <t>ケンシュウ</t>
    </rPh>
    <rPh sb="14" eb="16">
      <t>リヨウ</t>
    </rPh>
    <phoneticPr fontId="5"/>
  </si>
  <si>
    <t>　③ 全て外部機関の研修を利用した</t>
    <rPh sb="3" eb="4">
      <t>スベ</t>
    </rPh>
    <rPh sb="5" eb="7">
      <t>ガイブ</t>
    </rPh>
    <rPh sb="7" eb="9">
      <t>キカン</t>
    </rPh>
    <rPh sb="10" eb="12">
      <t>ケンシュウ</t>
    </rPh>
    <rPh sb="13" eb="15">
      <t>リヨウ</t>
    </rPh>
    <phoneticPr fontId="5"/>
  </si>
  <si>
    <t>　④ 実施していない</t>
    <rPh sb="3" eb="5">
      <t>ジッシ</t>
    </rPh>
    <phoneticPr fontId="5"/>
  </si>
  <si>
    <t>　① 集合研修（対面）</t>
    <rPh sb="3" eb="5">
      <t>シュウゴウ</t>
    </rPh>
    <rPh sb="5" eb="7">
      <t>ケンシュウ</t>
    </rPh>
    <rPh sb="8" eb="10">
      <t>タイメン</t>
    </rPh>
    <phoneticPr fontId="3"/>
  </si>
  <si>
    <t>　② 集合研修（少人数、対面）</t>
    <rPh sb="3" eb="5">
      <t>シュウゴウ</t>
    </rPh>
    <rPh sb="5" eb="7">
      <t>ケンシュウ</t>
    </rPh>
    <rPh sb="8" eb="11">
      <t>ショウニンズウ</t>
    </rPh>
    <rPh sb="12" eb="14">
      <t>タイメン</t>
    </rPh>
    <phoneticPr fontId="3"/>
  </si>
  <si>
    <t>　③ オンライン研修</t>
    <rPh sb="8" eb="10">
      <t>ケンシュウ</t>
    </rPh>
    <phoneticPr fontId="3"/>
  </si>
  <si>
    <t>　④ 院外、外部研修</t>
    <rPh sb="3" eb="5">
      <t>インガイ</t>
    </rPh>
    <rPh sb="6" eb="8">
      <t>ガイブ</t>
    </rPh>
    <rPh sb="8" eb="10">
      <t>ケンシュウ</t>
    </rPh>
    <phoneticPr fontId="3"/>
  </si>
  <si>
    <t>　⑤ その他</t>
    <rPh sb="5" eb="6">
      <t>タ</t>
    </rPh>
    <phoneticPr fontId="3"/>
  </si>
  <si>
    <t>　１） 看護職員として必要な基本姿勢と態度についての到達目標</t>
    <rPh sb="4" eb="6">
      <t>カンゴ</t>
    </rPh>
    <rPh sb="6" eb="8">
      <t>ショクイン</t>
    </rPh>
    <rPh sb="11" eb="13">
      <t>ヒツヨウ</t>
    </rPh>
    <rPh sb="14" eb="16">
      <t>キホン</t>
    </rPh>
    <rPh sb="16" eb="18">
      <t>シセイ</t>
    </rPh>
    <rPh sb="19" eb="21">
      <t>タイド</t>
    </rPh>
    <rPh sb="26" eb="28">
      <t>トウタツ</t>
    </rPh>
    <rPh sb="28" eb="30">
      <t>モクヒョウ</t>
    </rPh>
    <phoneticPr fontId="3"/>
  </si>
  <si>
    <t>　２） 看護技術についての到達目標</t>
    <rPh sb="4" eb="6">
      <t>カンゴ</t>
    </rPh>
    <rPh sb="6" eb="8">
      <t>ギジュツ</t>
    </rPh>
    <rPh sb="13" eb="15">
      <t>トウタツ</t>
    </rPh>
    <rPh sb="15" eb="17">
      <t>モクヒョウ</t>
    </rPh>
    <phoneticPr fontId="3"/>
  </si>
  <si>
    <t>　３） 看護実践における管理的側面についての到達目標</t>
    <rPh sb="4" eb="6">
      <t>カンゴ</t>
    </rPh>
    <rPh sb="6" eb="8">
      <t>ジッセン</t>
    </rPh>
    <rPh sb="12" eb="15">
      <t>カンリテキ</t>
    </rPh>
    <rPh sb="15" eb="17">
      <t>ソクメン</t>
    </rPh>
    <rPh sb="22" eb="24">
      <t>トウタツ</t>
    </rPh>
    <rPh sb="24" eb="26">
      <t>モクヒョウ</t>
    </rPh>
    <phoneticPr fontId="3"/>
  </si>
  <si>
    <t>　→　（２）へ</t>
    <phoneticPr fontId="3"/>
  </si>
  <si>
    <t>　① 呼吸器（気道確保に係るもの）関連</t>
    <phoneticPr fontId="3"/>
  </si>
  <si>
    <t>　② 呼吸器（人工呼吸療法に係るもの）関連</t>
    <phoneticPr fontId="3"/>
  </si>
  <si>
    <t>　③ 呼吸器（長期呼吸療法に係るもの）関連</t>
    <phoneticPr fontId="3"/>
  </si>
  <si>
    <t>　④ 循環器関連</t>
    <phoneticPr fontId="3"/>
  </si>
  <si>
    <t>　⑤ 心嚢ドレーン管理関連</t>
    <rPh sb="4" eb="5">
      <t>ノウ</t>
    </rPh>
    <phoneticPr fontId="3"/>
  </si>
  <si>
    <t>　⑥ 胸腔ドレーン管理関連</t>
    <phoneticPr fontId="3"/>
  </si>
  <si>
    <t>　⑦ 腹腔ドレーン管理関連</t>
    <phoneticPr fontId="3"/>
  </si>
  <si>
    <t>　⑧ ろう孔管理関連</t>
    <phoneticPr fontId="3"/>
  </si>
  <si>
    <t>　⑪ 創傷管理関連</t>
    <phoneticPr fontId="3"/>
  </si>
  <si>
    <t>　⑫ 創部ドレーン管理関連</t>
    <phoneticPr fontId="3"/>
  </si>
  <si>
    <t>　⑬ 動脈血液ガス分析関連</t>
    <phoneticPr fontId="3"/>
  </si>
  <si>
    <t>　⑭ 透析管理関連</t>
    <phoneticPr fontId="3"/>
  </si>
  <si>
    <t>　⑮ 栄養及び水分管理に係る薬剤投与関連</t>
    <phoneticPr fontId="3"/>
  </si>
  <si>
    <t>　⑯ 感染に係る薬剤投与関連</t>
    <phoneticPr fontId="3"/>
  </si>
  <si>
    <t>　⑰ 血糖コントロールに係る薬剤投与関連</t>
    <phoneticPr fontId="3"/>
  </si>
  <si>
    <t>　⑱ 術後疼痛管理関連</t>
    <rPh sb="5" eb="6">
      <t>トウ</t>
    </rPh>
    <phoneticPr fontId="3"/>
  </si>
  <si>
    <t>　⑲ 循環動態に係る薬剤投与関連</t>
    <phoneticPr fontId="3"/>
  </si>
  <si>
    <t>　⑳ 精神及び神経症状に係る薬剤投与関連</t>
    <phoneticPr fontId="3"/>
  </si>
  <si>
    <t>　㉑ 皮膚損傷に係る薬剤投与関連</t>
    <phoneticPr fontId="3"/>
  </si>
  <si>
    <t>　① 在宅・慢性期領域</t>
    <rPh sb="3" eb="5">
      <t>ザイタク</t>
    </rPh>
    <rPh sb="6" eb="9">
      <t>マンセイキ</t>
    </rPh>
    <rPh sb="9" eb="11">
      <t>リョウイキ</t>
    </rPh>
    <phoneticPr fontId="3"/>
  </si>
  <si>
    <t>　② 外科術後病棟管理領域</t>
    <rPh sb="3" eb="5">
      <t>ゲカ</t>
    </rPh>
    <rPh sb="5" eb="7">
      <t>ジュツゴ</t>
    </rPh>
    <rPh sb="7" eb="9">
      <t>ビョウトウ</t>
    </rPh>
    <rPh sb="9" eb="11">
      <t>カンリ</t>
    </rPh>
    <rPh sb="11" eb="13">
      <t>リョウイキ</t>
    </rPh>
    <phoneticPr fontId="3"/>
  </si>
  <si>
    <t>　③ 術中麻酔管理領域</t>
    <rPh sb="3" eb="5">
      <t>ジュッチュウ</t>
    </rPh>
    <rPh sb="5" eb="7">
      <t>マスイ</t>
    </rPh>
    <rPh sb="7" eb="9">
      <t>カンリ</t>
    </rPh>
    <rPh sb="9" eb="11">
      <t>リョウイキ</t>
    </rPh>
    <phoneticPr fontId="3"/>
  </si>
  <si>
    <t>　④ 救急領域</t>
    <rPh sb="3" eb="5">
      <t>キュウキュウ</t>
    </rPh>
    <rPh sb="5" eb="7">
      <t>リョウイキ</t>
    </rPh>
    <phoneticPr fontId="3"/>
  </si>
  <si>
    <t>　⑤ 外科系基本領域</t>
    <rPh sb="3" eb="5">
      <t>ゲカ</t>
    </rPh>
    <rPh sb="5" eb="6">
      <t>ケイ</t>
    </rPh>
    <rPh sb="6" eb="8">
      <t>キホン</t>
    </rPh>
    <rPh sb="8" eb="10">
      <t>リョウイキ</t>
    </rPh>
    <phoneticPr fontId="3"/>
  </si>
  <si>
    <t>　⑥ 集中治療領域</t>
    <rPh sb="3" eb="5">
      <t>シュウチュウ</t>
    </rPh>
    <rPh sb="5" eb="7">
      <t>チリョウ</t>
    </rPh>
    <rPh sb="7" eb="9">
      <t>リョウイキ</t>
    </rPh>
    <phoneticPr fontId="3"/>
  </si>
  <si>
    <t>　ある</t>
    <phoneticPr fontId="3"/>
  </si>
  <si>
    <t>　ない</t>
    <phoneticPr fontId="3"/>
  </si>
  <si>
    <t>　① 特定行為研修制度について情報収集の段階である</t>
    <rPh sb="3" eb="5">
      <t>トクテイ</t>
    </rPh>
    <rPh sb="5" eb="7">
      <t>コウイ</t>
    </rPh>
    <rPh sb="7" eb="9">
      <t>ケンシュウ</t>
    </rPh>
    <rPh sb="9" eb="11">
      <t>セイド</t>
    </rPh>
    <rPh sb="15" eb="17">
      <t>ジョウホウ</t>
    </rPh>
    <rPh sb="17" eb="19">
      <t>シュウシュウ</t>
    </rPh>
    <rPh sb="20" eb="22">
      <t>ダンカイ</t>
    </rPh>
    <phoneticPr fontId="2"/>
  </si>
  <si>
    <t>　② 医師や関連職種の理解が得られない</t>
    <rPh sb="3" eb="5">
      <t>イシ</t>
    </rPh>
    <rPh sb="6" eb="8">
      <t>カンレン</t>
    </rPh>
    <rPh sb="8" eb="10">
      <t>ショクシュ</t>
    </rPh>
    <rPh sb="11" eb="13">
      <t>リカイ</t>
    </rPh>
    <rPh sb="14" eb="15">
      <t>エ</t>
    </rPh>
    <phoneticPr fontId="2"/>
  </si>
  <si>
    <t>　③ 人員不足で研修受講期間中の代替人員補充が困難</t>
    <rPh sb="3" eb="5">
      <t>ジンイン</t>
    </rPh>
    <rPh sb="5" eb="7">
      <t>フソク</t>
    </rPh>
    <rPh sb="8" eb="10">
      <t>ケンシュウ</t>
    </rPh>
    <rPh sb="10" eb="12">
      <t>ジュコウ</t>
    </rPh>
    <rPh sb="12" eb="14">
      <t>キカン</t>
    </rPh>
    <rPh sb="14" eb="15">
      <t>チュウ</t>
    </rPh>
    <rPh sb="16" eb="18">
      <t>ダイタイ</t>
    </rPh>
    <rPh sb="18" eb="20">
      <t>ジンイン</t>
    </rPh>
    <rPh sb="20" eb="22">
      <t>ホジュウ</t>
    </rPh>
    <rPh sb="23" eb="25">
      <t>コンナン</t>
    </rPh>
    <phoneticPr fontId="2"/>
  </si>
  <si>
    <t>　④ 受講希望者がいない</t>
    <rPh sb="3" eb="5">
      <t>ジュコウ</t>
    </rPh>
    <rPh sb="5" eb="8">
      <t>キボウシャ</t>
    </rPh>
    <phoneticPr fontId="2"/>
  </si>
  <si>
    <t>　⑤ 施設として配置を考えていない</t>
    <rPh sb="3" eb="5">
      <t>シセツ</t>
    </rPh>
    <rPh sb="8" eb="10">
      <t>ハイチ</t>
    </rPh>
    <rPh sb="11" eb="12">
      <t>カンガ</t>
    </rPh>
    <phoneticPr fontId="2"/>
  </si>
  <si>
    <t>　⑥ 経費が高額である</t>
    <rPh sb="3" eb="5">
      <t>ケイヒ</t>
    </rPh>
    <rPh sb="6" eb="8">
      <t>コウガク</t>
    </rPh>
    <phoneticPr fontId="2"/>
  </si>
  <si>
    <t>　⑦ 補助があれば検討する</t>
    <rPh sb="3" eb="5">
      <t>ホジョ</t>
    </rPh>
    <rPh sb="9" eb="11">
      <t>ケントウ</t>
    </rPh>
    <phoneticPr fontId="2"/>
  </si>
  <si>
    <t>　⑧ その他</t>
    <rPh sb="5" eb="6">
      <t>ホカ</t>
    </rPh>
    <phoneticPr fontId="2"/>
  </si>
  <si>
    <t>特定行為は診療の補助であり、看護師が手順書により行う下記の38行為21区分である</t>
    <rPh sb="0" eb="2">
      <t>トクテイ</t>
    </rPh>
    <rPh sb="2" eb="4">
      <t>コウイ</t>
    </rPh>
    <rPh sb="26" eb="28">
      <t>カキ</t>
    </rPh>
    <rPh sb="31" eb="33">
      <t>コウイ</t>
    </rPh>
    <rPh sb="35" eb="37">
      <t>クブン</t>
    </rPh>
    <phoneticPr fontId="2"/>
  </si>
  <si>
    <t>厚生労働大臣が指定する大学病院・日本看護協会研修学校等の指定研修機関で行われている</t>
    <rPh sb="35" eb="36">
      <t>オコナ</t>
    </rPh>
    <phoneticPr fontId="3"/>
  </si>
  <si>
    <t>施設全体</t>
    <rPh sb="0" eb="2">
      <t>シセツ</t>
    </rPh>
    <rPh sb="2" eb="4">
      <t>ゼンタイ</t>
    </rPh>
    <phoneticPr fontId="3"/>
  </si>
  <si>
    <t>　→　（２）へ</t>
    <phoneticPr fontId="3"/>
  </si>
  <si>
    <t>　→　問７へ</t>
    <phoneticPr fontId="3"/>
  </si>
  <si>
    <t>新人看護職員に対するメンタルサポート・相談体制</t>
    <rPh sb="0" eb="2">
      <t>シンジン</t>
    </rPh>
    <rPh sb="2" eb="4">
      <t>カンゴ</t>
    </rPh>
    <rPh sb="4" eb="6">
      <t>ショクイン</t>
    </rPh>
    <rPh sb="7" eb="8">
      <t>タイ</t>
    </rPh>
    <rPh sb="19" eb="21">
      <t>ソウダン</t>
    </rPh>
    <rPh sb="21" eb="23">
      <t>タイセイ</t>
    </rPh>
    <phoneticPr fontId="3"/>
  </si>
  <si>
    <r>
      <t>＊　職員数は実数とし、太枠内に該当数字を入力いただくと合計数が自動計算されます</t>
    </r>
    <r>
      <rPr>
        <b/>
        <u/>
        <sz val="14"/>
        <rFont val="ＭＳ Ｐゴシック"/>
        <family val="3"/>
        <charset val="128"/>
      </rPr>
      <t>(常勤換算数ではないのでご注意ください)</t>
    </r>
    <rPh sb="2" eb="5">
      <t>ショクインスウ</t>
    </rPh>
    <rPh sb="6" eb="8">
      <t>ジッスウ</t>
    </rPh>
    <rPh sb="11" eb="13">
      <t>フトワク</t>
    </rPh>
    <rPh sb="13" eb="14">
      <t>ナイ</t>
    </rPh>
    <rPh sb="15" eb="17">
      <t>ガイトウ</t>
    </rPh>
    <rPh sb="17" eb="19">
      <t>スウジ</t>
    </rPh>
    <rPh sb="27" eb="30">
      <t>ゴウケイスウ</t>
    </rPh>
    <rPh sb="31" eb="33">
      <t>ジドウ</t>
    </rPh>
    <rPh sb="33" eb="35">
      <t>ケイサン</t>
    </rPh>
    <rPh sb="40" eb="42">
      <t>ジョウキン</t>
    </rPh>
    <rPh sb="42" eb="44">
      <t>カンサン</t>
    </rPh>
    <rPh sb="44" eb="45">
      <t>スウ</t>
    </rPh>
    <rPh sb="52" eb="54">
      <t>チュウイ</t>
    </rPh>
    <phoneticPr fontId="3"/>
  </si>
  <si>
    <t>　　　いずれか一つに○をつけてください。（プルダウン）①以外はその内容についても入力してください。</t>
    <rPh sb="7" eb="8">
      <t>ヒト</t>
    </rPh>
    <rPh sb="28" eb="30">
      <t>イガイ</t>
    </rPh>
    <rPh sb="33" eb="35">
      <t>ナイヨウ</t>
    </rPh>
    <rPh sb="40" eb="42">
      <t>ニュウリョク</t>
    </rPh>
    <phoneticPr fontId="5"/>
  </si>
  <si>
    <t>（３）県では特定行為研修に係る受講経費の一部を補助しておりますが利用予定はありますか。（プルダウン）</t>
    <phoneticPr fontId="3"/>
  </si>
  <si>
    <t>（４）（１）で特定行為研修修了者がいないと回答した方に伺います。その理由をお答えください。（プルダウン、複数回答可）</t>
    <rPh sb="7" eb="9">
      <t>トクテイ</t>
    </rPh>
    <rPh sb="9" eb="11">
      <t>コウイ</t>
    </rPh>
    <rPh sb="11" eb="13">
      <t>ケンシュウ</t>
    </rPh>
    <rPh sb="13" eb="16">
      <t>シュウリョウシャ</t>
    </rPh>
    <rPh sb="21" eb="23">
      <t>カイトウ</t>
    </rPh>
    <rPh sb="25" eb="26">
      <t>カタ</t>
    </rPh>
    <rPh sb="27" eb="28">
      <t>ウカガ</t>
    </rPh>
    <phoneticPr fontId="3"/>
  </si>
  <si>
    <t>　→　（３）へ</t>
    <phoneticPr fontId="3"/>
  </si>
  <si>
    <t>　⑨ 栄養に係るカテーテル管理（中心静脈カテーテル管理）関連</t>
  </si>
  <si>
    <t>　⑩ 栄養に係るカテーテル管理（末梢留置型中心静脈注射用カテーテル管理）関連</t>
  </si>
  <si>
    <t>　⑥ 本人のメンタルヘルス不調</t>
    <rPh sb="3" eb="5">
      <t>ホンニン</t>
    </rPh>
    <rPh sb="13" eb="15">
      <t>フチョウ</t>
    </rPh>
    <phoneticPr fontId="3"/>
  </si>
  <si>
    <t>自施設雇用</t>
    <rPh sb="0" eb="1">
      <t>ジ</t>
    </rPh>
    <rPh sb="1" eb="3">
      <t>シセツ</t>
    </rPh>
    <rPh sb="3" eb="5">
      <t>コヨウ</t>
    </rPh>
    <phoneticPr fontId="3"/>
  </si>
  <si>
    <t>自施設雇用以外
（委託・派遣等）</t>
    <rPh sb="0" eb="1">
      <t>ジ</t>
    </rPh>
    <rPh sb="1" eb="3">
      <t>シセツ</t>
    </rPh>
    <rPh sb="3" eb="5">
      <t>コヨウ</t>
    </rPh>
    <rPh sb="5" eb="7">
      <t>イガイ</t>
    </rPh>
    <rPh sb="9" eb="11">
      <t>イタク</t>
    </rPh>
    <rPh sb="12" eb="14">
      <t>ハケン</t>
    </rPh>
    <rPh sb="14" eb="15">
      <t>トウ</t>
    </rPh>
    <phoneticPr fontId="3"/>
  </si>
  <si>
    <t>（４）病院全体の看護補助者の充足状況をお答えください。（プルダウン）</t>
    <rPh sb="3" eb="5">
      <t>ビョウイン</t>
    </rPh>
    <rPh sb="5" eb="7">
      <t>ゼンタイ</t>
    </rPh>
    <rPh sb="8" eb="10">
      <t>カンゴ</t>
    </rPh>
    <rPh sb="10" eb="13">
      <t>ホジョシャ</t>
    </rPh>
    <rPh sb="14" eb="16">
      <t>ジュウソク</t>
    </rPh>
    <rPh sb="16" eb="18">
      <t>ジョウキョウ</t>
    </rPh>
    <rPh sb="20" eb="21">
      <t>コタ</t>
    </rPh>
    <phoneticPr fontId="3"/>
  </si>
  <si>
    <t>【問８】 看護職員が保有する資格について伺います。</t>
    <rPh sb="1" eb="2">
      <t>トイ</t>
    </rPh>
    <rPh sb="5" eb="7">
      <t>カンゴ</t>
    </rPh>
    <rPh sb="7" eb="9">
      <t>ショクイン</t>
    </rPh>
    <rPh sb="10" eb="12">
      <t>ホユウ</t>
    </rPh>
    <rPh sb="14" eb="16">
      <t>シカク</t>
    </rPh>
    <rPh sb="20" eb="21">
      <t>ウカガ</t>
    </rPh>
    <phoneticPr fontId="3"/>
  </si>
  <si>
    <t>資格名称</t>
    <rPh sb="0" eb="2">
      <t>シカク</t>
    </rPh>
    <rPh sb="2" eb="4">
      <t>メイショウ</t>
    </rPh>
    <phoneticPr fontId="3"/>
  </si>
  <si>
    <t>人数</t>
    <rPh sb="0" eb="2">
      <t>ニンズウ</t>
    </rPh>
    <phoneticPr fontId="3"/>
  </si>
  <si>
    <t>　① 専門看護師</t>
    <rPh sb="3" eb="5">
      <t>センモン</t>
    </rPh>
    <rPh sb="5" eb="8">
      <t>カンゴシ</t>
    </rPh>
    <phoneticPr fontId="3"/>
  </si>
  <si>
    <t>　② 認定看護師</t>
    <rPh sb="3" eb="5">
      <t>ニンテイ</t>
    </rPh>
    <rPh sb="5" eb="8">
      <t>カンゴシ</t>
    </rPh>
    <phoneticPr fontId="3"/>
  </si>
  <si>
    <t>※専門看護師・認定看護師は日本看護協会の認定する資格で、学会等の認定資格ではありません</t>
    <rPh sb="1" eb="3">
      <t>センモン</t>
    </rPh>
    <rPh sb="3" eb="6">
      <t>カンゴシ</t>
    </rPh>
    <rPh sb="7" eb="9">
      <t>ニンテイ</t>
    </rPh>
    <rPh sb="9" eb="12">
      <t>カンゴシ</t>
    </rPh>
    <rPh sb="13" eb="15">
      <t>ニホン</t>
    </rPh>
    <rPh sb="15" eb="17">
      <t>カンゴ</t>
    </rPh>
    <rPh sb="17" eb="19">
      <t>キョウカイ</t>
    </rPh>
    <rPh sb="20" eb="22">
      <t>ニンテイ</t>
    </rPh>
    <rPh sb="24" eb="26">
      <t>シカク</t>
    </rPh>
    <rPh sb="28" eb="30">
      <t>ガッカイ</t>
    </rPh>
    <rPh sb="30" eb="31">
      <t>トウ</t>
    </rPh>
    <rPh sb="32" eb="34">
      <t>ニンテイ</t>
    </rPh>
    <rPh sb="34" eb="36">
      <t>シカク</t>
    </rPh>
    <phoneticPr fontId="3"/>
  </si>
  <si>
    <t>※定年後雇用者とは、定年退職（自施設・他施設問わず）後に雇用契約をした職員をいう</t>
    <rPh sb="1" eb="4">
      <t>テイネンゴ</t>
    </rPh>
    <rPh sb="4" eb="7">
      <t>コヨウシャ</t>
    </rPh>
    <rPh sb="10" eb="12">
      <t>テイネン</t>
    </rPh>
    <rPh sb="12" eb="14">
      <t>タイショク</t>
    </rPh>
    <rPh sb="15" eb="16">
      <t>ジ</t>
    </rPh>
    <rPh sb="16" eb="18">
      <t>シセツ</t>
    </rPh>
    <rPh sb="19" eb="20">
      <t>タ</t>
    </rPh>
    <rPh sb="20" eb="22">
      <t>シセツ</t>
    </rPh>
    <rPh sb="22" eb="23">
      <t>ト</t>
    </rPh>
    <rPh sb="26" eb="27">
      <t>ゴ</t>
    </rPh>
    <rPh sb="28" eb="30">
      <t>コヨウ</t>
    </rPh>
    <rPh sb="30" eb="32">
      <t>ケイヤク</t>
    </rPh>
    <rPh sb="35" eb="37">
      <t>ショクイン</t>
    </rPh>
    <phoneticPr fontId="3"/>
  </si>
  <si>
    <t>入職年度</t>
    <rPh sb="0" eb="2">
      <t>ニュウショク</t>
    </rPh>
    <rPh sb="2" eb="4">
      <t>ネンド</t>
    </rPh>
    <phoneticPr fontId="3"/>
  </si>
  <si>
    <t>Ａ　退職後の進路</t>
    <rPh sb="2" eb="5">
      <t>タイショクゴ</t>
    </rPh>
    <rPh sb="6" eb="8">
      <t>シンロ</t>
    </rPh>
    <phoneticPr fontId="3"/>
  </si>
  <si>
    <t>※Ａの合計とＢ－１の合計は（１）の合計と同じ人数になります</t>
    <rPh sb="3" eb="5">
      <t>ゴウケイ</t>
    </rPh>
    <rPh sb="10" eb="12">
      <t>ゴウケイ</t>
    </rPh>
    <rPh sb="17" eb="19">
      <t>ゴウケイ</t>
    </rPh>
    <rPh sb="20" eb="21">
      <t>オナ</t>
    </rPh>
    <rPh sb="22" eb="24">
      <t>ニンズウ</t>
    </rPh>
    <phoneticPr fontId="3"/>
  </si>
  <si>
    <t>※Ｂ－１①の人数はＢ－２の合計と同じ人数になります</t>
    <rPh sb="6" eb="8">
      <t>ニンズウ</t>
    </rPh>
    <rPh sb="13" eb="15">
      <t>ゴウケイ</t>
    </rPh>
    <rPh sb="16" eb="17">
      <t>オナ</t>
    </rPh>
    <rPh sb="18" eb="20">
      <t>ニンズウ</t>
    </rPh>
    <phoneticPr fontId="3"/>
  </si>
  <si>
    <t>　　※パッケージ研修を修了された方は該当する領域を選択してください（個別の区分を回答する必要はありません）</t>
    <rPh sb="8" eb="10">
      <t>ケンシュウ</t>
    </rPh>
    <rPh sb="11" eb="13">
      <t>シュウリョウ</t>
    </rPh>
    <rPh sb="16" eb="17">
      <t>カタ</t>
    </rPh>
    <rPh sb="18" eb="20">
      <t>ガイトウ</t>
    </rPh>
    <rPh sb="22" eb="24">
      <t>リョウイキ</t>
    </rPh>
    <rPh sb="25" eb="27">
      <t>センタク</t>
    </rPh>
    <phoneticPr fontId="3"/>
  </si>
  <si>
    <t>（１）特定行為研修修了者の方はいますか。（プルダウン）</t>
    <phoneticPr fontId="3"/>
  </si>
  <si>
    <t>病院名</t>
    <rPh sb="0" eb="2">
      <t>ビョウイン</t>
    </rPh>
    <rPh sb="2" eb="3">
      <t>メイ</t>
    </rPh>
    <phoneticPr fontId="3"/>
  </si>
  <si>
    <t>看護単位</t>
    <rPh sb="0" eb="2">
      <t>カンゴ</t>
    </rPh>
    <rPh sb="2" eb="4">
      <t>タンイ</t>
    </rPh>
    <phoneticPr fontId="3"/>
  </si>
  <si>
    <t>　※病棟、手術室、外来等の数</t>
    <rPh sb="2" eb="4">
      <t>ビョウトウ</t>
    </rPh>
    <rPh sb="5" eb="8">
      <t>シュジュツシツ</t>
    </rPh>
    <rPh sb="9" eb="11">
      <t>ガイライ</t>
    </rPh>
    <rPh sb="11" eb="12">
      <t>トウ</t>
    </rPh>
    <rPh sb="13" eb="14">
      <t>カズ</t>
    </rPh>
    <phoneticPr fontId="3"/>
  </si>
  <si>
    <t>　※看護職員一人当たりの時間数</t>
    <rPh sb="2" eb="4">
      <t>カンゴ</t>
    </rPh>
    <rPh sb="4" eb="6">
      <t>ショクイン</t>
    </rPh>
    <rPh sb="6" eb="8">
      <t>ヒトリ</t>
    </rPh>
    <rPh sb="8" eb="9">
      <t>ア</t>
    </rPh>
    <rPh sb="12" eb="15">
      <t>ジカンスウ</t>
    </rPh>
    <phoneticPr fontId="3"/>
  </si>
  <si>
    <t>　③ 妊娠・出産・子育て</t>
    <rPh sb="3" eb="5">
      <t>ニンシン</t>
    </rPh>
    <rPh sb="6" eb="8">
      <t>シュッサン</t>
    </rPh>
    <rPh sb="9" eb="11">
      <t>コソダ</t>
    </rPh>
    <phoneticPr fontId="3"/>
  </si>
  <si>
    <t xml:space="preserve">　　 また研修修了者について、特定行為区分ごとに、修了された人数をお答えください。（合計は延べ人数となります） </t>
    <rPh sb="5" eb="7">
      <t>ケンシュウ</t>
    </rPh>
    <rPh sb="7" eb="10">
      <t>シュウリョウシャ</t>
    </rPh>
    <rPh sb="15" eb="17">
      <t>トクテイ</t>
    </rPh>
    <rPh sb="17" eb="19">
      <t>コウイ</t>
    </rPh>
    <rPh sb="19" eb="21">
      <t>クブン</t>
    </rPh>
    <rPh sb="25" eb="27">
      <t>シュウリョウ</t>
    </rPh>
    <rPh sb="30" eb="32">
      <t>ニンズウ</t>
    </rPh>
    <rPh sb="34" eb="35">
      <t>コタ</t>
    </rPh>
    <rPh sb="42" eb="44">
      <t>ゴウケイ</t>
    </rPh>
    <rPh sb="45" eb="46">
      <t>ノ</t>
    </rPh>
    <rPh sb="47" eb="49">
      <t>ニンズウ</t>
    </rPh>
    <phoneticPr fontId="3"/>
  </si>
  <si>
    <t>特定行為区分</t>
    <rPh sb="0" eb="2">
      <t>トクテイ</t>
    </rPh>
    <rPh sb="2" eb="4">
      <t>コウイ</t>
    </rPh>
    <rPh sb="4" eb="6">
      <t>クブン</t>
    </rPh>
    <phoneticPr fontId="3"/>
  </si>
  <si>
    <t>領域別パッケージ区分</t>
    <rPh sb="0" eb="2">
      <t>リョウイキ</t>
    </rPh>
    <rPh sb="2" eb="3">
      <t>ベツ</t>
    </rPh>
    <rPh sb="8" eb="10">
      <t>クブン</t>
    </rPh>
    <phoneticPr fontId="3"/>
  </si>
  <si>
    <t>理由：</t>
    <rPh sb="0" eb="2">
      <t>リユウ</t>
    </rPh>
    <phoneticPr fontId="3"/>
  </si>
  <si>
    <t>看護職員の
平均勤続年数</t>
    <rPh sb="0" eb="2">
      <t>カンゴ</t>
    </rPh>
    <rPh sb="2" eb="4">
      <t>ショクイン</t>
    </rPh>
    <rPh sb="6" eb="8">
      <t>ヘイキン</t>
    </rPh>
    <rPh sb="8" eb="10">
      <t>キンゾク</t>
    </rPh>
    <rPh sb="10" eb="12">
      <t>ネンスウ</t>
    </rPh>
    <phoneticPr fontId="3"/>
  </si>
  <si>
    <t>　看護職員の
平均残業時間</t>
    <rPh sb="1" eb="3">
      <t>カンゴ</t>
    </rPh>
    <rPh sb="3" eb="5">
      <t>ショクイン</t>
    </rPh>
    <rPh sb="7" eb="9">
      <t>ヘイキン</t>
    </rPh>
    <rPh sb="9" eb="11">
      <t>ザンギョウ</t>
    </rPh>
    <rPh sb="11" eb="13">
      <t>ジカン</t>
    </rPh>
    <phoneticPr fontId="3"/>
  </si>
  <si>
    <t>　③ ナースプラクティショナー（NP)</t>
    <phoneticPr fontId="3"/>
  </si>
  <si>
    <r>
      <rPr>
        <b/>
        <sz val="16"/>
        <rFont val="ＭＳ Ｐゴシック"/>
        <family val="3"/>
        <charset val="128"/>
      </rPr>
      <t>　 e-kanagawa電子申請</t>
    </r>
    <r>
      <rPr>
        <sz val="16"/>
        <rFont val="ＭＳ Ｐゴシック"/>
        <family val="3"/>
        <charset val="128"/>
      </rPr>
      <t>のページ：</t>
    </r>
    <rPh sb="12" eb="14">
      <t>デンシ</t>
    </rPh>
    <rPh sb="14" eb="16">
      <t>シンセイ</t>
    </rPh>
    <phoneticPr fontId="3"/>
  </si>
  <si>
    <r>
      <t>【不足している】と回答された方は不足人数（常勤換算ではなく</t>
    </r>
    <r>
      <rPr>
        <b/>
        <u/>
        <sz val="16"/>
        <rFont val="ＭＳ Ｐゴシック"/>
        <family val="3"/>
        <charset val="128"/>
      </rPr>
      <t>実人数</t>
    </r>
    <r>
      <rPr>
        <b/>
        <sz val="16"/>
        <rFont val="ＭＳ Ｐゴシック"/>
        <family val="3"/>
        <charset val="128"/>
      </rPr>
      <t>）をお答えください。</t>
    </r>
    <rPh sb="1" eb="3">
      <t>フソク</t>
    </rPh>
    <rPh sb="9" eb="11">
      <t>カイトウ</t>
    </rPh>
    <rPh sb="14" eb="15">
      <t>カタ</t>
    </rPh>
    <rPh sb="16" eb="18">
      <t>フソク</t>
    </rPh>
    <rPh sb="18" eb="20">
      <t>ニンズウ</t>
    </rPh>
    <rPh sb="21" eb="23">
      <t>ジョウキン</t>
    </rPh>
    <rPh sb="23" eb="25">
      <t>カンサン</t>
    </rPh>
    <rPh sb="29" eb="30">
      <t>ジツ</t>
    </rPh>
    <rPh sb="30" eb="32">
      <t>ニンズウ</t>
    </rPh>
    <rPh sb="35" eb="36">
      <t>コタ</t>
    </rPh>
    <phoneticPr fontId="3"/>
  </si>
  <si>
    <t>Ｂ－１　退職後の就職先</t>
    <rPh sb="4" eb="7">
      <t>タイショクゴ</t>
    </rPh>
    <phoneticPr fontId="3"/>
  </si>
  <si>
    <t>Ｂ－２　県内の就職先　詳細</t>
    <rPh sb="4" eb="6">
      <t>ケンナイ</t>
    </rPh>
    <rPh sb="11" eb="13">
      <t>ショウサイ</t>
    </rPh>
    <phoneticPr fontId="5"/>
  </si>
  <si>
    <t>　① 他の病院・診療所</t>
    <rPh sb="3" eb="4">
      <t>タ</t>
    </rPh>
    <rPh sb="5" eb="7">
      <t>ビョウイン</t>
    </rPh>
    <rPh sb="8" eb="11">
      <t>シンリョウジョ</t>
    </rPh>
    <phoneticPr fontId="5"/>
  </si>
  <si>
    <r>
      <t>（１）常勤・非常勤に関わらず、通算経験年数ごとに退職者の</t>
    </r>
    <r>
      <rPr>
        <b/>
        <sz val="16"/>
        <rFont val="ＭＳ Ｐゴシック"/>
        <family val="3"/>
        <charset val="128"/>
      </rPr>
      <t>退職理由</t>
    </r>
    <r>
      <rPr>
        <sz val="16"/>
        <rFont val="ＭＳ Ｐゴシック"/>
        <family val="3"/>
        <charset val="128"/>
      </rPr>
      <t>についてその数を記載してください。</t>
    </r>
    <rPh sb="3" eb="5">
      <t>ジョウキン</t>
    </rPh>
    <rPh sb="6" eb="9">
      <t>ヒジョウキン</t>
    </rPh>
    <rPh sb="10" eb="11">
      <t>カカ</t>
    </rPh>
    <rPh sb="15" eb="17">
      <t>ツウサン</t>
    </rPh>
    <rPh sb="17" eb="19">
      <t>ケイケン</t>
    </rPh>
    <rPh sb="19" eb="21">
      <t>ネンスウ</t>
    </rPh>
    <rPh sb="24" eb="26">
      <t>タイショク</t>
    </rPh>
    <rPh sb="26" eb="27">
      <t>シャ</t>
    </rPh>
    <rPh sb="28" eb="30">
      <t>タイショク</t>
    </rPh>
    <rPh sb="30" eb="32">
      <t>リユウ</t>
    </rPh>
    <rPh sb="38" eb="39">
      <t>カズ</t>
    </rPh>
    <rPh sb="40" eb="42">
      <t>キサイ</t>
    </rPh>
    <phoneticPr fontId="5"/>
  </si>
  <si>
    <t>　③ 就職先は未定</t>
    <rPh sb="3" eb="5">
      <t>シュウショク</t>
    </rPh>
    <rPh sb="5" eb="6">
      <t>サキ</t>
    </rPh>
    <rPh sb="7" eb="9">
      <t>ミテイ</t>
    </rPh>
    <phoneticPr fontId="5"/>
  </si>
  <si>
    <t>　③ 老人保健施設･特別養護老人ﾎｰﾑ</t>
    <rPh sb="3" eb="9">
      <t>ロウジンホケンシセツ</t>
    </rPh>
    <rPh sb="10" eb="16">
      <t>トクベツヨウゴロウジン</t>
    </rPh>
    <phoneticPr fontId="5"/>
  </si>
  <si>
    <t>【問９】看護師特定行為研修修了者について伺います。</t>
    <rPh sb="1" eb="2">
      <t>トイ</t>
    </rPh>
    <rPh sb="4" eb="7">
      <t>カンゴシ</t>
    </rPh>
    <rPh sb="7" eb="9">
      <t>トクテイ</t>
    </rPh>
    <rPh sb="9" eb="11">
      <t>コウイ</t>
    </rPh>
    <rPh sb="11" eb="13">
      <t>ケンシュウ</t>
    </rPh>
    <rPh sb="13" eb="16">
      <t>シュウリョウシャ</t>
    </rPh>
    <rPh sb="20" eb="21">
      <t>ウカガ</t>
    </rPh>
    <phoneticPr fontId="3"/>
  </si>
  <si>
    <t>（２）（１）で研修修了者が「いる」と回答した方に伺います。研修修了者の人数をお答えください。</t>
    <rPh sb="7" eb="9">
      <t>ケンシュウ</t>
    </rPh>
    <rPh sb="9" eb="12">
      <t>シュウリョウシャ</t>
    </rPh>
    <rPh sb="18" eb="20">
      <t>カイトウ</t>
    </rPh>
    <rPh sb="22" eb="23">
      <t>カタ</t>
    </rPh>
    <rPh sb="24" eb="25">
      <t>ウカガ</t>
    </rPh>
    <rPh sb="29" eb="31">
      <t>ケンシュウ</t>
    </rPh>
    <phoneticPr fontId="3"/>
  </si>
  <si>
    <r>
      <t xml:space="preserve">　⑬ その他
</t>
    </r>
    <r>
      <rPr>
        <sz val="12"/>
        <rFont val="ＭＳ Ｐゴシック"/>
        <family val="3"/>
        <charset val="128"/>
      </rPr>
      <t>（上記以外の理由、異動・他施設への転職を含む)</t>
    </r>
    <rPh sb="5" eb="6">
      <t>ホカ</t>
    </rPh>
    <rPh sb="8" eb="10">
      <t>ジョウキ</t>
    </rPh>
    <rPh sb="10" eb="12">
      <t>イガイ</t>
    </rPh>
    <rPh sb="13" eb="15">
      <t>リユウ</t>
    </rPh>
    <rPh sb="16" eb="18">
      <t>イドウ</t>
    </rPh>
    <rPh sb="19" eb="20">
      <t>タ</t>
    </rPh>
    <rPh sb="20" eb="22">
      <t>シセツ</t>
    </rPh>
    <rPh sb="24" eb="26">
      <t>テンショク</t>
    </rPh>
    <rPh sb="27" eb="28">
      <t>フク</t>
    </rPh>
    <phoneticPr fontId="3"/>
  </si>
  <si>
    <t>　⑭ 不明（把握していない場合を含む）</t>
    <rPh sb="3" eb="5">
      <t>フメイ</t>
    </rPh>
    <rPh sb="6" eb="8">
      <t>ハアク</t>
    </rPh>
    <rPh sb="13" eb="15">
      <t>バアイ</t>
    </rPh>
    <rPh sb="16" eb="17">
      <t>フク</t>
    </rPh>
    <phoneticPr fontId="3"/>
  </si>
  <si>
    <t>また「①就職先が決まっている（県内）」方がいる場合、就職先の内訳の人数を記入してください。</t>
    <phoneticPr fontId="3"/>
  </si>
  <si>
    <t xml:space="preserve"> ② 看護職として他施設に転職</t>
    <rPh sb="3" eb="6">
      <t>カンゴショク</t>
    </rPh>
    <rPh sb="9" eb="10">
      <t>タ</t>
    </rPh>
    <rPh sb="10" eb="12">
      <t>シセツ</t>
    </rPh>
    <rPh sb="13" eb="15">
      <t>テンショク</t>
    </rPh>
    <phoneticPr fontId="3"/>
  </si>
  <si>
    <t xml:space="preserve"> ③ 不明（未定・把握していない等）</t>
    <rPh sb="3" eb="5">
      <t>フメイ</t>
    </rPh>
    <rPh sb="6" eb="8">
      <t>ミテイ</t>
    </rPh>
    <rPh sb="9" eb="11">
      <t>ハアク</t>
    </rPh>
    <rPh sb="16" eb="17">
      <t>トウ</t>
    </rPh>
    <phoneticPr fontId="3"/>
  </si>
  <si>
    <t>　① 就職先が決まっている（県内）</t>
    <rPh sb="3" eb="5">
      <t>シュウショク</t>
    </rPh>
    <rPh sb="5" eb="6">
      <t>サキ</t>
    </rPh>
    <rPh sb="7" eb="8">
      <t>キ</t>
    </rPh>
    <rPh sb="14" eb="16">
      <t>ケンナイ</t>
    </rPh>
    <phoneticPr fontId="5"/>
  </si>
  <si>
    <t>　② 就職先が決まっている（県外）</t>
    <rPh sb="3" eb="6">
      <t>シュウショクサキ</t>
    </rPh>
    <rPh sb="7" eb="8">
      <t>キ</t>
    </rPh>
    <rPh sb="14" eb="16">
      <t>ケンガイ</t>
    </rPh>
    <phoneticPr fontId="5"/>
  </si>
  <si>
    <t>　④ 不明（把握していない場合を含む）</t>
    <rPh sb="3" eb="5">
      <t>フメイ</t>
    </rPh>
    <rPh sb="6" eb="8">
      <t>ハアク</t>
    </rPh>
    <rPh sb="13" eb="15">
      <t>バアイ</t>
    </rPh>
    <rPh sb="16" eb="17">
      <t>フク</t>
    </rPh>
    <phoneticPr fontId="5"/>
  </si>
  <si>
    <t>　④ その他（上記①～③以外の就職先）</t>
    <rPh sb="5" eb="6">
      <t>タ</t>
    </rPh>
    <rPh sb="7" eb="9">
      <t>ジョウキ</t>
    </rPh>
    <rPh sb="12" eb="14">
      <t>イガイ</t>
    </rPh>
    <rPh sb="15" eb="17">
      <t>シュウショク</t>
    </rPh>
    <rPh sb="17" eb="18">
      <t>サキ</t>
    </rPh>
    <phoneticPr fontId="5"/>
  </si>
  <si>
    <t>　⑤ 不明（把握していない場合を含む）</t>
    <rPh sb="3" eb="5">
      <t>フメイ</t>
    </rPh>
    <rPh sb="6" eb="8">
      <t>ハアク</t>
    </rPh>
    <rPh sb="13" eb="15">
      <t>バアイ</t>
    </rPh>
    <rPh sb="16" eb="17">
      <t>フク</t>
    </rPh>
    <phoneticPr fontId="5"/>
  </si>
  <si>
    <t>※ナースプラクティショナー（NP）とは大学院のNP教育課程を修了し一般社団法人日本NP教育大学院協議会が認定した診療看護師のことをいう</t>
    <rPh sb="19" eb="22">
      <t>ダイガクイン</t>
    </rPh>
    <rPh sb="25" eb="27">
      <t>キョウイク</t>
    </rPh>
    <rPh sb="27" eb="29">
      <t>カテイ</t>
    </rPh>
    <rPh sb="30" eb="32">
      <t>シュウリョウ</t>
    </rPh>
    <rPh sb="33" eb="35">
      <t>イッパン</t>
    </rPh>
    <rPh sb="35" eb="37">
      <t>シャダン</t>
    </rPh>
    <rPh sb="37" eb="39">
      <t>ホウジン</t>
    </rPh>
    <rPh sb="39" eb="41">
      <t>ニホン</t>
    </rPh>
    <rPh sb="43" eb="45">
      <t>キョウイク</t>
    </rPh>
    <rPh sb="45" eb="47">
      <t>ダイガク</t>
    </rPh>
    <rPh sb="47" eb="48">
      <t>イン</t>
    </rPh>
    <rPh sb="48" eb="51">
      <t>キョウギカイ</t>
    </rPh>
    <phoneticPr fontId="3"/>
  </si>
  <si>
    <r>
      <t>◎Excelファイル名は　</t>
    </r>
    <r>
      <rPr>
        <b/>
        <sz val="16"/>
        <rFont val="ＭＳ Ｐゴシック"/>
        <family val="3"/>
        <charset val="128"/>
      </rPr>
      <t>【病院名】調査票</t>
    </r>
    <r>
      <rPr>
        <sz val="16"/>
        <rFont val="ＭＳ Ｐゴシック"/>
        <family val="3"/>
        <charset val="128"/>
      </rPr>
      <t>　とし、</t>
    </r>
    <r>
      <rPr>
        <b/>
        <u/>
        <sz val="16"/>
        <rFont val="ＭＳ Ｐゴシック"/>
        <family val="3"/>
        <charset val="128"/>
      </rPr>
      <t>「e-kanagawa電子申請」</t>
    </r>
    <r>
      <rPr>
        <sz val="16"/>
        <rFont val="ＭＳ Ｐゴシック"/>
        <family val="3"/>
        <charset val="128"/>
      </rPr>
      <t>よりご提出ください</t>
    </r>
    <rPh sb="10" eb="11">
      <t>メイ</t>
    </rPh>
    <rPh sb="14" eb="16">
      <t>ビョウイン</t>
    </rPh>
    <rPh sb="16" eb="17">
      <t>メイ</t>
    </rPh>
    <rPh sb="18" eb="21">
      <t>チョウサヒョウ</t>
    </rPh>
    <rPh sb="36" eb="38">
      <t>デンシ</t>
    </rPh>
    <rPh sb="38" eb="40">
      <t>シンセイ</t>
    </rPh>
    <rPh sb="44" eb="46">
      <t>テイシュツ</t>
    </rPh>
    <phoneticPr fontId="3"/>
  </si>
  <si>
    <t>調査は以上です。ご協力ありがとうございました。</t>
    <phoneticPr fontId="3"/>
  </si>
  <si>
    <t>◎この調査は神奈川県医療整備・人材課が実施し、集計業務を外部業者に委託しています</t>
    <rPh sb="19" eb="21">
      <t>ジッシ</t>
    </rPh>
    <rPh sb="23" eb="25">
      <t>シュウケイ</t>
    </rPh>
    <rPh sb="25" eb="27">
      <t>ギョウム</t>
    </rPh>
    <rPh sb="28" eb="30">
      <t>ガイブ</t>
    </rPh>
    <rPh sb="30" eb="32">
      <t>ギョウシャ</t>
    </rPh>
    <phoneticPr fontId="3"/>
  </si>
  <si>
    <t>令和６年（2024）</t>
    <rPh sb="3" eb="4">
      <t>ネン</t>
    </rPh>
    <phoneticPr fontId="3"/>
  </si>
  <si>
    <t xml:space="preserve"> 経験者採用合計 </t>
    <rPh sb="1" eb="4">
      <t>ケイケンシャ</t>
    </rPh>
    <rPh sb="4" eb="6">
      <t>サイヨウ</t>
    </rPh>
    <rPh sb="6" eb="8">
      <t>ゴウケイ</t>
    </rPh>
    <phoneticPr fontId="3"/>
  </si>
  <si>
    <t>　令和８年３月31日時点の</t>
    <rPh sb="4" eb="5">
      <t>ネン</t>
    </rPh>
    <rPh sb="6" eb="7">
      <t>ガツ</t>
    </rPh>
    <rPh sb="9" eb="10">
      <t>ニチ</t>
    </rPh>
    <rPh sb="10" eb="12">
      <t>ジテン</t>
    </rPh>
    <phoneticPr fontId="3"/>
  </si>
  <si>
    <t>　③ 令和８年３月31日時点の看護職員数
　※令和８年３月31日付退職者を含む　　　　　　　　　　　　　</t>
    <rPh sb="12" eb="14">
      <t>ジテン</t>
    </rPh>
    <rPh sb="15" eb="17">
      <t>カンゴ</t>
    </rPh>
    <rPh sb="17" eb="20">
      <t>ショクインスウ</t>
    </rPh>
    <phoneticPr fontId="3"/>
  </si>
  <si>
    <t>病院全体の看護補助者の人数についてお答えください。(令和８年３月31日時点の在籍者)</t>
    <rPh sb="0" eb="2">
      <t>ビョウイン</t>
    </rPh>
    <rPh sb="2" eb="4">
      <t>ゼンタイ</t>
    </rPh>
    <rPh sb="5" eb="7">
      <t>カンゴ</t>
    </rPh>
    <rPh sb="7" eb="10">
      <t>ホジョシャ</t>
    </rPh>
    <rPh sb="11" eb="13">
      <t>ニンズウ</t>
    </rPh>
    <rPh sb="18" eb="19">
      <t>コタ</t>
    </rPh>
    <rPh sb="38" eb="41">
      <t>ザイセキシャ</t>
    </rPh>
    <phoneticPr fontId="3"/>
  </si>
  <si>
    <t>　令和７年９月１ヶ月間の</t>
    <rPh sb="4" eb="5">
      <t>ネン</t>
    </rPh>
    <rPh sb="6" eb="7">
      <t>ガツ</t>
    </rPh>
    <rPh sb="9" eb="11">
      <t>ゲツカン</t>
    </rPh>
    <phoneticPr fontId="3"/>
  </si>
  <si>
    <t>　① 令和７年４月１日時点の看護職員数
　※令和７年４月１日採用者及び他施設からの異動を含む 　　　　　　　</t>
    <rPh sb="11" eb="13">
      <t>ジテン</t>
    </rPh>
    <rPh sb="14" eb="17">
      <t>カンゴショク</t>
    </rPh>
    <rPh sb="17" eb="18">
      <t>イン</t>
    </rPh>
    <rPh sb="18" eb="19">
      <t>スウ</t>
    </rPh>
    <phoneticPr fontId="3"/>
  </si>
  <si>
    <t>　② 令和７年４月１日～令和８年３月31日退職者
　※定年退職、同系列施設への異動を含む退職者数</t>
  </si>
  <si>
    <t>【令和７(2025)年度　病院看護職員就業実態調査票】　</t>
    <rPh sb="13" eb="15">
      <t>ビョウイン</t>
    </rPh>
    <rPh sb="15" eb="17">
      <t>カンゴ</t>
    </rPh>
    <phoneticPr fontId="3"/>
  </si>
  <si>
    <t>【問１】（１）令和７(2025)年度の看護職員について伺います。</t>
    <rPh sb="1" eb="2">
      <t>トイ</t>
    </rPh>
    <rPh sb="16" eb="18">
      <t>ネンド</t>
    </rPh>
    <rPh sb="19" eb="21">
      <t>カンゴ</t>
    </rPh>
    <rPh sb="21" eb="23">
      <t>ショクイン</t>
    </rPh>
    <rPh sb="27" eb="28">
      <t>ウカガ</t>
    </rPh>
    <phoneticPr fontId="3"/>
  </si>
  <si>
    <t>（３）令和７（2025）年度の看護補助者（看護助手等）について伺います。</t>
    <rPh sb="13" eb="14">
      <t>ド</t>
    </rPh>
    <rPh sb="15" eb="17">
      <t>カンゴ</t>
    </rPh>
    <rPh sb="17" eb="20">
      <t>ホジョシャ</t>
    </rPh>
    <rPh sb="21" eb="23">
      <t>カンゴ</t>
    </rPh>
    <rPh sb="23" eb="25">
      <t>ジョシュ</t>
    </rPh>
    <rPh sb="25" eb="26">
      <t>トウ</t>
    </rPh>
    <rPh sb="31" eb="32">
      <t>ウカガ</t>
    </rPh>
    <phoneticPr fontId="3"/>
  </si>
  <si>
    <t>【問２】 令和７年４月１日付新卒新採用者の状況について伺います。</t>
    <rPh sb="1" eb="2">
      <t>トイ</t>
    </rPh>
    <rPh sb="8" eb="9">
      <t>ネン</t>
    </rPh>
    <rPh sb="9" eb="10">
      <t>ヘイネン</t>
    </rPh>
    <rPh sb="10" eb="11">
      <t>ガツ</t>
    </rPh>
    <rPh sb="12" eb="13">
      <t>ヒ</t>
    </rPh>
    <rPh sb="14" eb="16">
      <t>シンソツ</t>
    </rPh>
    <rPh sb="16" eb="17">
      <t>シン</t>
    </rPh>
    <rPh sb="17" eb="19">
      <t>サイヨウ</t>
    </rPh>
    <rPh sb="19" eb="20">
      <t>シャ</t>
    </rPh>
    <rPh sb="21" eb="23">
      <t>ジョウキョウ</t>
    </rPh>
    <rPh sb="27" eb="28">
      <t>ウカガ</t>
    </rPh>
    <phoneticPr fontId="3"/>
  </si>
  <si>
    <t>※新卒新採用者とは、令和７年３月に看護師等国家試験に合格し、令和７年４月１日付で採用した職員をいう</t>
    <rPh sb="21" eb="23">
      <t>コッカ</t>
    </rPh>
    <rPh sb="23" eb="25">
      <t>シケン</t>
    </rPh>
    <rPh sb="26" eb="28">
      <t>ゴウカク</t>
    </rPh>
    <phoneticPr fontId="3"/>
  </si>
  <si>
    <t xml:space="preserve"> 令和７年４月１日付新卒新採用者数</t>
    <rPh sb="4" eb="5">
      <t>ネン</t>
    </rPh>
    <rPh sb="5" eb="6">
      <t>ヘイネン</t>
    </rPh>
    <rPh sb="6" eb="7">
      <t>ガツ</t>
    </rPh>
    <rPh sb="8" eb="9">
      <t>ニチ</t>
    </rPh>
    <rPh sb="10" eb="12">
      <t>シンソツ</t>
    </rPh>
    <rPh sb="12" eb="15">
      <t>シンサイヨウ</t>
    </rPh>
    <rPh sb="15" eb="16">
      <t>シャ</t>
    </rPh>
    <rPh sb="16" eb="17">
      <t>スウ</t>
    </rPh>
    <phoneticPr fontId="3"/>
  </si>
  <si>
    <t xml:space="preserve"> 新卒新採用者のうち、
 令和７年度中の退職者数</t>
    <rPh sb="1" eb="3">
      <t>シンソツ</t>
    </rPh>
    <rPh sb="3" eb="7">
      <t>シンサイヨウシャ</t>
    </rPh>
    <rPh sb="16" eb="18">
      <t>ネンド</t>
    </rPh>
    <rPh sb="18" eb="19">
      <t>チュウ</t>
    </rPh>
    <rPh sb="20" eb="22">
      <t>タイショク</t>
    </rPh>
    <rPh sb="22" eb="23">
      <t>モノ</t>
    </rPh>
    <rPh sb="23" eb="24">
      <t>スウ</t>
    </rPh>
    <phoneticPr fontId="3"/>
  </si>
  <si>
    <t>【問３】 令和７年度経験者採用の状況について伺います。</t>
    <rPh sb="1" eb="2">
      <t>トイ</t>
    </rPh>
    <rPh sb="8" eb="10">
      <t>ネンド</t>
    </rPh>
    <rPh sb="10" eb="13">
      <t>ケイケンシャ</t>
    </rPh>
    <rPh sb="11" eb="12">
      <t>ヘイネンド</t>
    </rPh>
    <rPh sb="13" eb="15">
      <t>サイヨウ</t>
    </rPh>
    <rPh sb="16" eb="18">
      <t>ジョウキョウ</t>
    </rPh>
    <rPh sb="22" eb="23">
      <t>ウカガ</t>
    </rPh>
    <phoneticPr fontId="3"/>
  </si>
  <si>
    <t xml:space="preserve"> 令和７年４月１日付経験者採用者数</t>
    <rPh sb="4" eb="5">
      <t>ネン</t>
    </rPh>
    <rPh sb="5" eb="6">
      <t>ヘイネン</t>
    </rPh>
    <rPh sb="6" eb="7">
      <t>ガツ</t>
    </rPh>
    <rPh sb="8" eb="9">
      <t>ニチ</t>
    </rPh>
    <rPh sb="10" eb="13">
      <t>ケイケンシャ</t>
    </rPh>
    <rPh sb="13" eb="16">
      <t>サイヨウシャ</t>
    </rPh>
    <rPh sb="16" eb="17">
      <t>スウ</t>
    </rPh>
    <phoneticPr fontId="3"/>
  </si>
  <si>
    <t xml:space="preserve"> 令和７年４月２日～令和８年３月31日
 の経験者採用者数</t>
    <rPh sb="4" eb="5">
      <t>ネン</t>
    </rPh>
    <rPh sb="5" eb="6">
      <t>ヘイネン</t>
    </rPh>
    <rPh sb="6" eb="7">
      <t>ガツ</t>
    </rPh>
    <rPh sb="8" eb="9">
      <t>ニチ</t>
    </rPh>
    <rPh sb="13" eb="14">
      <t>ネン</t>
    </rPh>
    <rPh sb="14" eb="15">
      <t>ヘイネン</t>
    </rPh>
    <rPh sb="15" eb="16">
      <t>ガツ</t>
    </rPh>
    <rPh sb="18" eb="19">
      <t>ニチ</t>
    </rPh>
    <rPh sb="22" eb="25">
      <t>ケイケンシャ</t>
    </rPh>
    <rPh sb="25" eb="27">
      <t>サイヨウ</t>
    </rPh>
    <rPh sb="27" eb="28">
      <t>シャ</t>
    </rPh>
    <rPh sb="28" eb="29">
      <t>スウ</t>
    </rPh>
    <phoneticPr fontId="3"/>
  </si>
  <si>
    <t xml:space="preserve"> 令和７年度中の経験者採用者のうち
 定年後雇用者数</t>
    <rPh sb="4" eb="6">
      <t>ネンド</t>
    </rPh>
    <rPh sb="6" eb="7">
      <t>チュウ</t>
    </rPh>
    <rPh sb="8" eb="11">
      <t>ケイケンシャ</t>
    </rPh>
    <rPh sb="11" eb="14">
      <t>サイヨウシャ</t>
    </rPh>
    <rPh sb="19" eb="22">
      <t>テイネンゴ</t>
    </rPh>
    <rPh sb="22" eb="25">
      <t>コヨウシャ</t>
    </rPh>
    <rPh sb="24" eb="25">
      <t>シャ</t>
    </rPh>
    <rPh sb="25" eb="26">
      <t>スウ</t>
    </rPh>
    <phoneticPr fontId="3"/>
  </si>
  <si>
    <t>【問４】 令和７年度の通算経験２～５年目の常勤看護職員について伺います。</t>
    <rPh sb="1" eb="2">
      <t>トイ</t>
    </rPh>
    <rPh sb="8" eb="10">
      <t>ネンド</t>
    </rPh>
    <rPh sb="10" eb="12">
      <t>ヘイネンド</t>
    </rPh>
    <rPh sb="11" eb="13">
      <t>ツウサン</t>
    </rPh>
    <rPh sb="13" eb="15">
      <t>ケイケン</t>
    </rPh>
    <rPh sb="18" eb="20">
      <t>ネンメ</t>
    </rPh>
    <rPh sb="21" eb="23">
      <t>ジョウキン</t>
    </rPh>
    <rPh sb="23" eb="25">
      <t>カンゴ</t>
    </rPh>
    <rPh sb="25" eb="27">
      <t>ショクイン</t>
    </rPh>
    <rPh sb="31" eb="32">
      <t>ウカガ</t>
    </rPh>
    <phoneticPr fontId="5"/>
  </si>
  <si>
    <t>令和７年４月１日在籍数</t>
    <rPh sb="3" eb="4">
      <t>ネン</t>
    </rPh>
    <rPh sb="8" eb="10">
      <t>ザイセキ</t>
    </rPh>
    <rPh sb="10" eb="11">
      <t>カズ</t>
    </rPh>
    <phoneticPr fontId="5"/>
  </si>
  <si>
    <t>令和７年度中、退職者数</t>
    <rPh sb="3" eb="5">
      <t>ネンド</t>
    </rPh>
    <rPh sb="5" eb="6">
      <t>ナカ</t>
    </rPh>
    <rPh sb="7" eb="10">
      <t>タイショクシャ</t>
    </rPh>
    <rPh sb="10" eb="11">
      <t>カズ</t>
    </rPh>
    <phoneticPr fontId="5"/>
  </si>
  <si>
    <t>入職年度と通算経験年数（令和７年度の場合)　※転職者は前職までの経験も含めた年数</t>
    <rPh sb="0" eb="2">
      <t>ニュウショク</t>
    </rPh>
    <rPh sb="2" eb="4">
      <t>ネンド</t>
    </rPh>
    <rPh sb="5" eb="7">
      <t>ツウサン</t>
    </rPh>
    <rPh sb="7" eb="9">
      <t>ケイケン</t>
    </rPh>
    <rPh sb="9" eb="11">
      <t>ネンスウ</t>
    </rPh>
    <rPh sb="15" eb="17">
      <t>ネンド</t>
    </rPh>
    <rPh sb="18" eb="20">
      <t>バアイ</t>
    </rPh>
    <rPh sb="23" eb="25">
      <t>テンショク</t>
    </rPh>
    <rPh sb="25" eb="26">
      <t>シャ</t>
    </rPh>
    <rPh sb="27" eb="29">
      <t>ゼンショク</t>
    </rPh>
    <rPh sb="32" eb="34">
      <t>ケイケン</t>
    </rPh>
    <rPh sb="35" eb="36">
      <t>フク</t>
    </rPh>
    <rPh sb="38" eb="40">
      <t>ネンスウ</t>
    </rPh>
    <phoneticPr fontId="3"/>
  </si>
  <si>
    <t>※経験者とは、令和６年３月以前に看護師等国家試験に合格し、他施設での就業経験のある職員をいう</t>
    <rPh sb="1" eb="4">
      <t>ケイケンシャ</t>
    </rPh>
    <rPh sb="10" eb="11">
      <t>ネン</t>
    </rPh>
    <rPh sb="12" eb="13">
      <t>ガツ</t>
    </rPh>
    <rPh sb="13" eb="15">
      <t>イゼン</t>
    </rPh>
    <rPh sb="16" eb="19">
      <t>カンゴシ</t>
    </rPh>
    <rPh sb="19" eb="20">
      <t>トウ</t>
    </rPh>
    <rPh sb="20" eb="22">
      <t>コッカ</t>
    </rPh>
    <rPh sb="22" eb="24">
      <t>シケン</t>
    </rPh>
    <rPh sb="25" eb="27">
      <t>ゴウカク</t>
    </rPh>
    <rPh sb="29" eb="30">
      <t>タ</t>
    </rPh>
    <rPh sb="30" eb="32">
      <t>シセツ</t>
    </rPh>
    <rPh sb="34" eb="36">
      <t>シュウギョウ</t>
    </rPh>
    <rPh sb="36" eb="38">
      <t>ケイケン</t>
    </rPh>
    <rPh sb="41" eb="43">
      <t>ショクイン</t>
    </rPh>
    <phoneticPr fontId="3"/>
  </si>
  <si>
    <t>令和７年（2025）</t>
    <rPh sb="3" eb="4">
      <t>ネン</t>
    </rPh>
    <phoneticPr fontId="3"/>
  </si>
  <si>
    <t>令和３年（2021）</t>
    <rPh sb="0" eb="2">
      <t>レイワ</t>
    </rPh>
    <rPh sb="3" eb="4">
      <t>ネン</t>
    </rPh>
    <phoneticPr fontId="3"/>
  </si>
  <si>
    <t>～令和２（2020）</t>
    <rPh sb="1" eb="3">
      <t>レイワ</t>
    </rPh>
    <phoneticPr fontId="3"/>
  </si>
  <si>
    <t>【問５】　令和７年度中に退職した看護職員について伺います。</t>
    <rPh sb="1" eb="2">
      <t>トイ</t>
    </rPh>
    <rPh sb="8" eb="10">
      <t>ネンド</t>
    </rPh>
    <rPh sb="10" eb="11">
      <t>チュウ</t>
    </rPh>
    <rPh sb="12" eb="14">
      <t>タイショク</t>
    </rPh>
    <rPh sb="16" eb="18">
      <t>カンゴ</t>
    </rPh>
    <rPh sb="17" eb="18">
      <t>ヘイネンド</t>
    </rPh>
    <rPh sb="18" eb="20">
      <t>ショクイン</t>
    </rPh>
    <rPh sb="24" eb="25">
      <t>ウカガ</t>
    </rPh>
    <phoneticPr fontId="3"/>
  </si>
  <si>
    <t>（２）　令和７年度中に退職した看護職員の、退職後の進路・就職先について把握している人数をお答えください。</t>
    <rPh sb="7" eb="9">
      <t>ネンド</t>
    </rPh>
    <rPh sb="9" eb="10">
      <t>チュウ</t>
    </rPh>
    <rPh sb="11" eb="13">
      <t>タイショク</t>
    </rPh>
    <rPh sb="15" eb="17">
      <t>カンゴ</t>
    </rPh>
    <rPh sb="17" eb="19">
      <t>ショクイン</t>
    </rPh>
    <rPh sb="21" eb="24">
      <t>タイショクゴ</t>
    </rPh>
    <rPh sb="25" eb="27">
      <t>シンロ</t>
    </rPh>
    <rPh sb="28" eb="30">
      <t>シュウショク</t>
    </rPh>
    <rPh sb="30" eb="31">
      <t>サキ</t>
    </rPh>
    <rPh sb="35" eb="37">
      <t>ハアク</t>
    </rPh>
    <rPh sb="41" eb="43">
      <t>ニンズウ</t>
    </rPh>
    <rPh sb="45" eb="46">
      <t>コタ</t>
    </rPh>
    <phoneticPr fontId="5"/>
  </si>
  <si>
    <t>【問７】 令和８年度の看護職員の充足状況について伺います。</t>
    <rPh sb="1" eb="2">
      <t>トイ</t>
    </rPh>
    <rPh sb="8" eb="10">
      <t>ネンド</t>
    </rPh>
    <rPh sb="10" eb="12">
      <t>ヘイネンド</t>
    </rPh>
    <rPh sb="11" eb="13">
      <t>カンゴ</t>
    </rPh>
    <rPh sb="13" eb="15">
      <t>ショクイン</t>
    </rPh>
    <rPh sb="16" eb="18">
      <t>ジュウソク</t>
    </rPh>
    <rPh sb="18" eb="20">
      <t>ジョウキョウ</t>
    </rPh>
    <rPh sb="24" eb="25">
      <t>ウカガ</t>
    </rPh>
    <phoneticPr fontId="3"/>
  </si>
  <si>
    <t>（１） 令和８年４月１日時点の採用必要数</t>
    <rPh sb="12" eb="14">
      <t>ジテン</t>
    </rPh>
    <rPh sb="15" eb="17">
      <t>サイヨウ</t>
    </rPh>
    <rPh sb="17" eb="19">
      <t>ヒツヨウ</t>
    </rPh>
    <rPh sb="19" eb="20">
      <t>カズ</t>
    </rPh>
    <phoneticPr fontId="3"/>
  </si>
  <si>
    <t>（２） 令和８年４月１日付採用者総数</t>
    <rPh sb="13" eb="16">
      <t>サイヨウシャ</t>
    </rPh>
    <rPh sb="16" eb="18">
      <t>ソウスウ</t>
    </rPh>
    <phoneticPr fontId="3"/>
  </si>
  <si>
    <t>※新卒・既卒にかかわらず、系列病院からの異動を含む、実際に令和８年４月１日付で採用した看護職員の人数</t>
    <rPh sb="1" eb="3">
      <t>シンソツ</t>
    </rPh>
    <rPh sb="4" eb="6">
      <t>キソツ</t>
    </rPh>
    <rPh sb="13" eb="15">
      <t>ケイレツ</t>
    </rPh>
    <rPh sb="15" eb="17">
      <t>ビョウイン</t>
    </rPh>
    <rPh sb="20" eb="22">
      <t>イドウ</t>
    </rPh>
    <rPh sb="23" eb="24">
      <t>フク</t>
    </rPh>
    <rPh sb="26" eb="28">
      <t>ジッサイ</t>
    </rPh>
    <rPh sb="32" eb="33">
      <t>ネン</t>
    </rPh>
    <rPh sb="34" eb="35">
      <t>ガツ</t>
    </rPh>
    <rPh sb="36" eb="37">
      <t>ニチ</t>
    </rPh>
    <rPh sb="37" eb="38">
      <t>ヅケ</t>
    </rPh>
    <rPh sb="39" eb="41">
      <t>サイヨウ</t>
    </rPh>
    <rPh sb="43" eb="45">
      <t>カンゴ</t>
    </rPh>
    <rPh sb="45" eb="47">
      <t>ショクイン</t>
    </rPh>
    <rPh sb="48" eb="50">
      <t>ニンズウ</t>
    </rPh>
    <phoneticPr fontId="3"/>
  </si>
  <si>
    <t>それぞれの資格保有者の人数をお答えください。(令和８年３月31日時点の在籍者)</t>
  </si>
  <si>
    <t>【問６】令和７年度の新人看護職員研修についてお伺いします。</t>
    <rPh sb="1" eb="2">
      <t>トイ</t>
    </rPh>
    <rPh sb="7" eb="8">
      <t>ネン</t>
    </rPh>
    <rPh sb="8" eb="9">
      <t>ド</t>
    </rPh>
    <rPh sb="10" eb="18">
      <t>シンジンカンゴショクインケンシュウ</t>
    </rPh>
    <rPh sb="23" eb="24">
      <t>ウカガ</t>
    </rPh>
    <phoneticPr fontId="3"/>
  </si>
  <si>
    <t>(２)　令和７年度に新人看護職員研修ガイドラインに沿った新人看護職員研修を実施しましたか。</t>
    <rPh sb="7" eb="9">
      <t>ネンド</t>
    </rPh>
    <rPh sb="9" eb="11">
      <t>ヘイネンド</t>
    </rPh>
    <rPh sb="10" eb="12">
      <t>シンジン</t>
    </rPh>
    <rPh sb="12" eb="14">
      <t>カンゴ</t>
    </rPh>
    <rPh sb="14" eb="16">
      <t>ショクイン</t>
    </rPh>
    <rPh sb="16" eb="18">
      <t>ケンシュウ</t>
    </rPh>
    <rPh sb="25" eb="26">
      <t>ソ</t>
    </rPh>
    <rPh sb="28" eb="30">
      <t>シンジン</t>
    </rPh>
    <rPh sb="30" eb="32">
      <t>カンゴ</t>
    </rPh>
    <rPh sb="32" eb="34">
      <t>ショクイン</t>
    </rPh>
    <rPh sb="34" eb="36">
      <t>ケンシュウ</t>
    </rPh>
    <rPh sb="37" eb="39">
      <t>ジッシ</t>
    </rPh>
    <phoneticPr fontId="3"/>
  </si>
  <si>
    <t>(３)　令和７年度の新人看護職員研修の実施方法で該当するものをすべて選択してください。（プルダウン、複数回答可）</t>
    <rPh sb="19" eb="21">
      <t>ジッシ</t>
    </rPh>
    <rPh sb="21" eb="23">
      <t>ホウホウ</t>
    </rPh>
    <rPh sb="24" eb="26">
      <t>ガイトウ</t>
    </rPh>
    <rPh sb="34" eb="36">
      <t>センタク</t>
    </rPh>
    <phoneticPr fontId="3"/>
  </si>
  <si>
    <t>※前年度との比較ではなく、令和７年度に実施した方法を選択してください</t>
    <rPh sb="1" eb="3">
      <t>ゼンネン</t>
    </rPh>
    <rPh sb="3" eb="4">
      <t>ド</t>
    </rPh>
    <rPh sb="6" eb="8">
      <t>ヒカク</t>
    </rPh>
    <rPh sb="16" eb="17">
      <t>ネン</t>
    </rPh>
    <rPh sb="17" eb="18">
      <t>ド</t>
    </rPh>
    <rPh sb="19" eb="21">
      <t>ジッシ</t>
    </rPh>
    <rPh sb="23" eb="25">
      <t>ホウホウ</t>
    </rPh>
    <rPh sb="26" eb="28">
      <t>センタク</t>
    </rPh>
    <phoneticPr fontId="3"/>
  </si>
  <si>
    <t>（４）令和７年度の新人看護職員研修における到達目標の評価について、該当する番号を選択してください。</t>
    <rPh sb="15" eb="17">
      <t>ケンシュウ</t>
    </rPh>
    <rPh sb="21" eb="23">
      <t>トウタツ</t>
    </rPh>
    <rPh sb="23" eb="25">
      <t>モクヒョウ</t>
    </rPh>
    <rPh sb="26" eb="28">
      <t>ヒョウカ</t>
    </rPh>
    <rPh sb="33" eb="35">
      <t>ガイトウ</t>
    </rPh>
    <rPh sb="37" eb="39">
      <t>バンゴウ</t>
    </rPh>
    <rPh sb="40" eb="42">
      <t>センタク</t>
    </rPh>
    <phoneticPr fontId="3"/>
  </si>
  <si>
    <t>(５)　令和７年度の新人看護職員に対するメンタルサポート・相談体制について、該当する番号を選択してください。</t>
    <rPh sb="17" eb="18">
      <t>タイ</t>
    </rPh>
    <rPh sb="29" eb="31">
      <t>ソウダン</t>
    </rPh>
    <rPh sb="31" eb="33">
      <t>タイセイ</t>
    </rPh>
    <rPh sb="45" eb="47">
      <t>センタク</t>
    </rPh>
    <phoneticPr fontId="3"/>
  </si>
  <si>
    <t>　令和７年度までに研修修了した方の数</t>
    <rPh sb="4" eb="6">
      <t>ネンド</t>
    </rPh>
    <rPh sb="5" eb="6">
      <t>ド</t>
    </rPh>
    <rPh sb="9" eb="11">
      <t>ケンシュウ</t>
    </rPh>
    <rPh sb="11" eb="13">
      <t>シュウリョウ</t>
    </rPh>
    <rPh sb="15" eb="16">
      <t>カタ</t>
    </rPh>
    <rPh sb="17" eb="18">
      <t>カズ</t>
    </rPh>
    <phoneticPr fontId="2"/>
  </si>
  <si>
    <t>R7年度までの修了者人数</t>
    <rPh sb="2" eb="4">
      <t>ネンド</t>
    </rPh>
    <rPh sb="7" eb="10">
      <t>シュウリョウシャ</t>
    </rPh>
    <rPh sb="10" eb="12">
      <t>ニンズウ</t>
    </rPh>
    <phoneticPr fontId="3"/>
  </si>
  <si>
    <t>No.</t>
  </si>
  <si>
    <t>受付日</t>
    <rPh sb="0" eb="2">
      <t>ウケツケ</t>
    </rPh>
    <rPh sb="2" eb="3">
      <t>ヒ</t>
    </rPh>
    <phoneticPr fontId="49"/>
  </si>
  <si>
    <t>回答
有:1
無:0
集計除外：外</t>
    <rPh sb="0" eb="2">
      <t>カイトウ</t>
    </rPh>
    <rPh sb="3" eb="4">
      <t>アリ</t>
    </rPh>
    <rPh sb="7" eb="8">
      <t>ナ</t>
    </rPh>
    <rPh sb="11" eb="13">
      <t>シュウケイ</t>
    </rPh>
    <rPh sb="13" eb="15">
      <t>ジョガイ</t>
    </rPh>
    <rPh sb="16" eb="17">
      <t>ガイ</t>
    </rPh>
    <phoneticPr fontId="49"/>
  </si>
  <si>
    <t>二次
医療圏</t>
    <rPh sb="0" eb="2">
      <t>ニジ</t>
    </rPh>
    <rPh sb="3" eb="5">
      <t>イリョウ</t>
    </rPh>
    <rPh sb="5" eb="6">
      <t>ケン</t>
    </rPh>
    <phoneticPr fontId="49"/>
  </si>
  <si>
    <t>郵便番号</t>
    <rPh sb="0" eb="4">
      <t>ユウビンバンゴウ</t>
    </rPh>
    <phoneticPr fontId="49"/>
  </si>
  <si>
    <t>所    在    地</t>
    <rPh sb="0" eb="1">
      <t>トコロ</t>
    </rPh>
    <rPh sb="5" eb="6">
      <t>ザイ</t>
    </rPh>
    <rPh sb="10" eb="11">
      <t>チ</t>
    </rPh>
    <phoneticPr fontId="5"/>
  </si>
  <si>
    <t>電話番号</t>
    <rPh sb="0" eb="2">
      <t>デンワ</t>
    </rPh>
    <rPh sb="2" eb="4">
      <t>バンゴウ</t>
    </rPh>
    <phoneticPr fontId="5"/>
  </si>
  <si>
    <t>一般</t>
    <rPh sb="0" eb="2">
      <t>イッパン</t>
    </rPh>
    <phoneticPr fontId="5"/>
  </si>
  <si>
    <t>療養</t>
    <rPh sb="0" eb="2">
      <t>リョウヨウ</t>
    </rPh>
    <phoneticPr fontId="5"/>
  </si>
  <si>
    <t>精神</t>
    <rPh sb="0" eb="2">
      <t>セイシン</t>
    </rPh>
    <phoneticPr fontId="5"/>
  </si>
  <si>
    <t>結核</t>
    <rPh sb="0" eb="2">
      <t>ケッカク</t>
    </rPh>
    <phoneticPr fontId="5"/>
  </si>
  <si>
    <t>感染症</t>
    <rPh sb="0" eb="3">
      <t>カンセンショウ</t>
    </rPh>
    <phoneticPr fontId="5"/>
  </si>
  <si>
    <t>病床数
計</t>
    <rPh sb="0" eb="3">
      <t>ビョウショウスウ</t>
    </rPh>
    <rPh sb="4" eb="5">
      <t>ケイ</t>
    </rPh>
    <phoneticPr fontId="5"/>
  </si>
  <si>
    <t>開設
年月</t>
    <rPh sb="0" eb="2">
      <t>カイセツ</t>
    </rPh>
    <rPh sb="3" eb="5">
      <t>ネンゲツ</t>
    </rPh>
    <phoneticPr fontId="5"/>
  </si>
  <si>
    <t>看護
単位</t>
    <rPh sb="0" eb="2">
      <t>カンゴ</t>
    </rPh>
    <rPh sb="3" eb="5">
      <t>タンイ</t>
    </rPh>
    <phoneticPr fontId="49"/>
  </si>
  <si>
    <t>平均
勤続年数</t>
    <rPh sb="0" eb="2">
      <t>ヘイキン</t>
    </rPh>
    <rPh sb="3" eb="5">
      <t>キンゾク</t>
    </rPh>
    <rPh sb="5" eb="7">
      <t>ネンスウ</t>
    </rPh>
    <phoneticPr fontId="49"/>
  </si>
  <si>
    <t>平均
残業時間</t>
    <rPh sb="0" eb="2">
      <t>ヘイキン</t>
    </rPh>
    <rPh sb="3" eb="7">
      <t>ザンギョウジカン</t>
    </rPh>
    <phoneticPr fontId="49"/>
  </si>
  <si>
    <t>R7.4.1
職員数　　　常・保</t>
    <rPh sb="7" eb="10">
      <t>ショクインスウ</t>
    </rPh>
    <rPh sb="13" eb="14">
      <t>ジョウ</t>
    </rPh>
    <rPh sb="15" eb="16">
      <t>ホ</t>
    </rPh>
    <phoneticPr fontId="5"/>
  </si>
  <si>
    <t>R7.4.1
職員数　　　常・助</t>
    <rPh sb="7" eb="10">
      <t>ショクインスウ</t>
    </rPh>
    <rPh sb="13" eb="14">
      <t>ジョウ</t>
    </rPh>
    <rPh sb="15" eb="16">
      <t>ジョ</t>
    </rPh>
    <phoneticPr fontId="5"/>
  </si>
  <si>
    <t>R7.4.1
職員数　　　常・看</t>
    <rPh sb="7" eb="10">
      <t>ショクインスウ</t>
    </rPh>
    <rPh sb="13" eb="14">
      <t>ジョウ</t>
    </rPh>
    <rPh sb="15" eb="16">
      <t>カン</t>
    </rPh>
    <phoneticPr fontId="5"/>
  </si>
  <si>
    <t>R7.4.1
職員数　　　常・准看</t>
    <rPh sb="7" eb="10">
      <t>ショクインスウ</t>
    </rPh>
    <rPh sb="13" eb="14">
      <t>ジョウ</t>
    </rPh>
    <rPh sb="15" eb="16">
      <t>ジュン</t>
    </rPh>
    <rPh sb="16" eb="17">
      <t>カン</t>
    </rPh>
    <phoneticPr fontId="5"/>
  </si>
  <si>
    <t>R7.4.1
職員数　　　
小計</t>
    <rPh sb="7" eb="10">
      <t>ショクインスウ</t>
    </rPh>
    <rPh sb="15" eb="17">
      <t>ショウケイ</t>
    </rPh>
    <phoneticPr fontId="5"/>
  </si>
  <si>
    <t>R7.4.1
職員数　　　　非常勤・保</t>
    <rPh sb="7" eb="10">
      <t>ショクインスウ</t>
    </rPh>
    <rPh sb="14" eb="15">
      <t>ヒ</t>
    </rPh>
    <rPh sb="15" eb="16">
      <t>ジョウ</t>
    </rPh>
    <rPh sb="16" eb="17">
      <t>キン</t>
    </rPh>
    <rPh sb="18" eb="19">
      <t>ホ</t>
    </rPh>
    <phoneticPr fontId="5"/>
  </si>
  <si>
    <t>R7.4.1
職員数　　　　非常勤・助</t>
    <rPh sb="7" eb="10">
      <t>ショクインスウ</t>
    </rPh>
    <rPh sb="14" eb="15">
      <t>ヒ</t>
    </rPh>
    <rPh sb="15" eb="16">
      <t>ジョウ</t>
    </rPh>
    <rPh sb="16" eb="17">
      <t>キン</t>
    </rPh>
    <rPh sb="18" eb="19">
      <t>ジョ</t>
    </rPh>
    <phoneticPr fontId="5"/>
  </si>
  <si>
    <t>R7.4.1
職員数　　　　非常勤・看</t>
    <rPh sb="7" eb="10">
      <t>ショクインスウ</t>
    </rPh>
    <rPh sb="14" eb="15">
      <t>ヒ</t>
    </rPh>
    <rPh sb="15" eb="16">
      <t>ジョウ</t>
    </rPh>
    <rPh sb="16" eb="17">
      <t>キン</t>
    </rPh>
    <rPh sb="18" eb="19">
      <t>カン</t>
    </rPh>
    <phoneticPr fontId="5"/>
  </si>
  <si>
    <t>R7.4.1
職員数　　　　非常勤・准看</t>
    <rPh sb="7" eb="10">
      <t>ショクインスウ</t>
    </rPh>
    <rPh sb="14" eb="15">
      <t>ヒ</t>
    </rPh>
    <rPh sb="15" eb="16">
      <t>ジョウ</t>
    </rPh>
    <rPh sb="16" eb="17">
      <t>キン</t>
    </rPh>
    <rPh sb="18" eb="20">
      <t>ジュンカン</t>
    </rPh>
    <phoneticPr fontId="5"/>
  </si>
  <si>
    <t>R7.4.1
職員数　　　　非常勤
小計</t>
    <rPh sb="7" eb="10">
      <t>ショクインスウ</t>
    </rPh>
    <rPh sb="14" eb="15">
      <t>ヒ</t>
    </rPh>
    <rPh sb="15" eb="16">
      <t>ジョウ</t>
    </rPh>
    <rPh sb="16" eb="17">
      <t>キン</t>
    </rPh>
    <rPh sb="19" eb="21">
      <t>ショウケイ</t>
    </rPh>
    <phoneticPr fontId="5"/>
  </si>
  <si>
    <t>R7.4.1
職員数
合計1</t>
    <rPh sb="7" eb="10">
      <t>ショクインスウ</t>
    </rPh>
    <rPh sb="12" eb="14">
      <t>ゴウケイ</t>
    </rPh>
    <phoneticPr fontId="5"/>
  </si>
  <si>
    <t>R7年度
退職者　　　常・保</t>
    <rPh sb="5" eb="7">
      <t>タイショク</t>
    </rPh>
    <rPh sb="7" eb="8">
      <t>シャ</t>
    </rPh>
    <rPh sb="11" eb="12">
      <t>ジョウ</t>
    </rPh>
    <rPh sb="13" eb="14">
      <t>ホ</t>
    </rPh>
    <phoneticPr fontId="5"/>
  </si>
  <si>
    <t>R7年度
退職者　　　　常・助</t>
    <rPh sb="5" eb="7">
      <t>タイショク</t>
    </rPh>
    <rPh sb="7" eb="8">
      <t>シャ</t>
    </rPh>
    <rPh sb="12" eb="13">
      <t>ジョウ</t>
    </rPh>
    <rPh sb="14" eb="15">
      <t>ジョ</t>
    </rPh>
    <phoneticPr fontId="5"/>
  </si>
  <si>
    <t>R7年度
退職者　　　　　常・看</t>
    <rPh sb="5" eb="7">
      <t>タイショク</t>
    </rPh>
    <rPh sb="7" eb="8">
      <t>シャ</t>
    </rPh>
    <rPh sb="13" eb="14">
      <t>ジョウ</t>
    </rPh>
    <rPh sb="15" eb="16">
      <t>カン</t>
    </rPh>
    <phoneticPr fontId="5"/>
  </si>
  <si>
    <t>R7年度
退職者　　　　　常・准看</t>
    <rPh sb="5" eb="7">
      <t>タイショク</t>
    </rPh>
    <rPh sb="7" eb="8">
      <t>シャ</t>
    </rPh>
    <rPh sb="13" eb="14">
      <t>ジョウ</t>
    </rPh>
    <rPh sb="15" eb="16">
      <t>ジュン</t>
    </rPh>
    <rPh sb="16" eb="17">
      <t>カン</t>
    </rPh>
    <phoneticPr fontId="5"/>
  </si>
  <si>
    <t>R7年度
退職者　　　　　　常
小計　　</t>
    <rPh sb="5" eb="7">
      <t>タイショク</t>
    </rPh>
    <rPh sb="7" eb="8">
      <t>シャ</t>
    </rPh>
    <rPh sb="14" eb="15">
      <t>ジョウ</t>
    </rPh>
    <rPh sb="17" eb="18">
      <t>ショウ</t>
    </rPh>
    <rPh sb="18" eb="19">
      <t>ケイ</t>
    </rPh>
    <phoneticPr fontId="5"/>
  </si>
  <si>
    <t>R7年度
退職者　　　　　　非常勤・保</t>
    <rPh sb="5" eb="7">
      <t>タイショク</t>
    </rPh>
    <rPh sb="7" eb="8">
      <t>シャ</t>
    </rPh>
    <rPh sb="14" eb="15">
      <t>ヒ</t>
    </rPh>
    <rPh sb="15" eb="16">
      <t>ジョウ</t>
    </rPh>
    <rPh sb="16" eb="17">
      <t>キン</t>
    </rPh>
    <rPh sb="18" eb="19">
      <t>ホ</t>
    </rPh>
    <phoneticPr fontId="5"/>
  </si>
  <si>
    <t>R7年度
退職者　　　　　非常勤・助</t>
    <rPh sb="5" eb="7">
      <t>タイショク</t>
    </rPh>
    <rPh sb="7" eb="8">
      <t>シャ</t>
    </rPh>
    <rPh sb="13" eb="14">
      <t>ヒ</t>
    </rPh>
    <rPh sb="14" eb="15">
      <t>ジョウ</t>
    </rPh>
    <rPh sb="15" eb="16">
      <t>キン</t>
    </rPh>
    <rPh sb="17" eb="18">
      <t>ジョ</t>
    </rPh>
    <phoneticPr fontId="5"/>
  </si>
  <si>
    <t>R7年度
退職者　　　　　　非常勤・看</t>
    <rPh sb="5" eb="7">
      <t>タイショク</t>
    </rPh>
    <rPh sb="7" eb="8">
      <t>シャ</t>
    </rPh>
    <rPh sb="14" eb="15">
      <t>ヒ</t>
    </rPh>
    <rPh sb="15" eb="16">
      <t>ジョウ</t>
    </rPh>
    <rPh sb="16" eb="17">
      <t>キン</t>
    </rPh>
    <rPh sb="18" eb="19">
      <t>カン</t>
    </rPh>
    <phoneticPr fontId="5"/>
  </si>
  <si>
    <t>R7年度
退職者　　　　　非常勤
准看</t>
    <rPh sb="5" eb="7">
      <t>タイショク</t>
    </rPh>
    <rPh sb="7" eb="8">
      <t>シャ</t>
    </rPh>
    <rPh sb="13" eb="14">
      <t>ヒ</t>
    </rPh>
    <rPh sb="14" eb="15">
      <t>ジョウ</t>
    </rPh>
    <rPh sb="15" eb="16">
      <t>キン</t>
    </rPh>
    <rPh sb="17" eb="19">
      <t>ジュンカン</t>
    </rPh>
    <phoneticPr fontId="5"/>
  </si>
  <si>
    <t>R7年度
退職者　　　　　　非常勤
小計</t>
    <rPh sb="5" eb="7">
      <t>タイショク</t>
    </rPh>
    <rPh sb="7" eb="8">
      <t>シャ</t>
    </rPh>
    <rPh sb="14" eb="15">
      <t>ヒ</t>
    </rPh>
    <rPh sb="15" eb="16">
      <t>ジョウ</t>
    </rPh>
    <rPh sb="16" eb="17">
      <t>キン</t>
    </rPh>
    <rPh sb="19" eb="21">
      <t>ショウケイ</t>
    </rPh>
    <phoneticPr fontId="5"/>
  </si>
  <si>
    <t>R7年度
退職者
合計2</t>
    <rPh sb="5" eb="7">
      <t>タイショク</t>
    </rPh>
    <rPh sb="7" eb="8">
      <t>シャ</t>
    </rPh>
    <rPh sb="10" eb="13">
      <t>ゴウケイ2</t>
    </rPh>
    <phoneticPr fontId="5"/>
  </si>
  <si>
    <t>R8.3.31
職員数　　　常・保</t>
    <rPh sb="8" eb="11">
      <t>ショクインスウ</t>
    </rPh>
    <rPh sb="14" eb="15">
      <t>ジョウ</t>
    </rPh>
    <rPh sb="16" eb="17">
      <t>ホ</t>
    </rPh>
    <phoneticPr fontId="5"/>
  </si>
  <si>
    <t>R8.3.31
職員数　　　常・助</t>
    <rPh sb="8" eb="11">
      <t>ショクインスウ</t>
    </rPh>
    <rPh sb="14" eb="15">
      <t>ジョウ</t>
    </rPh>
    <rPh sb="16" eb="17">
      <t>ジョ</t>
    </rPh>
    <phoneticPr fontId="5"/>
  </si>
  <si>
    <t>R8.3.31
職員数　　　常・看</t>
    <rPh sb="8" eb="11">
      <t>ショクインスウ</t>
    </rPh>
    <rPh sb="14" eb="15">
      <t>ジョウ</t>
    </rPh>
    <rPh sb="16" eb="17">
      <t>カン</t>
    </rPh>
    <phoneticPr fontId="5"/>
  </si>
  <si>
    <t>R8.3.31
職員数　　　常・准看</t>
    <rPh sb="8" eb="11">
      <t>ショクインスウ</t>
    </rPh>
    <rPh sb="14" eb="15">
      <t>ジョウ</t>
    </rPh>
    <rPh sb="16" eb="17">
      <t>ジュン</t>
    </rPh>
    <rPh sb="17" eb="18">
      <t>カン</t>
    </rPh>
    <phoneticPr fontId="5"/>
  </si>
  <si>
    <t>R8.3.31
職員数　　　　常
小計　　</t>
    <rPh sb="8" eb="11">
      <t>ショクインスウ</t>
    </rPh>
    <rPh sb="15" eb="16">
      <t>ジョウ</t>
    </rPh>
    <rPh sb="18" eb="19">
      <t>ショウ</t>
    </rPh>
    <rPh sb="19" eb="20">
      <t>ケイ</t>
    </rPh>
    <phoneticPr fontId="5"/>
  </si>
  <si>
    <t>R8.3.31
職員数　　　　非常勤・保</t>
    <rPh sb="8" eb="11">
      <t>ショクインスウ</t>
    </rPh>
    <rPh sb="15" eb="16">
      <t>ヒ</t>
    </rPh>
    <rPh sb="16" eb="17">
      <t>ジョウ</t>
    </rPh>
    <rPh sb="17" eb="18">
      <t>キン</t>
    </rPh>
    <rPh sb="19" eb="20">
      <t>ホ</t>
    </rPh>
    <phoneticPr fontId="5"/>
  </si>
  <si>
    <t>R8.3.31
職員数　　　　非常勤・助</t>
    <rPh sb="8" eb="11">
      <t>ショクインスウ</t>
    </rPh>
    <rPh sb="15" eb="16">
      <t>ヒ</t>
    </rPh>
    <rPh sb="16" eb="17">
      <t>ジョウ</t>
    </rPh>
    <rPh sb="17" eb="18">
      <t>キン</t>
    </rPh>
    <rPh sb="19" eb="20">
      <t>ジョ</t>
    </rPh>
    <phoneticPr fontId="5"/>
  </si>
  <si>
    <t>R8.3.31
職員数　　　　非常勤・看</t>
    <rPh sb="8" eb="11">
      <t>ショクインスウ</t>
    </rPh>
    <rPh sb="15" eb="16">
      <t>ヒ</t>
    </rPh>
    <rPh sb="16" eb="17">
      <t>ジョウ</t>
    </rPh>
    <rPh sb="17" eb="18">
      <t>キン</t>
    </rPh>
    <rPh sb="19" eb="20">
      <t>カン</t>
    </rPh>
    <phoneticPr fontId="5"/>
  </si>
  <si>
    <t>R8.3.31
職員数　　　　非常勤・准看</t>
    <rPh sb="8" eb="11">
      <t>ショクインスウ</t>
    </rPh>
    <rPh sb="15" eb="16">
      <t>ヒ</t>
    </rPh>
    <rPh sb="16" eb="17">
      <t>ジョウ</t>
    </rPh>
    <rPh sb="17" eb="18">
      <t>キン</t>
    </rPh>
    <rPh sb="19" eb="21">
      <t>ジュンカン</t>
    </rPh>
    <phoneticPr fontId="5"/>
  </si>
  <si>
    <t>R8.3.31
職員数　　　　非常勤
小計</t>
    <rPh sb="8" eb="11">
      <t>ショクインスウ</t>
    </rPh>
    <rPh sb="15" eb="16">
      <t>ヒ</t>
    </rPh>
    <rPh sb="16" eb="17">
      <t>ジョウ</t>
    </rPh>
    <rPh sb="17" eb="18">
      <t>キン</t>
    </rPh>
    <rPh sb="20" eb="22">
      <t>ショウケイ</t>
    </rPh>
    <phoneticPr fontId="5"/>
  </si>
  <si>
    <t>R8.3.31
職員数
合計3</t>
    <rPh sb="8" eb="11">
      <t>ショクインスウ</t>
    </rPh>
    <rPh sb="13" eb="16">
      <t>ゴウケイ3</t>
    </rPh>
    <phoneticPr fontId="5"/>
  </si>
  <si>
    <t>外国籍
なし：0
あり：1</t>
    <rPh sb="0" eb="3">
      <t>ガイコクセキ</t>
    </rPh>
    <phoneticPr fontId="49"/>
  </si>
  <si>
    <t>外国籍　R7.4.1職員数　　　常・保</t>
    <rPh sb="0" eb="1">
      <t>ガイ</t>
    </rPh>
    <rPh sb="1" eb="2">
      <t>コク</t>
    </rPh>
    <rPh sb="2" eb="3">
      <t>セキ</t>
    </rPh>
    <rPh sb="10" eb="13">
      <t>ショクインスウ</t>
    </rPh>
    <rPh sb="16" eb="17">
      <t>ジョウ</t>
    </rPh>
    <rPh sb="18" eb="19">
      <t>ホ</t>
    </rPh>
    <phoneticPr fontId="5"/>
  </si>
  <si>
    <t>外　R7.4.1職員数　　　常・助</t>
    <rPh sb="0" eb="1">
      <t>ガイ</t>
    </rPh>
    <rPh sb="8" eb="11">
      <t>ショクインスウ</t>
    </rPh>
    <rPh sb="14" eb="15">
      <t>ジョウ</t>
    </rPh>
    <rPh sb="16" eb="17">
      <t>ジョ</t>
    </rPh>
    <phoneticPr fontId="5"/>
  </si>
  <si>
    <t>外　R7.4.1職員数　　　常・看</t>
    <rPh sb="0" eb="1">
      <t>ガイ</t>
    </rPh>
    <rPh sb="8" eb="11">
      <t>ショクインスウ</t>
    </rPh>
    <rPh sb="14" eb="15">
      <t>ジョウ</t>
    </rPh>
    <rPh sb="16" eb="17">
      <t>カン</t>
    </rPh>
    <phoneticPr fontId="5"/>
  </si>
  <si>
    <t>外　R7.4.1職員数　　　常・准看</t>
    <rPh sb="0" eb="1">
      <t>ガイ</t>
    </rPh>
    <rPh sb="8" eb="11">
      <t>ショクインスウ</t>
    </rPh>
    <rPh sb="14" eb="15">
      <t>ジョウ</t>
    </rPh>
    <rPh sb="16" eb="17">
      <t>ジュン</t>
    </rPh>
    <rPh sb="17" eb="18">
      <t>カン</t>
    </rPh>
    <phoneticPr fontId="5"/>
  </si>
  <si>
    <t>外　R7.4.1職員数　　　　常
小計　　</t>
    <rPh sb="0" eb="1">
      <t>ガイ</t>
    </rPh>
    <rPh sb="8" eb="11">
      <t>ショクインスウ</t>
    </rPh>
    <rPh sb="15" eb="16">
      <t>ジョウ</t>
    </rPh>
    <rPh sb="18" eb="19">
      <t>ショウ</t>
    </rPh>
    <rPh sb="19" eb="20">
      <t>ケイ</t>
    </rPh>
    <phoneticPr fontId="5"/>
  </si>
  <si>
    <t>外　R7.4.1職員数　　　　非常勤・保</t>
    <rPh sb="0" eb="1">
      <t>ガイ</t>
    </rPh>
    <rPh sb="8" eb="11">
      <t>ショクインスウ</t>
    </rPh>
    <rPh sb="15" eb="16">
      <t>ヒ</t>
    </rPh>
    <rPh sb="16" eb="17">
      <t>ジョウ</t>
    </rPh>
    <rPh sb="17" eb="18">
      <t>キン</t>
    </rPh>
    <rPh sb="19" eb="20">
      <t>ホ</t>
    </rPh>
    <phoneticPr fontId="5"/>
  </si>
  <si>
    <t>外　R7.4.1職員数　　　　非常勤・助</t>
    <rPh sb="0" eb="1">
      <t>ガイ</t>
    </rPh>
    <rPh sb="8" eb="11">
      <t>ショクインスウ</t>
    </rPh>
    <rPh sb="15" eb="16">
      <t>ヒ</t>
    </rPh>
    <rPh sb="16" eb="17">
      <t>ジョウ</t>
    </rPh>
    <rPh sb="17" eb="18">
      <t>キン</t>
    </rPh>
    <rPh sb="19" eb="20">
      <t>ジョ</t>
    </rPh>
    <phoneticPr fontId="5"/>
  </si>
  <si>
    <t>外　R7.4.1職員数　　　　非常勤・看</t>
    <rPh sb="0" eb="1">
      <t>ガイ</t>
    </rPh>
    <rPh sb="8" eb="11">
      <t>ショクインスウ</t>
    </rPh>
    <rPh sb="15" eb="16">
      <t>ヒ</t>
    </rPh>
    <rPh sb="16" eb="17">
      <t>ジョウ</t>
    </rPh>
    <rPh sb="17" eb="18">
      <t>キン</t>
    </rPh>
    <rPh sb="19" eb="20">
      <t>カン</t>
    </rPh>
    <phoneticPr fontId="5"/>
  </si>
  <si>
    <t>外　R7.4.1職員数　　　　非常勤・准看</t>
    <rPh sb="0" eb="1">
      <t>ガイ</t>
    </rPh>
    <rPh sb="8" eb="11">
      <t>ショクインスウ</t>
    </rPh>
    <rPh sb="15" eb="16">
      <t>ヒ</t>
    </rPh>
    <rPh sb="16" eb="17">
      <t>ジョウ</t>
    </rPh>
    <rPh sb="17" eb="18">
      <t>キン</t>
    </rPh>
    <rPh sb="19" eb="21">
      <t>ジュンカン</t>
    </rPh>
    <phoneticPr fontId="5"/>
  </si>
  <si>
    <t>外　R7.4.1職員数　　　　非常勤
小計</t>
    <rPh sb="0" eb="1">
      <t>ガイ</t>
    </rPh>
    <rPh sb="8" eb="11">
      <t>ショクインスウ</t>
    </rPh>
    <rPh sb="15" eb="16">
      <t>ヒ</t>
    </rPh>
    <rPh sb="16" eb="17">
      <t>ジョウ</t>
    </rPh>
    <rPh sb="17" eb="18">
      <t>キン</t>
    </rPh>
    <rPh sb="20" eb="22">
      <t>ショウケイ</t>
    </rPh>
    <phoneticPr fontId="5"/>
  </si>
  <si>
    <t>外　R7.4.1職員数
合計4</t>
    <rPh sb="0" eb="1">
      <t>ガイ</t>
    </rPh>
    <rPh sb="8" eb="11">
      <t>ショクインスウ</t>
    </rPh>
    <rPh sb="13" eb="15">
      <t>ゴウケイ</t>
    </rPh>
    <phoneticPr fontId="5"/>
  </si>
  <si>
    <t>外国籍　
R7年度
退職者　　　常・保</t>
    <rPh sb="10" eb="12">
      <t>タイショク</t>
    </rPh>
    <rPh sb="12" eb="13">
      <t>シャ</t>
    </rPh>
    <rPh sb="16" eb="17">
      <t>ジョウ</t>
    </rPh>
    <rPh sb="18" eb="19">
      <t>ホ</t>
    </rPh>
    <phoneticPr fontId="5"/>
  </si>
  <si>
    <t>外　R7年度
退職者　　　　常・助</t>
    <rPh sb="0" eb="1">
      <t>ガイ</t>
    </rPh>
    <rPh sb="7" eb="9">
      <t>タイショク</t>
    </rPh>
    <rPh sb="9" eb="10">
      <t>シャ</t>
    </rPh>
    <rPh sb="14" eb="15">
      <t>ジョウ</t>
    </rPh>
    <rPh sb="16" eb="17">
      <t>ジョ</t>
    </rPh>
    <phoneticPr fontId="5"/>
  </si>
  <si>
    <t>外　R7年度
退職者　　　　　常・看</t>
    <rPh sb="0" eb="1">
      <t>ガイ</t>
    </rPh>
    <rPh sb="7" eb="9">
      <t>タイショク</t>
    </rPh>
    <rPh sb="9" eb="10">
      <t>シャ</t>
    </rPh>
    <rPh sb="15" eb="16">
      <t>ジョウ</t>
    </rPh>
    <rPh sb="17" eb="18">
      <t>カン</t>
    </rPh>
    <phoneticPr fontId="5"/>
  </si>
  <si>
    <t>外　R7年度退職者　　　　　常・准看</t>
    <rPh sb="0" eb="1">
      <t>ガイ</t>
    </rPh>
    <rPh sb="6" eb="8">
      <t>タイショク</t>
    </rPh>
    <rPh sb="8" eb="9">
      <t>シャ</t>
    </rPh>
    <rPh sb="14" eb="15">
      <t>ジョウ</t>
    </rPh>
    <rPh sb="16" eb="17">
      <t>ジュン</t>
    </rPh>
    <rPh sb="17" eb="18">
      <t>カン</t>
    </rPh>
    <phoneticPr fontId="5"/>
  </si>
  <si>
    <t>外　R7年度
退職者　　　　　　常
小計　　</t>
    <rPh sb="0" eb="1">
      <t>ガイ</t>
    </rPh>
    <rPh sb="7" eb="9">
      <t>タイショク</t>
    </rPh>
    <rPh sb="9" eb="10">
      <t>シャ</t>
    </rPh>
    <rPh sb="16" eb="17">
      <t>ジョウ</t>
    </rPh>
    <rPh sb="19" eb="20">
      <t>ショウ</t>
    </rPh>
    <rPh sb="20" eb="21">
      <t>ケイ</t>
    </rPh>
    <phoneticPr fontId="5"/>
  </si>
  <si>
    <t>外　R7年度
退職者　　　　　　非常勤・保</t>
    <rPh sb="0" eb="1">
      <t>ガイ</t>
    </rPh>
    <rPh sb="7" eb="9">
      <t>タイショク</t>
    </rPh>
    <rPh sb="9" eb="10">
      <t>シャ</t>
    </rPh>
    <rPh sb="16" eb="17">
      <t>ヒ</t>
    </rPh>
    <rPh sb="17" eb="18">
      <t>ジョウ</t>
    </rPh>
    <rPh sb="18" eb="19">
      <t>キン</t>
    </rPh>
    <rPh sb="20" eb="21">
      <t>ホ</t>
    </rPh>
    <phoneticPr fontId="5"/>
  </si>
  <si>
    <t>外　R7年度退職者　　　　　非常勤・助</t>
    <rPh sb="0" eb="1">
      <t>ガイ</t>
    </rPh>
    <rPh sb="6" eb="8">
      <t>タイショク</t>
    </rPh>
    <rPh sb="8" eb="9">
      <t>シャ</t>
    </rPh>
    <rPh sb="14" eb="15">
      <t>ヒ</t>
    </rPh>
    <rPh sb="15" eb="16">
      <t>ジョウ</t>
    </rPh>
    <rPh sb="16" eb="17">
      <t>キン</t>
    </rPh>
    <rPh sb="18" eb="19">
      <t>ジョ</t>
    </rPh>
    <phoneticPr fontId="5"/>
  </si>
  <si>
    <t>外　R7年度退職者　　　　　　非常勤・看</t>
    <rPh sb="0" eb="1">
      <t>ガイ</t>
    </rPh>
    <rPh sb="6" eb="8">
      <t>タイショク</t>
    </rPh>
    <rPh sb="8" eb="9">
      <t>シャ</t>
    </rPh>
    <rPh sb="15" eb="16">
      <t>ヒ</t>
    </rPh>
    <rPh sb="16" eb="17">
      <t>ジョウ</t>
    </rPh>
    <rPh sb="17" eb="18">
      <t>キン</t>
    </rPh>
    <rPh sb="19" eb="20">
      <t>カン</t>
    </rPh>
    <phoneticPr fontId="5"/>
  </si>
  <si>
    <t>外　R7年度退職者　　　　　非常勤・准看</t>
    <rPh sb="0" eb="1">
      <t>ガイ</t>
    </rPh>
    <rPh sb="6" eb="8">
      <t>タイショク</t>
    </rPh>
    <rPh sb="8" eb="9">
      <t>シャ</t>
    </rPh>
    <rPh sb="14" eb="15">
      <t>ヒ</t>
    </rPh>
    <rPh sb="15" eb="16">
      <t>ジョウ</t>
    </rPh>
    <rPh sb="16" eb="17">
      <t>キン</t>
    </rPh>
    <rPh sb="18" eb="20">
      <t>ジュンカン</t>
    </rPh>
    <phoneticPr fontId="5"/>
  </si>
  <si>
    <t>外　R7年度退職者　　　　　　非常勤
小計</t>
    <rPh sb="0" eb="1">
      <t>ガイ</t>
    </rPh>
    <rPh sb="6" eb="8">
      <t>タイショク</t>
    </rPh>
    <rPh sb="8" eb="9">
      <t>シャ</t>
    </rPh>
    <rPh sb="15" eb="16">
      <t>ヒ</t>
    </rPh>
    <rPh sb="16" eb="17">
      <t>ジョウ</t>
    </rPh>
    <rPh sb="17" eb="18">
      <t>キン</t>
    </rPh>
    <rPh sb="20" eb="22">
      <t>ショウケイ</t>
    </rPh>
    <phoneticPr fontId="5"/>
  </si>
  <si>
    <t>外　
退職者
合計5</t>
    <rPh sb="0" eb="1">
      <t>ガイ</t>
    </rPh>
    <rPh sb="3" eb="5">
      <t>タイショク</t>
    </rPh>
    <rPh sb="5" eb="6">
      <t>シャ</t>
    </rPh>
    <rPh sb="8" eb="10">
      <t>ゴウケイ</t>
    </rPh>
    <phoneticPr fontId="5"/>
  </si>
  <si>
    <t>外国籍　R8.3.31
職員数　　　常・保</t>
    <rPh sb="12" eb="15">
      <t>ショクインスウ</t>
    </rPh>
    <rPh sb="18" eb="19">
      <t>ジョウ</t>
    </rPh>
    <rPh sb="20" eb="21">
      <t>ホ</t>
    </rPh>
    <phoneticPr fontId="5"/>
  </si>
  <si>
    <t>外　R8.3.31職員数　　　常・助</t>
    <rPh sb="0" eb="1">
      <t>ガイ</t>
    </rPh>
    <rPh sb="9" eb="12">
      <t>ショクインスウ</t>
    </rPh>
    <rPh sb="15" eb="16">
      <t>ジョウ</t>
    </rPh>
    <rPh sb="17" eb="18">
      <t>ジョ</t>
    </rPh>
    <phoneticPr fontId="5"/>
  </si>
  <si>
    <t>外　R8.3.31職員数　　　常・看</t>
    <rPh sb="0" eb="1">
      <t>ガイ</t>
    </rPh>
    <rPh sb="9" eb="12">
      <t>ショクインスウ</t>
    </rPh>
    <rPh sb="15" eb="16">
      <t>ジョウ</t>
    </rPh>
    <rPh sb="17" eb="18">
      <t>カン</t>
    </rPh>
    <phoneticPr fontId="5"/>
  </si>
  <si>
    <t>外　R8.3.31職員数　　　常・准看</t>
    <rPh sb="0" eb="1">
      <t>ガイ</t>
    </rPh>
    <rPh sb="9" eb="12">
      <t>ショクインスウ</t>
    </rPh>
    <rPh sb="15" eb="16">
      <t>ジョウ</t>
    </rPh>
    <rPh sb="17" eb="18">
      <t>ジュン</t>
    </rPh>
    <rPh sb="18" eb="19">
      <t>カン</t>
    </rPh>
    <phoneticPr fontId="5"/>
  </si>
  <si>
    <t>外　R8.3.31職員数　　　　常
小計　　</t>
    <rPh sb="0" eb="1">
      <t>ガイ</t>
    </rPh>
    <rPh sb="9" eb="12">
      <t>ショクインスウ</t>
    </rPh>
    <rPh sb="16" eb="17">
      <t>ジョウ</t>
    </rPh>
    <rPh sb="19" eb="20">
      <t>ショウ</t>
    </rPh>
    <rPh sb="20" eb="21">
      <t>ケイ</t>
    </rPh>
    <phoneticPr fontId="5"/>
  </si>
  <si>
    <t>外　R8.3.31職員数　　　　非常勤・保</t>
    <rPh sb="0" eb="1">
      <t>ガイ</t>
    </rPh>
    <rPh sb="9" eb="12">
      <t>ショクインスウ</t>
    </rPh>
    <rPh sb="16" eb="17">
      <t>ヒ</t>
    </rPh>
    <rPh sb="17" eb="18">
      <t>ジョウ</t>
    </rPh>
    <rPh sb="18" eb="19">
      <t>キン</t>
    </rPh>
    <rPh sb="20" eb="21">
      <t>ホ</t>
    </rPh>
    <phoneticPr fontId="5"/>
  </si>
  <si>
    <t>外　R8.3.31職員数　　　　非常勤・助</t>
    <rPh sb="0" eb="1">
      <t>ガイ</t>
    </rPh>
    <rPh sb="9" eb="12">
      <t>ショクインスウ</t>
    </rPh>
    <rPh sb="16" eb="17">
      <t>ヒ</t>
    </rPh>
    <rPh sb="17" eb="18">
      <t>ジョウ</t>
    </rPh>
    <rPh sb="18" eb="19">
      <t>キン</t>
    </rPh>
    <rPh sb="20" eb="21">
      <t>ジョ</t>
    </rPh>
    <phoneticPr fontId="5"/>
  </si>
  <si>
    <t>外　R8.3.31職員数　　　　非常勤・看</t>
    <rPh sb="0" eb="1">
      <t>ガイ</t>
    </rPh>
    <rPh sb="9" eb="12">
      <t>ショクインスウ</t>
    </rPh>
    <rPh sb="16" eb="17">
      <t>ヒ</t>
    </rPh>
    <rPh sb="17" eb="18">
      <t>ジョウ</t>
    </rPh>
    <rPh sb="18" eb="19">
      <t>キン</t>
    </rPh>
    <rPh sb="20" eb="21">
      <t>カン</t>
    </rPh>
    <phoneticPr fontId="5"/>
  </si>
  <si>
    <t>外　R8.3.31職員数　　　　非常勤・准看</t>
    <rPh sb="0" eb="1">
      <t>ガイ</t>
    </rPh>
    <rPh sb="9" eb="12">
      <t>ショクインスウ</t>
    </rPh>
    <rPh sb="16" eb="17">
      <t>ヒ</t>
    </rPh>
    <rPh sb="17" eb="18">
      <t>ジョウ</t>
    </rPh>
    <rPh sb="18" eb="19">
      <t>キン</t>
    </rPh>
    <rPh sb="20" eb="22">
      <t>ジュンカン</t>
    </rPh>
    <phoneticPr fontId="5"/>
  </si>
  <si>
    <t>外　R8.3.31職員数　　　　非常勤
小計</t>
    <rPh sb="0" eb="1">
      <t>ガイ</t>
    </rPh>
    <rPh sb="9" eb="12">
      <t>ショクインスウ</t>
    </rPh>
    <rPh sb="16" eb="17">
      <t>ヒ</t>
    </rPh>
    <rPh sb="17" eb="18">
      <t>ジョウ</t>
    </rPh>
    <rPh sb="18" eb="19">
      <t>キン</t>
    </rPh>
    <rPh sb="21" eb="23">
      <t>ショウケイ</t>
    </rPh>
    <phoneticPr fontId="5"/>
  </si>
  <si>
    <t>外　R8.3.31職員数合
計6</t>
    <rPh sb="0" eb="1">
      <t>ガイ</t>
    </rPh>
    <rPh sb="9" eb="12">
      <t>ショクインスウ</t>
    </rPh>
    <rPh sb="12" eb="13">
      <t>ゴウ</t>
    </rPh>
    <rPh sb="15" eb="16">
      <t>ケイ</t>
    </rPh>
    <phoneticPr fontId="5"/>
  </si>
  <si>
    <t>補助者
自施設
常勤</t>
    <rPh sb="0" eb="3">
      <t>ホジョシャ</t>
    </rPh>
    <rPh sb="4" eb="5">
      <t>ジ</t>
    </rPh>
    <rPh sb="5" eb="7">
      <t>シセツ</t>
    </rPh>
    <rPh sb="8" eb="10">
      <t>ジョウキン</t>
    </rPh>
    <phoneticPr fontId="5"/>
  </si>
  <si>
    <t>補助者
委託派遣
常勤</t>
    <rPh sb="0" eb="3">
      <t>ホジョシャ</t>
    </rPh>
    <rPh sb="4" eb="6">
      <t>イタク</t>
    </rPh>
    <rPh sb="6" eb="8">
      <t>ハケン</t>
    </rPh>
    <rPh sb="9" eb="11">
      <t>ジョウキン</t>
    </rPh>
    <phoneticPr fontId="5"/>
  </si>
  <si>
    <t>補助者
常勤
小計</t>
    <rPh sb="0" eb="3">
      <t>ホジョシャ</t>
    </rPh>
    <rPh sb="4" eb="6">
      <t>ジョウキン</t>
    </rPh>
    <rPh sb="7" eb="9">
      <t>ショウケイ</t>
    </rPh>
    <phoneticPr fontId="5"/>
  </si>
  <si>
    <t>補助者　
自施設　
非常勤</t>
    <rPh sb="0" eb="3">
      <t>ホジョシャ</t>
    </rPh>
    <rPh sb="5" eb="6">
      <t>ジ</t>
    </rPh>
    <rPh sb="6" eb="8">
      <t>シセツ</t>
    </rPh>
    <rPh sb="10" eb="11">
      <t>ヒ</t>
    </rPh>
    <rPh sb="11" eb="13">
      <t>ジョウキン</t>
    </rPh>
    <phoneticPr fontId="5"/>
  </si>
  <si>
    <t>補助者　
委託派遣
非常勤</t>
    <rPh sb="0" eb="3">
      <t>ホジョシャ</t>
    </rPh>
    <rPh sb="5" eb="7">
      <t>イタク</t>
    </rPh>
    <rPh sb="7" eb="9">
      <t>ハケン</t>
    </rPh>
    <rPh sb="10" eb="13">
      <t>ヒジョウキン</t>
    </rPh>
    <phoneticPr fontId="5"/>
  </si>
  <si>
    <t>補助者
非常勤
小計</t>
    <rPh sb="0" eb="3">
      <t>ホジョシャ</t>
    </rPh>
    <rPh sb="4" eb="7">
      <t>ヒジョウキン</t>
    </rPh>
    <rPh sb="8" eb="10">
      <t>ショウケイ</t>
    </rPh>
    <phoneticPr fontId="5"/>
  </si>
  <si>
    <t>補助者　
合計</t>
    <rPh sb="0" eb="3">
      <t>ホジョシャ</t>
    </rPh>
    <rPh sb="5" eb="7">
      <t>ゴウケイ</t>
    </rPh>
    <phoneticPr fontId="5"/>
  </si>
  <si>
    <t>補助者うち
60歳以上</t>
    <rPh sb="0" eb="3">
      <t>ホジョシャ</t>
    </rPh>
    <rPh sb="8" eb="9">
      <t>サイ</t>
    </rPh>
    <rPh sb="9" eb="11">
      <t>イジョウ</t>
    </rPh>
    <phoneticPr fontId="5"/>
  </si>
  <si>
    <t>足りている:0
不足:1</t>
    <rPh sb="0" eb="1">
      <t>タ</t>
    </rPh>
    <rPh sb="8" eb="10">
      <t>フソク</t>
    </rPh>
    <phoneticPr fontId="49"/>
  </si>
  <si>
    <t>不足人数</t>
    <rPh sb="0" eb="2">
      <t>フソク</t>
    </rPh>
    <rPh sb="2" eb="4">
      <t>ニンズウ</t>
    </rPh>
    <phoneticPr fontId="49"/>
  </si>
  <si>
    <t>R7.4.1
採用新卒　　常・県内
保</t>
    <rPh sb="7" eb="9">
      <t>サイヨウ</t>
    </rPh>
    <rPh sb="9" eb="11">
      <t>シンソツ</t>
    </rPh>
    <rPh sb="13" eb="14">
      <t>ジョウ</t>
    </rPh>
    <rPh sb="15" eb="17">
      <t>ケンナイ</t>
    </rPh>
    <rPh sb="18" eb="19">
      <t>ホ</t>
    </rPh>
    <phoneticPr fontId="5"/>
  </si>
  <si>
    <t>R7.4.1
採用新卒　　常・県内
助</t>
    <rPh sb="7" eb="9">
      <t>サイヨウ</t>
    </rPh>
    <rPh sb="9" eb="11">
      <t>シンソツ</t>
    </rPh>
    <rPh sb="13" eb="14">
      <t>ジョウ</t>
    </rPh>
    <rPh sb="15" eb="17">
      <t>ケンナイ</t>
    </rPh>
    <rPh sb="18" eb="19">
      <t>ジョ</t>
    </rPh>
    <phoneticPr fontId="5"/>
  </si>
  <si>
    <t>R7.4.1
採用新　　常・県内
看</t>
    <rPh sb="7" eb="9">
      <t>サイヨウ</t>
    </rPh>
    <rPh sb="9" eb="10">
      <t>シン</t>
    </rPh>
    <rPh sb="12" eb="13">
      <t>ジョウ</t>
    </rPh>
    <rPh sb="14" eb="16">
      <t>ケンナイ</t>
    </rPh>
    <rPh sb="17" eb="18">
      <t>カン</t>
    </rPh>
    <phoneticPr fontId="5"/>
  </si>
  <si>
    <t>R7.4.1
採用新卒　　常・県内
准看</t>
    <rPh sb="7" eb="9">
      <t>サイヨウ</t>
    </rPh>
    <rPh sb="9" eb="11">
      <t>シンソツ</t>
    </rPh>
    <rPh sb="13" eb="14">
      <t>ジョウ</t>
    </rPh>
    <rPh sb="15" eb="17">
      <t>ケンナイ</t>
    </rPh>
    <rPh sb="18" eb="20">
      <t>ジュンカン</t>
    </rPh>
    <phoneticPr fontId="5"/>
  </si>
  <si>
    <t>R7.4.1
採用新卒　　常・県内
小計</t>
    <rPh sb="7" eb="9">
      <t>サイヨウ</t>
    </rPh>
    <rPh sb="9" eb="11">
      <t>シンソツ</t>
    </rPh>
    <rPh sb="13" eb="14">
      <t>ジョウ</t>
    </rPh>
    <rPh sb="15" eb="17">
      <t>ケンナイ</t>
    </rPh>
    <rPh sb="19" eb="21">
      <t>ショウケイ</t>
    </rPh>
    <phoneticPr fontId="5"/>
  </si>
  <si>
    <t>R7.4.1
採用新卒　　常・県外
保</t>
    <rPh sb="7" eb="9">
      <t>サイヨウ</t>
    </rPh>
    <rPh sb="9" eb="11">
      <t>シンソツ</t>
    </rPh>
    <rPh sb="13" eb="14">
      <t>ジョウ</t>
    </rPh>
    <rPh sb="15" eb="17">
      <t>ケンガイ</t>
    </rPh>
    <rPh sb="18" eb="19">
      <t>ホ</t>
    </rPh>
    <phoneticPr fontId="5"/>
  </si>
  <si>
    <t>R7.4.1
採用新卒　　常・県外
助</t>
    <rPh sb="7" eb="9">
      <t>サイヨウ</t>
    </rPh>
    <rPh sb="9" eb="11">
      <t>シンソツ</t>
    </rPh>
    <rPh sb="13" eb="14">
      <t>ジョウ</t>
    </rPh>
    <rPh sb="15" eb="17">
      <t>ケンガイ</t>
    </rPh>
    <rPh sb="18" eb="19">
      <t>ジョ</t>
    </rPh>
    <phoneticPr fontId="5"/>
  </si>
  <si>
    <t>R7.4.1
採用新卒　　常・県外
看</t>
    <rPh sb="7" eb="9">
      <t>サイヨウ</t>
    </rPh>
    <rPh sb="9" eb="11">
      <t>シンソツ</t>
    </rPh>
    <rPh sb="13" eb="14">
      <t>ジョウ</t>
    </rPh>
    <rPh sb="15" eb="17">
      <t>ケンガイ</t>
    </rPh>
    <rPh sb="18" eb="19">
      <t>カン</t>
    </rPh>
    <phoneticPr fontId="5"/>
  </si>
  <si>
    <t>R7.4.1
採用新卒　　常・県外
准看</t>
    <rPh sb="7" eb="9">
      <t>サイヨウ</t>
    </rPh>
    <rPh sb="9" eb="11">
      <t>シンソツ</t>
    </rPh>
    <rPh sb="13" eb="14">
      <t>ジョウ</t>
    </rPh>
    <rPh sb="15" eb="17">
      <t>ケンガイ</t>
    </rPh>
    <rPh sb="18" eb="20">
      <t>ジュンカン</t>
    </rPh>
    <phoneticPr fontId="5"/>
  </si>
  <si>
    <t>R7.4.1
採用新卒　　常・県外
小計</t>
    <rPh sb="7" eb="9">
      <t>サイヨウ</t>
    </rPh>
    <rPh sb="9" eb="11">
      <t>シンソツ</t>
    </rPh>
    <rPh sb="13" eb="14">
      <t>ジョウ</t>
    </rPh>
    <rPh sb="15" eb="17">
      <t>ケンガイ</t>
    </rPh>
    <rPh sb="19" eb="21">
      <t>ショウケイ</t>
    </rPh>
    <phoneticPr fontId="5"/>
  </si>
  <si>
    <t>新卒　
常勤　
合計7</t>
    <rPh sb="0" eb="2">
      <t>シンソツ</t>
    </rPh>
    <rPh sb="4" eb="6">
      <t>ジョウキン</t>
    </rPh>
    <rPh sb="9" eb="11">
      <t>ゴウケイ</t>
    </rPh>
    <phoneticPr fontId="5"/>
  </si>
  <si>
    <t>R7.4.1
採用新卒　　非・県内
保</t>
    <rPh sb="7" eb="9">
      <t>サイヨウ</t>
    </rPh>
    <rPh sb="9" eb="11">
      <t>シンソツ</t>
    </rPh>
    <rPh sb="13" eb="14">
      <t>ヒ</t>
    </rPh>
    <rPh sb="15" eb="17">
      <t>ケンナイ</t>
    </rPh>
    <rPh sb="18" eb="19">
      <t>ホ</t>
    </rPh>
    <phoneticPr fontId="5"/>
  </si>
  <si>
    <t>R7.4.1
採用新卒　　非・県内
助</t>
    <rPh sb="7" eb="9">
      <t>サイヨウ</t>
    </rPh>
    <rPh sb="9" eb="11">
      <t>シンソツ</t>
    </rPh>
    <rPh sb="13" eb="14">
      <t>ヒ</t>
    </rPh>
    <rPh sb="15" eb="17">
      <t>ケンナイ</t>
    </rPh>
    <rPh sb="18" eb="19">
      <t>ジョ</t>
    </rPh>
    <phoneticPr fontId="5"/>
  </si>
  <si>
    <t>R7.4.1
採用新卒　　非・県内
看</t>
    <rPh sb="7" eb="9">
      <t>サイヨウ</t>
    </rPh>
    <rPh sb="9" eb="11">
      <t>シンソツ</t>
    </rPh>
    <rPh sb="13" eb="14">
      <t>ヒ</t>
    </rPh>
    <rPh sb="15" eb="17">
      <t>ケンナイ</t>
    </rPh>
    <rPh sb="18" eb="19">
      <t>カン</t>
    </rPh>
    <phoneticPr fontId="5"/>
  </si>
  <si>
    <t>R7.4.1
採用新卒　　非・県内
准看</t>
    <rPh sb="7" eb="9">
      <t>サイヨウ</t>
    </rPh>
    <rPh sb="9" eb="11">
      <t>シンソツ</t>
    </rPh>
    <rPh sb="13" eb="14">
      <t>ヒ</t>
    </rPh>
    <rPh sb="15" eb="17">
      <t>ケンナイ</t>
    </rPh>
    <rPh sb="18" eb="20">
      <t>ジュンカン</t>
    </rPh>
    <phoneticPr fontId="5"/>
  </si>
  <si>
    <t>R7.4.1
採用新卒　　非・県内
小計</t>
    <rPh sb="7" eb="9">
      <t>サイヨウ</t>
    </rPh>
    <rPh sb="9" eb="11">
      <t>シンソツ</t>
    </rPh>
    <rPh sb="13" eb="14">
      <t>ヒ</t>
    </rPh>
    <rPh sb="15" eb="17">
      <t>ケンナイ</t>
    </rPh>
    <rPh sb="18" eb="20">
      <t>ショウケイ</t>
    </rPh>
    <phoneticPr fontId="5"/>
  </si>
  <si>
    <t>R7.4.1
採用新卒　　非・県外
保</t>
    <rPh sb="7" eb="9">
      <t>サイヨウ</t>
    </rPh>
    <rPh sb="9" eb="11">
      <t>シンソツ</t>
    </rPh>
    <rPh sb="13" eb="14">
      <t>ヒ</t>
    </rPh>
    <rPh sb="15" eb="17">
      <t>ケンガイ</t>
    </rPh>
    <rPh sb="18" eb="19">
      <t>ホ</t>
    </rPh>
    <phoneticPr fontId="5"/>
  </si>
  <si>
    <t>R7.4.1
採用新卒　　非・県外
助</t>
    <rPh sb="7" eb="9">
      <t>サイヨウ</t>
    </rPh>
    <rPh sb="9" eb="11">
      <t>シンソツ</t>
    </rPh>
    <rPh sb="13" eb="14">
      <t>ヒ</t>
    </rPh>
    <rPh sb="15" eb="17">
      <t>ケンガイ</t>
    </rPh>
    <rPh sb="18" eb="19">
      <t>ジョ</t>
    </rPh>
    <phoneticPr fontId="5"/>
  </si>
  <si>
    <t>R7.4.1
採用新卒　　非・県外
看</t>
    <rPh sb="7" eb="9">
      <t>サイヨウ</t>
    </rPh>
    <rPh sb="9" eb="11">
      <t>シンソツ</t>
    </rPh>
    <rPh sb="13" eb="14">
      <t>ヒ</t>
    </rPh>
    <rPh sb="15" eb="17">
      <t>ケンガイ</t>
    </rPh>
    <rPh sb="18" eb="19">
      <t>カン</t>
    </rPh>
    <phoneticPr fontId="5"/>
  </si>
  <si>
    <t>R7.4.1
採用新卒　　非・県外
准看</t>
    <rPh sb="7" eb="9">
      <t>サイヨウ</t>
    </rPh>
    <rPh sb="9" eb="11">
      <t>シンソツ</t>
    </rPh>
    <rPh sb="13" eb="14">
      <t>ヒ</t>
    </rPh>
    <rPh sb="15" eb="17">
      <t>ケンガイ</t>
    </rPh>
    <rPh sb="18" eb="20">
      <t>ジュンカン</t>
    </rPh>
    <phoneticPr fontId="5"/>
  </si>
  <si>
    <t>R7.4.1
採用新卒　　非・県外
小計</t>
    <rPh sb="7" eb="9">
      <t>サイヨウ</t>
    </rPh>
    <rPh sb="9" eb="11">
      <t>シンソツ</t>
    </rPh>
    <rPh sb="13" eb="14">
      <t>ヒ</t>
    </rPh>
    <rPh sb="15" eb="17">
      <t>ケンガイ</t>
    </rPh>
    <rPh sb="18" eb="20">
      <t>ショウケイ</t>
    </rPh>
    <phoneticPr fontId="5"/>
  </si>
  <si>
    <t>新卒　
非常勤
合計8</t>
    <rPh sb="0" eb="2">
      <t>シンソツ</t>
    </rPh>
    <rPh sb="4" eb="7">
      <t>ヒジョウキン</t>
    </rPh>
    <rPh sb="9" eb="11">
      <t>ゴウケイ</t>
    </rPh>
    <phoneticPr fontId="5"/>
  </si>
  <si>
    <t>R7年度内
退職者　
常・県内
保</t>
    <rPh sb="6" eb="9">
      <t>タイショクシャ</t>
    </rPh>
    <rPh sb="11" eb="12">
      <t>ジョウ</t>
    </rPh>
    <rPh sb="13" eb="15">
      <t>ケンナイ</t>
    </rPh>
    <rPh sb="16" eb="17">
      <t>ホ</t>
    </rPh>
    <phoneticPr fontId="5"/>
  </si>
  <si>
    <t>R7年度内
退職者
常・県内
助</t>
    <rPh sb="6" eb="9">
      <t>タイショクシャ</t>
    </rPh>
    <rPh sb="10" eb="11">
      <t>ジョウ</t>
    </rPh>
    <rPh sb="12" eb="14">
      <t>ケンナイ</t>
    </rPh>
    <rPh sb="15" eb="16">
      <t>ジョ</t>
    </rPh>
    <phoneticPr fontId="5"/>
  </si>
  <si>
    <t>R7年度内
退職者　
常・県内
看</t>
    <rPh sb="6" eb="7">
      <t>タイ</t>
    </rPh>
    <rPh sb="7" eb="8">
      <t>ショク</t>
    </rPh>
    <rPh sb="8" eb="9">
      <t>シャ</t>
    </rPh>
    <rPh sb="11" eb="12">
      <t>ジョウ</t>
    </rPh>
    <rPh sb="13" eb="15">
      <t>ケンナイ</t>
    </rPh>
    <rPh sb="16" eb="17">
      <t>カン</t>
    </rPh>
    <phoneticPr fontId="5"/>
  </si>
  <si>
    <t>R7年度内
退職者　常・県内
准看</t>
    <rPh sb="6" eb="9">
      <t>タイショクシャ</t>
    </rPh>
    <rPh sb="10" eb="11">
      <t>ジョウ</t>
    </rPh>
    <rPh sb="12" eb="14">
      <t>ケンナイ</t>
    </rPh>
    <rPh sb="15" eb="17">
      <t>ジュンカン</t>
    </rPh>
    <phoneticPr fontId="5"/>
  </si>
  <si>
    <t>R7年度内
退職者　常・県内
小計</t>
    <rPh sb="6" eb="9">
      <t>タイショクシャ</t>
    </rPh>
    <rPh sb="10" eb="11">
      <t>ジョウ</t>
    </rPh>
    <rPh sb="12" eb="14">
      <t>ケンナイ</t>
    </rPh>
    <rPh sb="16" eb="18">
      <t>ショウケイ</t>
    </rPh>
    <phoneticPr fontId="5"/>
  </si>
  <si>
    <t>R7年度内
退職者　常・県外
保</t>
    <rPh sb="6" eb="9">
      <t>タイショクシャ</t>
    </rPh>
    <rPh sb="10" eb="11">
      <t>ジョウ</t>
    </rPh>
    <rPh sb="12" eb="14">
      <t>ケンガイ</t>
    </rPh>
    <rPh sb="15" eb="16">
      <t>ホ</t>
    </rPh>
    <phoneticPr fontId="5"/>
  </si>
  <si>
    <t>R7年度内
退職者　
常・県外
助</t>
    <rPh sb="6" eb="9">
      <t>タイショクシャ</t>
    </rPh>
    <rPh sb="11" eb="12">
      <t>ジョウ</t>
    </rPh>
    <rPh sb="13" eb="15">
      <t>ケンガイ</t>
    </rPh>
    <rPh sb="16" eb="17">
      <t>ジョ</t>
    </rPh>
    <phoneticPr fontId="5"/>
  </si>
  <si>
    <t>R7年度内
退職者　
常・県外
看</t>
    <rPh sb="6" eb="9">
      <t>タイショクシャ</t>
    </rPh>
    <rPh sb="11" eb="12">
      <t>ジョウ</t>
    </rPh>
    <rPh sb="13" eb="15">
      <t>ケンガイ</t>
    </rPh>
    <rPh sb="16" eb="17">
      <t>カン</t>
    </rPh>
    <phoneticPr fontId="5"/>
  </si>
  <si>
    <t>R7年度内
退職者　
常・県外
准看</t>
    <rPh sb="6" eb="9">
      <t>タイショクシャ</t>
    </rPh>
    <rPh sb="11" eb="12">
      <t>ジョウ</t>
    </rPh>
    <rPh sb="13" eb="15">
      <t>ケンガイ</t>
    </rPh>
    <rPh sb="16" eb="18">
      <t>ジュンカン</t>
    </rPh>
    <phoneticPr fontId="5"/>
  </si>
  <si>
    <t>R7年度内
退職者　
常・県外
小計</t>
    <rPh sb="6" eb="9">
      <t>タイショクシャ</t>
    </rPh>
    <rPh sb="11" eb="12">
      <t>ジョウ</t>
    </rPh>
    <rPh sb="13" eb="15">
      <t>ケンガイ</t>
    </rPh>
    <rPh sb="17" eb="19">
      <t>ショウケイ</t>
    </rPh>
    <phoneticPr fontId="5"/>
  </si>
  <si>
    <t>新卒　
R7年度　
常勤　
退職者
合計9</t>
    <rPh sb="0" eb="2">
      <t>シンソツ</t>
    </rPh>
    <rPh sb="10" eb="12">
      <t>ジョウキン</t>
    </rPh>
    <rPh sb="14" eb="16">
      <t>タイショク</t>
    </rPh>
    <rPh sb="16" eb="17">
      <t>シャ</t>
    </rPh>
    <rPh sb="19" eb="21">
      <t>ゴウケイ</t>
    </rPh>
    <phoneticPr fontId="5"/>
  </si>
  <si>
    <t>R7年度内
退職者　
非・県内
保</t>
    <rPh sb="6" eb="9">
      <t>タイショクシャ</t>
    </rPh>
    <rPh sb="11" eb="12">
      <t>ヒ</t>
    </rPh>
    <rPh sb="13" eb="15">
      <t>ケンナイ</t>
    </rPh>
    <rPh sb="16" eb="17">
      <t>ホ</t>
    </rPh>
    <phoneticPr fontId="5"/>
  </si>
  <si>
    <t>R7年度内
退職者　
非・県内・助</t>
    <rPh sb="6" eb="9">
      <t>タイショクシャ</t>
    </rPh>
    <rPh sb="11" eb="12">
      <t>ヒ</t>
    </rPh>
    <rPh sb="13" eb="15">
      <t>ケンナイ</t>
    </rPh>
    <rPh sb="16" eb="17">
      <t>ジョ</t>
    </rPh>
    <phoneticPr fontId="5"/>
  </si>
  <si>
    <t>R7年度内
退職者　
非・県内
看</t>
    <rPh sb="6" eb="9">
      <t>タイショクシャ</t>
    </rPh>
    <rPh sb="11" eb="12">
      <t>ヒ</t>
    </rPh>
    <rPh sb="13" eb="15">
      <t>ケンナイ</t>
    </rPh>
    <rPh sb="16" eb="17">
      <t>カン</t>
    </rPh>
    <phoneticPr fontId="5"/>
  </si>
  <si>
    <t>R7年度内
退職者　
非・県内
准看</t>
    <rPh sb="6" eb="9">
      <t>タイショクシャ</t>
    </rPh>
    <rPh sb="11" eb="12">
      <t>ヒ</t>
    </rPh>
    <rPh sb="13" eb="15">
      <t>ケンナイ</t>
    </rPh>
    <rPh sb="16" eb="18">
      <t>ジュンカン</t>
    </rPh>
    <phoneticPr fontId="5"/>
  </si>
  <si>
    <t>R7年度内
退職者　
非・県内
小計</t>
    <rPh sb="6" eb="9">
      <t>タイショクシャ</t>
    </rPh>
    <rPh sb="11" eb="12">
      <t>ヒ</t>
    </rPh>
    <rPh sb="13" eb="15">
      <t>ケンナイ</t>
    </rPh>
    <rPh sb="17" eb="19">
      <t>ショウケイ</t>
    </rPh>
    <phoneticPr fontId="5"/>
  </si>
  <si>
    <t>R7年度内
退職者　
非・県外
保</t>
    <rPh sb="6" eb="9">
      <t>タイショクシャ</t>
    </rPh>
    <rPh sb="11" eb="12">
      <t>ヒ</t>
    </rPh>
    <rPh sb="13" eb="15">
      <t>ケンガイ</t>
    </rPh>
    <rPh sb="16" eb="17">
      <t>ホ</t>
    </rPh>
    <phoneticPr fontId="5"/>
  </si>
  <si>
    <t>R7年度内
退職者　
非・県外
助</t>
    <rPh sb="6" eb="9">
      <t>タイショクシャ</t>
    </rPh>
    <rPh sb="11" eb="12">
      <t>ヒ</t>
    </rPh>
    <rPh sb="13" eb="15">
      <t>ケンガイ</t>
    </rPh>
    <rPh sb="16" eb="17">
      <t>ジョ</t>
    </rPh>
    <phoneticPr fontId="5"/>
  </si>
  <si>
    <t>R7年度内
退職者　
非・県外
看</t>
    <rPh sb="6" eb="9">
      <t>タイショクシャ</t>
    </rPh>
    <rPh sb="11" eb="12">
      <t>ヒ</t>
    </rPh>
    <rPh sb="13" eb="15">
      <t>ケンガイ</t>
    </rPh>
    <rPh sb="16" eb="17">
      <t>カン</t>
    </rPh>
    <phoneticPr fontId="5"/>
  </si>
  <si>
    <t>R7年度内
退職者　
非・県外
准看</t>
    <rPh sb="6" eb="9">
      <t>タイショクシャ</t>
    </rPh>
    <rPh sb="11" eb="12">
      <t>ヒ</t>
    </rPh>
    <rPh sb="13" eb="15">
      <t>ケンガイ</t>
    </rPh>
    <rPh sb="16" eb="18">
      <t>ジュンカン</t>
    </rPh>
    <phoneticPr fontId="5"/>
  </si>
  <si>
    <t xml:space="preserve">
R7年度内
退職者　
非・県外
小計</t>
    <rPh sb="7" eb="10">
      <t>タイショクシャ</t>
    </rPh>
    <rPh sb="12" eb="13">
      <t>ヒ</t>
    </rPh>
    <rPh sb="14" eb="16">
      <t>ケンガイ</t>
    </rPh>
    <rPh sb="18" eb="20">
      <t>ショウケイ</t>
    </rPh>
    <phoneticPr fontId="5"/>
  </si>
  <si>
    <t>新卒　
R7年度　
非常勤　
退職者　
合計10</t>
    <rPh sb="0" eb="2">
      <t>シンソツ</t>
    </rPh>
    <rPh sb="10" eb="11">
      <t>ヒ</t>
    </rPh>
    <rPh sb="11" eb="13">
      <t>ジョウキン</t>
    </rPh>
    <rPh sb="15" eb="17">
      <t>タイショク</t>
    </rPh>
    <rPh sb="17" eb="18">
      <t>シャ</t>
    </rPh>
    <rPh sb="21" eb="23">
      <t>ゴウケイ</t>
    </rPh>
    <phoneticPr fontId="5"/>
  </si>
  <si>
    <t>経験者4.1
採用　　　常・県内
保</t>
    <rPh sb="0" eb="3">
      <t>ケイケンシャ</t>
    </rPh>
    <rPh sb="7" eb="9">
      <t>サイヨウ</t>
    </rPh>
    <rPh sb="12" eb="13">
      <t>ジョウ</t>
    </rPh>
    <rPh sb="14" eb="16">
      <t>ケンナイ</t>
    </rPh>
    <rPh sb="17" eb="18">
      <t>ホ</t>
    </rPh>
    <phoneticPr fontId="5"/>
  </si>
  <si>
    <t>経験者4.1
採用　　　常・県内
助</t>
    <rPh sb="0" eb="3">
      <t>ケイケンシャ</t>
    </rPh>
    <rPh sb="7" eb="9">
      <t>サイヨウ</t>
    </rPh>
    <rPh sb="12" eb="13">
      <t>ジョウ</t>
    </rPh>
    <rPh sb="14" eb="16">
      <t>ケンナイ</t>
    </rPh>
    <rPh sb="17" eb="18">
      <t>ジョ</t>
    </rPh>
    <phoneticPr fontId="5"/>
  </si>
  <si>
    <t>経験者4.1
採用　　　常・県内
看</t>
    <rPh sb="0" eb="3">
      <t>ケイケンシャ</t>
    </rPh>
    <rPh sb="7" eb="9">
      <t>サイヨウ</t>
    </rPh>
    <rPh sb="12" eb="13">
      <t>ジョウ</t>
    </rPh>
    <rPh sb="14" eb="16">
      <t>ケンナイ</t>
    </rPh>
    <rPh sb="17" eb="18">
      <t>カン</t>
    </rPh>
    <phoneticPr fontId="5"/>
  </si>
  <si>
    <t>経験者4.1
採用　　　常・県内
准看</t>
    <rPh sb="0" eb="3">
      <t>ケイケンシャ</t>
    </rPh>
    <rPh sb="7" eb="9">
      <t>サイヨウ</t>
    </rPh>
    <rPh sb="12" eb="13">
      <t>ジョウ</t>
    </rPh>
    <rPh sb="14" eb="16">
      <t>ケンナイ</t>
    </rPh>
    <rPh sb="17" eb="19">
      <t>ジュンカン</t>
    </rPh>
    <phoneticPr fontId="5"/>
  </si>
  <si>
    <t>経験者4.1
採用　　　常・県内
小計</t>
    <rPh sb="0" eb="3">
      <t>ケイケンシャ</t>
    </rPh>
    <rPh sb="7" eb="9">
      <t>サイヨウ</t>
    </rPh>
    <rPh sb="12" eb="13">
      <t>ジョウ</t>
    </rPh>
    <rPh sb="14" eb="16">
      <t>ケンナイ</t>
    </rPh>
    <rPh sb="18" eb="20">
      <t>ショウケイ</t>
    </rPh>
    <phoneticPr fontId="5"/>
  </si>
  <si>
    <t>経験者4.1
採用　　　常・県外
保</t>
    <rPh sb="0" eb="3">
      <t>ケイケンシャ</t>
    </rPh>
    <rPh sb="7" eb="9">
      <t>サイヨウ</t>
    </rPh>
    <rPh sb="12" eb="13">
      <t>ジョウ</t>
    </rPh>
    <rPh sb="14" eb="16">
      <t>ケンガイ</t>
    </rPh>
    <rPh sb="17" eb="18">
      <t>ホ</t>
    </rPh>
    <phoneticPr fontId="5"/>
  </si>
  <si>
    <t>経験者4.1
採用　　　常・県外
助</t>
    <rPh sb="0" eb="3">
      <t>ケイケンシャ</t>
    </rPh>
    <rPh sb="7" eb="9">
      <t>サイヨウ</t>
    </rPh>
    <rPh sb="12" eb="13">
      <t>ジョウ</t>
    </rPh>
    <rPh sb="14" eb="16">
      <t>ケンガイ</t>
    </rPh>
    <rPh sb="17" eb="18">
      <t>ジョ</t>
    </rPh>
    <phoneticPr fontId="5"/>
  </si>
  <si>
    <t>経験者4.1
採用　　　常・県外
看</t>
    <rPh sb="0" eb="3">
      <t>ケイケンシャ</t>
    </rPh>
    <rPh sb="7" eb="9">
      <t>サイヨウ</t>
    </rPh>
    <rPh sb="12" eb="13">
      <t>ジョウ</t>
    </rPh>
    <rPh sb="14" eb="16">
      <t>ケンガイ</t>
    </rPh>
    <rPh sb="17" eb="18">
      <t>カン</t>
    </rPh>
    <phoneticPr fontId="5"/>
  </si>
  <si>
    <t>経験者4.1
採用　　　常・県外
准看</t>
    <rPh sb="0" eb="3">
      <t>ケイケンシャ</t>
    </rPh>
    <rPh sb="7" eb="9">
      <t>サイヨウ</t>
    </rPh>
    <rPh sb="12" eb="13">
      <t>ジョウ</t>
    </rPh>
    <rPh sb="14" eb="16">
      <t>ケンガイ</t>
    </rPh>
    <rPh sb="17" eb="19">
      <t>ジュンカン</t>
    </rPh>
    <phoneticPr fontId="5"/>
  </si>
  <si>
    <t>経験者4.1
採用　　　常・県外
小計</t>
    <rPh sb="0" eb="3">
      <t>ケイケンシャ</t>
    </rPh>
    <rPh sb="7" eb="9">
      <t>サイヨウ</t>
    </rPh>
    <rPh sb="12" eb="13">
      <t>ジョウ</t>
    </rPh>
    <rPh sb="14" eb="16">
      <t>ケンガイ</t>
    </rPh>
    <rPh sb="18" eb="20">
      <t>ショウケイ</t>
    </rPh>
    <phoneticPr fontId="5"/>
  </si>
  <si>
    <t>経験者4.1
採用　　
常
合計11</t>
    <rPh sb="0" eb="3">
      <t>ケイケンシャ</t>
    </rPh>
    <rPh sb="7" eb="9">
      <t>サイヨウ</t>
    </rPh>
    <rPh sb="12" eb="13">
      <t>ジョウ</t>
    </rPh>
    <rPh sb="15" eb="17">
      <t>ゴウケイ</t>
    </rPh>
    <phoneticPr fontId="5"/>
  </si>
  <si>
    <t>経験者4.1
採用　　　非・県内
保</t>
    <rPh sb="0" eb="3">
      <t>ケイケンシャ</t>
    </rPh>
    <rPh sb="7" eb="9">
      <t>サイヨウ</t>
    </rPh>
    <rPh sb="12" eb="13">
      <t>ヒ</t>
    </rPh>
    <rPh sb="14" eb="16">
      <t>ケンナイ</t>
    </rPh>
    <rPh sb="17" eb="18">
      <t>ホ</t>
    </rPh>
    <phoneticPr fontId="5"/>
  </si>
  <si>
    <t>経験者4.1
採用　　　非・県内
助</t>
    <rPh sb="0" eb="3">
      <t>ケイケンシャ</t>
    </rPh>
    <rPh sb="7" eb="9">
      <t>サイヨウ</t>
    </rPh>
    <rPh sb="12" eb="13">
      <t>ヒ</t>
    </rPh>
    <rPh sb="14" eb="16">
      <t>ケンナイ</t>
    </rPh>
    <rPh sb="17" eb="18">
      <t>ジョ</t>
    </rPh>
    <phoneticPr fontId="5"/>
  </si>
  <si>
    <t>経験者4.1
採用　　　非・県内
看</t>
    <rPh sb="0" eb="3">
      <t>ケイケンシャ</t>
    </rPh>
    <rPh sb="7" eb="9">
      <t>サイヨウ</t>
    </rPh>
    <rPh sb="12" eb="13">
      <t>ヒ</t>
    </rPh>
    <rPh sb="14" eb="16">
      <t>ケンナイ</t>
    </rPh>
    <rPh sb="17" eb="18">
      <t>カン</t>
    </rPh>
    <phoneticPr fontId="5"/>
  </si>
  <si>
    <t>経験者4.1
採用　　　非・県内
准看</t>
    <rPh sb="0" eb="3">
      <t>ケイケンシャ</t>
    </rPh>
    <rPh sb="7" eb="9">
      <t>サイヨウ</t>
    </rPh>
    <rPh sb="12" eb="13">
      <t>ヒ</t>
    </rPh>
    <rPh sb="14" eb="16">
      <t>ケンナイ</t>
    </rPh>
    <rPh sb="17" eb="19">
      <t>ジュンカン</t>
    </rPh>
    <phoneticPr fontId="5"/>
  </si>
  <si>
    <t>経験者4.1
採用　　　非・県内
小計</t>
    <rPh sb="0" eb="3">
      <t>ケイケンシャ</t>
    </rPh>
    <rPh sb="7" eb="9">
      <t>サイヨウ</t>
    </rPh>
    <rPh sb="12" eb="13">
      <t>ヒ</t>
    </rPh>
    <rPh sb="14" eb="16">
      <t>ケンナイ</t>
    </rPh>
    <rPh sb="18" eb="20">
      <t>ショウケイ</t>
    </rPh>
    <phoneticPr fontId="5"/>
  </si>
  <si>
    <t>経験者4.1
採用　　　非・県外
保</t>
    <rPh sb="0" eb="3">
      <t>ケイケンシャ</t>
    </rPh>
    <rPh sb="7" eb="9">
      <t>サイヨウ</t>
    </rPh>
    <rPh sb="12" eb="13">
      <t>ヒ</t>
    </rPh>
    <rPh sb="14" eb="16">
      <t>ケンガイ</t>
    </rPh>
    <rPh sb="17" eb="18">
      <t>ホ</t>
    </rPh>
    <phoneticPr fontId="5"/>
  </si>
  <si>
    <t>経験者4.1
採用　　　非・県外
助</t>
    <rPh sb="0" eb="3">
      <t>ケイケンシャ</t>
    </rPh>
    <rPh sb="7" eb="9">
      <t>サイヨウ</t>
    </rPh>
    <rPh sb="12" eb="13">
      <t>ヒ</t>
    </rPh>
    <rPh sb="14" eb="16">
      <t>ケンガイ</t>
    </rPh>
    <rPh sb="17" eb="18">
      <t>ジョ</t>
    </rPh>
    <phoneticPr fontId="5"/>
  </si>
  <si>
    <t>経験者4.1
採用　　　非・県外
看</t>
    <rPh sb="0" eb="3">
      <t>ケイケンシャ</t>
    </rPh>
    <rPh sb="7" eb="9">
      <t>サイヨウ</t>
    </rPh>
    <rPh sb="12" eb="13">
      <t>ヒ</t>
    </rPh>
    <rPh sb="14" eb="16">
      <t>ケンガイ</t>
    </rPh>
    <rPh sb="17" eb="18">
      <t>カン</t>
    </rPh>
    <phoneticPr fontId="5"/>
  </si>
  <si>
    <t>経験者4.1
採用　　　非・県外
准看</t>
    <rPh sb="0" eb="3">
      <t>ケイケンシャ</t>
    </rPh>
    <rPh sb="7" eb="9">
      <t>サイヨウ</t>
    </rPh>
    <rPh sb="12" eb="13">
      <t>ヒ</t>
    </rPh>
    <rPh sb="14" eb="16">
      <t>ケンガイ</t>
    </rPh>
    <rPh sb="17" eb="19">
      <t>ジュンカン</t>
    </rPh>
    <phoneticPr fontId="5"/>
  </si>
  <si>
    <t>経験者4.1
採用　　　非・県外
小計</t>
    <rPh sb="0" eb="3">
      <t>ケイケンシャ</t>
    </rPh>
    <rPh sb="7" eb="9">
      <t>サイヨウ</t>
    </rPh>
    <rPh sb="12" eb="13">
      <t>ヒ</t>
    </rPh>
    <rPh sb="14" eb="16">
      <t>ケンガイ</t>
    </rPh>
    <rPh sb="18" eb="20">
      <t>ショウケイ</t>
    </rPh>
    <phoneticPr fontId="5"/>
  </si>
  <si>
    <t>経験者4.1
採用　　
非
合計12</t>
    <rPh sb="0" eb="3">
      <t>ケイケンシャ</t>
    </rPh>
    <rPh sb="7" eb="9">
      <t>サイヨウ</t>
    </rPh>
    <rPh sb="12" eb="13">
      <t>ヒ</t>
    </rPh>
    <rPh sb="15" eb="17">
      <t>ゴウケイ</t>
    </rPh>
    <phoneticPr fontId="5"/>
  </si>
  <si>
    <t>経験者
4.2～　　　常・県内
保</t>
    <rPh sb="0" eb="3">
      <t>ケイケンシャ</t>
    </rPh>
    <rPh sb="11" eb="12">
      <t>ジョウ</t>
    </rPh>
    <rPh sb="13" eb="15">
      <t>ケンナイ</t>
    </rPh>
    <rPh sb="16" eb="17">
      <t>ホ</t>
    </rPh>
    <phoneticPr fontId="5"/>
  </si>
  <si>
    <t>経験者
4.2～　　　常・県内
助</t>
    <rPh sb="0" eb="3">
      <t>ケイケンシャ</t>
    </rPh>
    <rPh sb="11" eb="12">
      <t>ジョウ</t>
    </rPh>
    <rPh sb="13" eb="15">
      <t>ケンナイ</t>
    </rPh>
    <rPh sb="16" eb="17">
      <t>ジョ</t>
    </rPh>
    <phoneticPr fontId="5"/>
  </si>
  <si>
    <t>経験者
4.2～　　　常・県内
看</t>
    <rPh sb="0" eb="3">
      <t>ケイケンシャ</t>
    </rPh>
    <rPh sb="11" eb="12">
      <t>ジョウ</t>
    </rPh>
    <rPh sb="13" eb="15">
      <t>ケンナイ</t>
    </rPh>
    <rPh sb="16" eb="17">
      <t>カン</t>
    </rPh>
    <phoneticPr fontId="5"/>
  </si>
  <si>
    <t>経験者
4.2～　　　常・県内
准看</t>
    <rPh sb="0" eb="3">
      <t>ケイケンシャ</t>
    </rPh>
    <rPh sb="11" eb="12">
      <t>ジョウ</t>
    </rPh>
    <rPh sb="13" eb="15">
      <t>ケンナイ</t>
    </rPh>
    <rPh sb="16" eb="18">
      <t>ジュンカン</t>
    </rPh>
    <phoneticPr fontId="5"/>
  </si>
  <si>
    <t>経験者
4.2～　　　常・県内
小計</t>
    <rPh sb="0" eb="3">
      <t>ケイケンシャ</t>
    </rPh>
    <rPh sb="11" eb="12">
      <t>ジョウ</t>
    </rPh>
    <rPh sb="13" eb="15">
      <t>ケンナイ</t>
    </rPh>
    <rPh sb="17" eb="19">
      <t>ショウケイ</t>
    </rPh>
    <phoneticPr fontId="5"/>
  </si>
  <si>
    <t>経験者
4.2～　　　常・県外
保</t>
    <rPh sb="0" eb="3">
      <t>ケイケンシャ</t>
    </rPh>
    <rPh sb="11" eb="12">
      <t>ジョウ</t>
    </rPh>
    <rPh sb="13" eb="15">
      <t>ケンガイ</t>
    </rPh>
    <rPh sb="16" eb="17">
      <t>ホ</t>
    </rPh>
    <phoneticPr fontId="5"/>
  </si>
  <si>
    <t>経験者
4.2～　　　常・県外
助</t>
    <rPh sb="0" eb="3">
      <t>ケイケンシャ</t>
    </rPh>
    <rPh sb="11" eb="12">
      <t>ジョウ</t>
    </rPh>
    <rPh sb="13" eb="15">
      <t>ケンガイ</t>
    </rPh>
    <rPh sb="16" eb="17">
      <t>ジョ</t>
    </rPh>
    <phoneticPr fontId="5"/>
  </si>
  <si>
    <t>経験者
4.2～　　　常・県外
看</t>
    <rPh sb="0" eb="3">
      <t>ケイケンシャ</t>
    </rPh>
    <rPh sb="11" eb="12">
      <t>ジョウ</t>
    </rPh>
    <rPh sb="13" eb="15">
      <t>ケンガイ</t>
    </rPh>
    <rPh sb="16" eb="17">
      <t>カン</t>
    </rPh>
    <phoneticPr fontId="5"/>
  </si>
  <si>
    <t>経験者
4.2～　　　常・県外
准看</t>
    <rPh sb="0" eb="3">
      <t>ケイケンシャ</t>
    </rPh>
    <rPh sb="11" eb="12">
      <t>ジョウ</t>
    </rPh>
    <rPh sb="13" eb="15">
      <t>ケンガイ</t>
    </rPh>
    <rPh sb="16" eb="18">
      <t>ジュンカン</t>
    </rPh>
    <phoneticPr fontId="5"/>
  </si>
  <si>
    <t>経験者
4.2～　　　常・県外
小計</t>
    <rPh sb="0" eb="3">
      <t>ケイケンシャ</t>
    </rPh>
    <rPh sb="11" eb="12">
      <t>ジョウ</t>
    </rPh>
    <rPh sb="13" eb="15">
      <t>ケンガイ</t>
    </rPh>
    <rPh sb="17" eb="19">
      <t>ショウケイ</t>
    </rPh>
    <phoneticPr fontId="5"/>
  </si>
  <si>
    <t>経験者
4.2～　　
常
合計13</t>
    <rPh sb="0" eb="3">
      <t>ケイケンシャ</t>
    </rPh>
    <rPh sb="11" eb="12">
      <t>ジョウ</t>
    </rPh>
    <rPh sb="14" eb="16">
      <t>ゴウケイ</t>
    </rPh>
    <phoneticPr fontId="5"/>
  </si>
  <si>
    <t>経験者
4.2～　　　非・県内
保</t>
    <rPh sb="0" eb="3">
      <t>ケイケンシャ</t>
    </rPh>
    <rPh sb="11" eb="12">
      <t>ヒ</t>
    </rPh>
    <rPh sb="13" eb="15">
      <t>ケンナイ</t>
    </rPh>
    <rPh sb="16" eb="17">
      <t>ホ</t>
    </rPh>
    <phoneticPr fontId="5"/>
  </si>
  <si>
    <t>経験者
4.2～　　　非・県内
助</t>
    <rPh sb="0" eb="3">
      <t>ケイケンシャ</t>
    </rPh>
    <rPh sb="11" eb="12">
      <t>ヒ</t>
    </rPh>
    <rPh sb="13" eb="15">
      <t>ケンナイ</t>
    </rPh>
    <rPh sb="16" eb="17">
      <t>ジョ</t>
    </rPh>
    <phoneticPr fontId="5"/>
  </si>
  <si>
    <t>経験者
4.2～　　　非・県内
看</t>
    <rPh sb="0" eb="3">
      <t>ケイケンシャ</t>
    </rPh>
    <rPh sb="11" eb="12">
      <t>ヒ</t>
    </rPh>
    <rPh sb="13" eb="15">
      <t>ケンナイ</t>
    </rPh>
    <rPh sb="16" eb="17">
      <t>カン</t>
    </rPh>
    <phoneticPr fontId="5"/>
  </si>
  <si>
    <t>経験者
4.2～　　　非・県内
准看</t>
    <rPh sb="0" eb="3">
      <t>ケイケンシャ</t>
    </rPh>
    <rPh sb="11" eb="12">
      <t>ヒ</t>
    </rPh>
    <rPh sb="13" eb="15">
      <t>ケンナイ</t>
    </rPh>
    <rPh sb="16" eb="18">
      <t>ジュンカン</t>
    </rPh>
    <phoneticPr fontId="5"/>
  </si>
  <si>
    <t>経験者
4.2～　　　非・県内
小計</t>
    <rPh sb="0" eb="3">
      <t>ケイケンシャ</t>
    </rPh>
    <rPh sb="11" eb="12">
      <t>ヒ</t>
    </rPh>
    <rPh sb="13" eb="15">
      <t>ケンナイ</t>
    </rPh>
    <rPh sb="17" eb="19">
      <t>ショウケイ</t>
    </rPh>
    <phoneticPr fontId="5"/>
  </si>
  <si>
    <t>経験者
4.2～　　　非・県外
保</t>
    <rPh sb="0" eb="3">
      <t>ケイケンシャ</t>
    </rPh>
    <rPh sb="11" eb="12">
      <t>ヒ</t>
    </rPh>
    <rPh sb="13" eb="15">
      <t>ケンガイ</t>
    </rPh>
    <rPh sb="16" eb="17">
      <t>ホ</t>
    </rPh>
    <phoneticPr fontId="5"/>
  </si>
  <si>
    <t>経験者
4.2～　　　非・県外
助</t>
    <rPh sb="0" eb="3">
      <t>ケイケンシャ</t>
    </rPh>
    <rPh sb="11" eb="12">
      <t>ヒ</t>
    </rPh>
    <rPh sb="13" eb="15">
      <t>ケンガイ</t>
    </rPh>
    <rPh sb="16" eb="17">
      <t>ジョ</t>
    </rPh>
    <phoneticPr fontId="5"/>
  </si>
  <si>
    <t>経験者
4.2～　　　非・県外
看</t>
    <rPh sb="0" eb="3">
      <t>ケイケンシャ</t>
    </rPh>
    <rPh sb="11" eb="12">
      <t>ヒ</t>
    </rPh>
    <rPh sb="13" eb="15">
      <t>ケンガイ</t>
    </rPh>
    <rPh sb="16" eb="17">
      <t>カン</t>
    </rPh>
    <phoneticPr fontId="5"/>
  </si>
  <si>
    <t>経験者
4.2～　　　非・県外
准看</t>
    <rPh sb="0" eb="3">
      <t>ケイケンシャ</t>
    </rPh>
    <rPh sb="11" eb="12">
      <t>ヒ</t>
    </rPh>
    <rPh sb="13" eb="15">
      <t>ケンガイ</t>
    </rPh>
    <rPh sb="16" eb="18">
      <t>ジュンカン</t>
    </rPh>
    <phoneticPr fontId="5"/>
  </si>
  <si>
    <t>経験者
4.2～　　　非・県外
小計</t>
    <rPh sb="0" eb="3">
      <t>ケイケンシャ</t>
    </rPh>
    <rPh sb="11" eb="12">
      <t>ヒ</t>
    </rPh>
    <rPh sb="13" eb="15">
      <t>ケンガイ</t>
    </rPh>
    <rPh sb="17" eb="19">
      <t>ショウケイ</t>
    </rPh>
    <phoneticPr fontId="5"/>
  </si>
  <si>
    <t>経験者
4.2～　　　非
合計14</t>
    <rPh sb="0" eb="3">
      <t>ケイケンシャ</t>
    </rPh>
    <rPh sb="11" eb="12">
      <t>ヒ</t>
    </rPh>
    <rPh sb="14" eb="16">
      <t>ゴウケイ</t>
    </rPh>
    <phoneticPr fontId="5"/>
  </si>
  <si>
    <t>定年後雇用
常勤　保</t>
    <rPh sb="0" eb="3">
      <t>テイネンゴ</t>
    </rPh>
    <rPh sb="3" eb="5">
      <t>コヨウ</t>
    </rPh>
    <rPh sb="6" eb="8">
      <t>ジョウキン</t>
    </rPh>
    <rPh sb="9" eb="10">
      <t>ホ</t>
    </rPh>
    <phoneticPr fontId="5"/>
  </si>
  <si>
    <t>定年後雇用
常勤　助</t>
    <rPh sb="0" eb="3">
      <t>テイネンゴ</t>
    </rPh>
    <rPh sb="3" eb="5">
      <t>コヨウ</t>
    </rPh>
    <rPh sb="6" eb="8">
      <t>ジョウキン</t>
    </rPh>
    <rPh sb="9" eb="10">
      <t>ジョ</t>
    </rPh>
    <phoneticPr fontId="5"/>
  </si>
  <si>
    <t>定年後雇用
常勤　看</t>
    <rPh sb="0" eb="3">
      <t>テイネンゴ</t>
    </rPh>
    <rPh sb="3" eb="5">
      <t>コヨウ</t>
    </rPh>
    <rPh sb="6" eb="8">
      <t>ジョウキン</t>
    </rPh>
    <rPh sb="9" eb="10">
      <t>カン</t>
    </rPh>
    <phoneticPr fontId="5"/>
  </si>
  <si>
    <t>定年後雇用
常勤　准</t>
    <rPh sb="0" eb="3">
      <t>テイネンゴ</t>
    </rPh>
    <rPh sb="3" eb="5">
      <t>コヨウ</t>
    </rPh>
    <rPh sb="6" eb="8">
      <t>ジョウキン</t>
    </rPh>
    <rPh sb="9" eb="10">
      <t>ジュン</t>
    </rPh>
    <phoneticPr fontId="5"/>
  </si>
  <si>
    <t>定年後雇用
常勤
小計</t>
    <rPh sb="0" eb="3">
      <t>テイネンゴ</t>
    </rPh>
    <rPh sb="3" eb="5">
      <t>コヨウ</t>
    </rPh>
    <rPh sb="6" eb="8">
      <t>ジョウキン</t>
    </rPh>
    <rPh sb="10" eb="12">
      <t>ショウケイ</t>
    </rPh>
    <phoneticPr fontId="5"/>
  </si>
  <si>
    <t>定年後雇用
非常勤　保</t>
    <rPh sb="0" eb="3">
      <t>テイネンゴ</t>
    </rPh>
    <rPh sb="3" eb="5">
      <t>コヨウ</t>
    </rPh>
    <rPh sb="6" eb="9">
      <t>ヒジョウキン</t>
    </rPh>
    <rPh sb="10" eb="11">
      <t>ホ</t>
    </rPh>
    <phoneticPr fontId="5"/>
  </si>
  <si>
    <t>定年後雇用
非常勤　助</t>
    <rPh sb="0" eb="5">
      <t>テイネンゴコヨウ</t>
    </rPh>
    <rPh sb="6" eb="9">
      <t>ヒジョウキン</t>
    </rPh>
    <rPh sb="10" eb="11">
      <t>ジョ</t>
    </rPh>
    <phoneticPr fontId="5"/>
  </si>
  <si>
    <t>定年後雇用
非常勤　看</t>
    <rPh sb="0" eb="3">
      <t>テイネンゴ</t>
    </rPh>
    <rPh sb="3" eb="5">
      <t>コヨウ</t>
    </rPh>
    <rPh sb="6" eb="9">
      <t>ヒジョウキン</t>
    </rPh>
    <rPh sb="10" eb="11">
      <t>カン</t>
    </rPh>
    <phoneticPr fontId="5"/>
  </si>
  <si>
    <t>定年後雇用
非常勤　准</t>
    <rPh sb="0" eb="3">
      <t>テイネンゴ</t>
    </rPh>
    <rPh sb="3" eb="5">
      <t>コヨウ</t>
    </rPh>
    <rPh sb="6" eb="9">
      <t>ヒジョウキン</t>
    </rPh>
    <rPh sb="10" eb="11">
      <t>ジュン</t>
    </rPh>
    <phoneticPr fontId="5"/>
  </si>
  <si>
    <t>定年後雇用
非常勤
小計</t>
    <rPh sb="0" eb="3">
      <t>テイネンゴ</t>
    </rPh>
    <rPh sb="3" eb="5">
      <t>コヨウ</t>
    </rPh>
    <rPh sb="6" eb="9">
      <t>ヒジョウキン</t>
    </rPh>
    <rPh sb="11" eb="13">
      <t>ショウケイ</t>
    </rPh>
    <phoneticPr fontId="5"/>
  </si>
  <si>
    <t>定年後雇用
合計</t>
    <rPh sb="0" eb="3">
      <t>テイネンゴ</t>
    </rPh>
    <rPh sb="3" eb="5">
      <t>コヨウ</t>
    </rPh>
    <rPh sb="7" eb="9">
      <t>ゴウケイ</t>
    </rPh>
    <phoneticPr fontId="5"/>
  </si>
  <si>
    <t>2年目　
職員数　
4.1在籍数
保</t>
    <rPh sb="1" eb="3">
      <t>ネンメ</t>
    </rPh>
    <rPh sb="5" eb="8">
      <t>ショクインスウ</t>
    </rPh>
    <rPh sb="13" eb="15">
      <t>ザイセキ</t>
    </rPh>
    <rPh sb="15" eb="16">
      <t>スウ</t>
    </rPh>
    <rPh sb="17" eb="18">
      <t>ホ</t>
    </rPh>
    <phoneticPr fontId="5"/>
  </si>
  <si>
    <t>2年目
職員数　4.1在籍数・助</t>
    <rPh sb="1" eb="3">
      <t>ネンメ</t>
    </rPh>
    <rPh sb="4" eb="7">
      <t>ショクインスウ</t>
    </rPh>
    <rPh sb="11" eb="13">
      <t>ザイセキ</t>
    </rPh>
    <rPh sb="13" eb="14">
      <t>スウ</t>
    </rPh>
    <rPh sb="15" eb="16">
      <t>ジョ</t>
    </rPh>
    <phoneticPr fontId="5"/>
  </si>
  <si>
    <t>2年目　
職員数　
4.1在籍数
看</t>
    <rPh sb="1" eb="3">
      <t>ネンメ</t>
    </rPh>
    <rPh sb="5" eb="8">
      <t>ショクインスウ</t>
    </rPh>
    <rPh sb="13" eb="15">
      <t>ザイセキ</t>
    </rPh>
    <rPh sb="15" eb="16">
      <t>スウ</t>
    </rPh>
    <rPh sb="17" eb="18">
      <t>カン</t>
    </rPh>
    <phoneticPr fontId="5"/>
  </si>
  <si>
    <t>2年目　
職員数　4.1在籍数
准看</t>
    <rPh sb="1" eb="3">
      <t>ネンメ</t>
    </rPh>
    <rPh sb="5" eb="8">
      <t>ショクインスウ</t>
    </rPh>
    <rPh sb="12" eb="14">
      <t>ザイセキ</t>
    </rPh>
    <rPh sb="14" eb="15">
      <t>スウ</t>
    </rPh>
    <rPh sb="16" eb="18">
      <t>ジュンカン</t>
    </rPh>
    <phoneticPr fontId="5"/>
  </si>
  <si>
    <t>2年目　
職員数　
4.1在籍数
合計</t>
    <rPh sb="1" eb="3">
      <t>ネンメ</t>
    </rPh>
    <rPh sb="5" eb="8">
      <t>ショクインスウ</t>
    </rPh>
    <rPh sb="13" eb="15">
      <t>ザイセキ</t>
    </rPh>
    <rPh sb="15" eb="16">
      <t>スウ</t>
    </rPh>
    <rPh sb="18" eb="20">
      <t>ゴウケイ</t>
    </rPh>
    <phoneticPr fontId="5"/>
  </si>
  <si>
    <t>2年目　　　R7退職者数
保</t>
    <rPh sb="1" eb="3">
      <t>ネンメ</t>
    </rPh>
    <rPh sb="10" eb="11">
      <t>シャ</t>
    </rPh>
    <rPh sb="11" eb="12">
      <t>スウ</t>
    </rPh>
    <rPh sb="13" eb="14">
      <t>ホ</t>
    </rPh>
    <phoneticPr fontId="5"/>
  </si>
  <si>
    <t>2年目　　　R7退職者数
助</t>
    <rPh sb="1" eb="3">
      <t>ネンメ</t>
    </rPh>
    <rPh sb="10" eb="11">
      <t>シャ</t>
    </rPh>
    <rPh sb="11" eb="12">
      <t>スウ</t>
    </rPh>
    <rPh sb="13" eb="14">
      <t>ジョ</t>
    </rPh>
    <phoneticPr fontId="5"/>
  </si>
  <si>
    <t>2年目　　　R7退職者数
看</t>
    <rPh sb="1" eb="3">
      <t>ネンメ</t>
    </rPh>
    <rPh sb="10" eb="11">
      <t>シャ</t>
    </rPh>
    <rPh sb="11" eb="12">
      <t>スウ</t>
    </rPh>
    <rPh sb="13" eb="14">
      <t>カン</t>
    </rPh>
    <phoneticPr fontId="5"/>
  </si>
  <si>
    <t>2年目　　　R7退職者数
准看</t>
    <rPh sb="1" eb="3">
      <t>ネンメ</t>
    </rPh>
    <rPh sb="10" eb="11">
      <t>シャ</t>
    </rPh>
    <rPh sb="11" eb="12">
      <t>スウ</t>
    </rPh>
    <rPh sb="13" eb="15">
      <t>ジュンカン</t>
    </rPh>
    <phoneticPr fontId="5"/>
  </si>
  <si>
    <t>2年目　　　R7退職者数
合計</t>
    <rPh sb="1" eb="3">
      <t>ネンメ</t>
    </rPh>
    <rPh sb="10" eb="11">
      <t>シャ</t>
    </rPh>
    <rPh sb="11" eb="12">
      <t>スウ</t>
    </rPh>
    <rPh sb="14" eb="16">
      <t>ゴウケイ</t>
    </rPh>
    <phoneticPr fontId="5"/>
  </si>
  <si>
    <t>3年目　
職員数　
4.1在籍数
保</t>
    <rPh sb="1" eb="3">
      <t>ネンメ</t>
    </rPh>
    <rPh sb="5" eb="8">
      <t>ショクインスウ</t>
    </rPh>
    <rPh sb="13" eb="15">
      <t>ザイセキ</t>
    </rPh>
    <rPh sb="15" eb="16">
      <t>スウ</t>
    </rPh>
    <rPh sb="17" eb="18">
      <t>ホ</t>
    </rPh>
    <phoneticPr fontId="5"/>
  </si>
  <si>
    <t>3年目　
職員数　
4.1在籍数
助</t>
    <rPh sb="1" eb="3">
      <t>ネンメ</t>
    </rPh>
    <rPh sb="5" eb="8">
      <t>ショクインスウ</t>
    </rPh>
    <rPh sb="13" eb="15">
      <t>ザイセキ</t>
    </rPh>
    <rPh sb="15" eb="16">
      <t>スウ</t>
    </rPh>
    <rPh sb="17" eb="18">
      <t>ジョ</t>
    </rPh>
    <phoneticPr fontId="5"/>
  </si>
  <si>
    <t>3年目　
職員数　
4.1在籍数
看</t>
    <rPh sb="1" eb="3">
      <t>ネンメ</t>
    </rPh>
    <rPh sb="5" eb="8">
      <t>ショクインスウ</t>
    </rPh>
    <rPh sb="13" eb="15">
      <t>ザイセキ</t>
    </rPh>
    <rPh sb="15" eb="16">
      <t>スウ</t>
    </rPh>
    <rPh sb="17" eb="18">
      <t>カン</t>
    </rPh>
    <phoneticPr fontId="5"/>
  </si>
  <si>
    <t>3年目　
職員数　
4.1在籍数
准看</t>
    <rPh sb="1" eb="3">
      <t>ネンメ</t>
    </rPh>
    <rPh sb="5" eb="8">
      <t>ショクインスウ</t>
    </rPh>
    <rPh sb="13" eb="15">
      <t>ザイセキ</t>
    </rPh>
    <rPh sb="15" eb="16">
      <t>スウ</t>
    </rPh>
    <rPh sb="17" eb="19">
      <t>ジュンカン</t>
    </rPh>
    <phoneticPr fontId="5"/>
  </si>
  <si>
    <t>3年目
　職員数　4.1在籍数
合計</t>
    <rPh sb="1" eb="3">
      <t>ネンメ</t>
    </rPh>
    <rPh sb="5" eb="8">
      <t>ショクインスウ</t>
    </rPh>
    <rPh sb="12" eb="14">
      <t>ザイセキ</t>
    </rPh>
    <rPh sb="14" eb="15">
      <t>スウ</t>
    </rPh>
    <rPh sb="17" eb="19">
      <t>ゴウケイ</t>
    </rPh>
    <phoneticPr fontId="5"/>
  </si>
  <si>
    <t>3年目　　　R7退職者数
保</t>
    <rPh sb="1" eb="3">
      <t>ネンメ</t>
    </rPh>
    <rPh sb="10" eb="11">
      <t>シャ</t>
    </rPh>
    <rPh sb="11" eb="12">
      <t>スウ</t>
    </rPh>
    <rPh sb="13" eb="14">
      <t>ホ</t>
    </rPh>
    <phoneticPr fontId="5"/>
  </si>
  <si>
    <t>3年目　　　R7退職者数
助</t>
    <rPh sb="1" eb="3">
      <t>ネンメ</t>
    </rPh>
    <rPh sb="10" eb="11">
      <t>シャ</t>
    </rPh>
    <rPh sb="11" eb="12">
      <t>スウ</t>
    </rPh>
    <rPh sb="13" eb="14">
      <t>ジョ</t>
    </rPh>
    <phoneticPr fontId="5"/>
  </si>
  <si>
    <t>3年目　　　R7退職者数
看</t>
    <rPh sb="1" eb="3">
      <t>ネンメ</t>
    </rPh>
    <rPh sb="10" eb="11">
      <t>シャ</t>
    </rPh>
    <rPh sb="11" eb="12">
      <t>スウ</t>
    </rPh>
    <rPh sb="13" eb="14">
      <t>カン</t>
    </rPh>
    <phoneticPr fontId="5"/>
  </si>
  <si>
    <t>3年目　　　R7退職者数
准看</t>
    <rPh sb="1" eb="3">
      <t>ネンメ</t>
    </rPh>
    <rPh sb="10" eb="11">
      <t>シャ</t>
    </rPh>
    <rPh sb="11" eb="12">
      <t>スウ</t>
    </rPh>
    <rPh sb="13" eb="15">
      <t>ジュンカン</t>
    </rPh>
    <phoneticPr fontId="5"/>
  </si>
  <si>
    <t>3年目　　　R7退職者数
合計</t>
    <rPh sb="1" eb="3">
      <t>ネンメ</t>
    </rPh>
    <rPh sb="10" eb="11">
      <t>シャ</t>
    </rPh>
    <rPh sb="11" eb="12">
      <t>スウ</t>
    </rPh>
    <rPh sb="14" eb="16">
      <t>ゴウケイ</t>
    </rPh>
    <phoneticPr fontId="5"/>
  </si>
  <si>
    <t>4年目　
職員数　
4.1在籍数
保</t>
    <rPh sb="1" eb="3">
      <t>ネンメ</t>
    </rPh>
    <rPh sb="5" eb="8">
      <t>ショクインスウ</t>
    </rPh>
    <rPh sb="13" eb="15">
      <t>ザイセキ</t>
    </rPh>
    <rPh sb="15" eb="16">
      <t>スウ</t>
    </rPh>
    <rPh sb="17" eb="18">
      <t>ホ</t>
    </rPh>
    <phoneticPr fontId="5"/>
  </si>
  <si>
    <t>4年目　
職員数　
4.1在籍数
助</t>
    <rPh sb="1" eb="3">
      <t>ネンメ</t>
    </rPh>
    <rPh sb="5" eb="8">
      <t>ショクインスウ</t>
    </rPh>
    <rPh sb="13" eb="15">
      <t>ザイセキ</t>
    </rPh>
    <rPh sb="15" eb="16">
      <t>スウ</t>
    </rPh>
    <rPh sb="17" eb="18">
      <t>ジョ</t>
    </rPh>
    <phoneticPr fontId="5"/>
  </si>
  <si>
    <t>4年目　
職員数　
4.1在籍数
看</t>
    <rPh sb="1" eb="3">
      <t>ネンメ</t>
    </rPh>
    <rPh sb="5" eb="8">
      <t>ショクインスウ</t>
    </rPh>
    <rPh sb="13" eb="15">
      <t>ザイセキ</t>
    </rPh>
    <rPh sb="15" eb="16">
      <t>スウ</t>
    </rPh>
    <rPh sb="17" eb="18">
      <t>カン</t>
    </rPh>
    <phoneticPr fontId="5"/>
  </si>
  <si>
    <t>4年目　
職員数　
4.1在籍数
准看</t>
    <rPh sb="1" eb="3">
      <t>ネンメ</t>
    </rPh>
    <rPh sb="5" eb="8">
      <t>ショクインスウ</t>
    </rPh>
    <rPh sb="13" eb="15">
      <t>ザイセキ</t>
    </rPh>
    <rPh sb="15" eb="16">
      <t>スウ</t>
    </rPh>
    <rPh sb="17" eb="19">
      <t>ジュンカン</t>
    </rPh>
    <phoneticPr fontId="5"/>
  </si>
  <si>
    <t>4年目
　職員数　4.1在籍数
合計</t>
    <rPh sb="1" eb="3">
      <t>ネンメ</t>
    </rPh>
    <rPh sb="5" eb="8">
      <t>ショクインスウ</t>
    </rPh>
    <rPh sb="12" eb="14">
      <t>ザイセキ</t>
    </rPh>
    <rPh sb="14" eb="15">
      <t>スウ</t>
    </rPh>
    <rPh sb="17" eb="19">
      <t>ゴウケイ</t>
    </rPh>
    <phoneticPr fontId="5"/>
  </si>
  <si>
    <t>4年目　　　R7退職者数
保</t>
    <rPh sb="1" eb="3">
      <t>ネンメ</t>
    </rPh>
    <rPh sb="10" eb="11">
      <t>シャ</t>
    </rPh>
    <rPh sb="11" eb="12">
      <t>スウ</t>
    </rPh>
    <rPh sb="13" eb="14">
      <t>ホ</t>
    </rPh>
    <phoneticPr fontId="5"/>
  </si>
  <si>
    <t>4年目　　　R7退職者数
助</t>
    <rPh sb="1" eb="3">
      <t>ネンメ</t>
    </rPh>
    <rPh sb="10" eb="11">
      <t>シャ</t>
    </rPh>
    <rPh sb="11" eb="12">
      <t>スウ</t>
    </rPh>
    <rPh sb="13" eb="14">
      <t>ジョ</t>
    </rPh>
    <phoneticPr fontId="5"/>
  </si>
  <si>
    <t>4年目　　　R7退職者数
看</t>
    <rPh sb="1" eb="3">
      <t>ネンメ</t>
    </rPh>
    <rPh sb="10" eb="11">
      <t>シャ</t>
    </rPh>
    <rPh sb="11" eb="12">
      <t>スウ</t>
    </rPh>
    <rPh sb="13" eb="14">
      <t>カン</t>
    </rPh>
    <phoneticPr fontId="5"/>
  </si>
  <si>
    <t>4年目　　　R7退職者数
准看</t>
    <rPh sb="1" eb="3">
      <t>ネンメ</t>
    </rPh>
    <rPh sb="10" eb="11">
      <t>シャ</t>
    </rPh>
    <rPh sb="11" eb="12">
      <t>スウ</t>
    </rPh>
    <rPh sb="13" eb="15">
      <t>ジュンカン</t>
    </rPh>
    <phoneticPr fontId="5"/>
  </si>
  <si>
    <t>4年目　　　R7退職者数
合計</t>
    <rPh sb="1" eb="3">
      <t>ネンメ</t>
    </rPh>
    <rPh sb="10" eb="11">
      <t>シャ</t>
    </rPh>
    <rPh sb="11" eb="12">
      <t>スウ</t>
    </rPh>
    <rPh sb="14" eb="16">
      <t>ゴウケイ</t>
    </rPh>
    <phoneticPr fontId="5"/>
  </si>
  <si>
    <t>5年目　
職員数　
4.1在籍数
保</t>
    <rPh sb="1" eb="3">
      <t>ネンメ</t>
    </rPh>
    <rPh sb="5" eb="8">
      <t>ショクインスウ</t>
    </rPh>
    <rPh sb="13" eb="15">
      <t>ザイセキ</t>
    </rPh>
    <rPh sb="15" eb="16">
      <t>スウ</t>
    </rPh>
    <rPh sb="17" eb="18">
      <t>ホ</t>
    </rPh>
    <phoneticPr fontId="5"/>
  </si>
  <si>
    <t>5年目　
職員数　
4.1在籍数
助</t>
    <rPh sb="1" eb="3">
      <t>ネンメ</t>
    </rPh>
    <rPh sb="5" eb="8">
      <t>ショクインスウ</t>
    </rPh>
    <rPh sb="13" eb="15">
      <t>ザイセキ</t>
    </rPh>
    <rPh sb="15" eb="16">
      <t>スウ</t>
    </rPh>
    <rPh sb="17" eb="18">
      <t>ジョ</t>
    </rPh>
    <phoneticPr fontId="5"/>
  </si>
  <si>
    <t>5年目　
職員数　4.1在籍数
看</t>
    <rPh sb="1" eb="3">
      <t>ネンメ</t>
    </rPh>
    <rPh sb="5" eb="8">
      <t>ショクインスウ</t>
    </rPh>
    <rPh sb="12" eb="14">
      <t>ザイセキ</t>
    </rPh>
    <rPh sb="14" eb="15">
      <t>スウ</t>
    </rPh>
    <rPh sb="16" eb="17">
      <t>カン</t>
    </rPh>
    <phoneticPr fontId="5"/>
  </si>
  <si>
    <t>5年目　
職員数　
4.1在籍数
准看</t>
    <rPh sb="1" eb="3">
      <t>ネンメ</t>
    </rPh>
    <rPh sb="5" eb="8">
      <t>ショクインスウ</t>
    </rPh>
    <rPh sb="13" eb="15">
      <t>ザイセキ</t>
    </rPh>
    <rPh sb="15" eb="16">
      <t>スウ</t>
    </rPh>
    <rPh sb="17" eb="19">
      <t>ジュンカン</t>
    </rPh>
    <phoneticPr fontId="5"/>
  </si>
  <si>
    <t>5年目　
職員数
4.1在籍数
合計</t>
    <rPh sb="1" eb="3">
      <t>ネンメ</t>
    </rPh>
    <rPh sb="5" eb="8">
      <t>ショクインスウ</t>
    </rPh>
    <rPh sb="12" eb="14">
      <t>ザイセキ</t>
    </rPh>
    <rPh sb="14" eb="15">
      <t>スウ</t>
    </rPh>
    <rPh sb="17" eb="19">
      <t>ゴウケイ</t>
    </rPh>
    <phoneticPr fontId="5"/>
  </si>
  <si>
    <t>5年目　　　R7退職者数
保</t>
    <rPh sb="1" eb="3">
      <t>ネンメ</t>
    </rPh>
    <rPh sb="10" eb="11">
      <t>シャ</t>
    </rPh>
    <rPh sb="11" eb="12">
      <t>スウ</t>
    </rPh>
    <rPh sb="13" eb="14">
      <t>ホ</t>
    </rPh>
    <phoneticPr fontId="5"/>
  </si>
  <si>
    <t>5年目　　　R7退職者数
助</t>
    <rPh sb="1" eb="3">
      <t>ネンメ</t>
    </rPh>
    <rPh sb="10" eb="11">
      <t>シャ</t>
    </rPh>
    <rPh sb="11" eb="12">
      <t>スウ</t>
    </rPh>
    <rPh sb="13" eb="14">
      <t>ジョ</t>
    </rPh>
    <phoneticPr fontId="5"/>
  </si>
  <si>
    <t>5年目　　　R7退職者数
看</t>
    <rPh sb="1" eb="3">
      <t>ネンメ</t>
    </rPh>
    <rPh sb="10" eb="11">
      <t>シャ</t>
    </rPh>
    <rPh sb="11" eb="12">
      <t>スウ</t>
    </rPh>
    <rPh sb="13" eb="14">
      <t>カン</t>
    </rPh>
    <phoneticPr fontId="5"/>
  </si>
  <si>
    <t>5年目　　　R7退職者数
准看</t>
    <rPh sb="1" eb="3">
      <t>ネンメ</t>
    </rPh>
    <rPh sb="10" eb="11">
      <t>シャ</t>
    </rPh>
    <rPh sb="11" eb="12">
      <t>スウ</t>
    </rPh>
    <rPh sb="13" eb="15">
      <t>ジュンカン</t>
    </rPh>
    <phoneticPr fontId="5"/>
  </si>
  <si>
    <t>5年目　　　R7退職者数
合計</t>
    <rPh sb="1" eb="3">
      <t>ネンメ</t>
    </rPh>
    <rPh sb="10" eb="11">
      <t>シャ</t>
    </rPh>
    <rPh sb="11" eb="12">
      <t>スウ</t>
    </rPh>
    <rPh sb="14" eb="16">
      <t>ゴウケイ</t>
    </rPh>
    <phoneticPr fontId="5"/>
  </si>
  <si>
    <t>退職1
定年</t>
    <rPh sb="0" eb="2">
      <t>タイショク</t>
    </rPh>
    <rPh sb="4" eb="6">
      <t>テイネン</t>
    </rPh>
    <phoneticPr fontId="5"/>
  </si>
  <si>
    <t>退職2
結婚</t>
    <rPh sb="0" eb="2">
      <t>タイショク</t>
    </rPh>
    <rPh sb="4" eb="6">
      <t>ケッコン</t>
    </rPh>
    <phoneticPr fontId="5"/>
  </si>
  <si>
    <t>退職3
妊娠出産子育て</t>
    <rPh sb="0" eb="2">
      <t>タイショク</t>
    </rPh>
    <rPh sb="4" eb="6">
      <t>ニンシン</t>
    </rPh>
    <rPh sb="6" eb="8">
      <t>シュッサン</t>
    </rPh>
    <rPh sb="8" eb="10">
      <t>コソダ</t>
    </rPh>
    <phoneticPr fontId="5"/>
  </si>
  <si>
    <t>退職4
進学</t>
    <rPh sb="0" eb="2">
      <t>タイショク</t>
    </rPh>
    <rPh sb="4" eb="6">
      <t>シンガク</t>
    </rPh>
    <phoneticPr fontId="5"/>
  </si>
  <si>
    <t>退職5
身体不調</t>
    <rPh sb="0" eb="2">
      <t>タイショク</t>
    </rPh>
    <rPh sb="4" eb="6">
      <t>シンタイ</t>
    </rPh>
    <rPh sb="6" eb="8">
      <t>フチョウ</t>
    </rPh>
    <phoneticPr fontId="5"/>
  </si>
  <si>
    <t>退職6
ﾒﾝﾀﾙ不調</t>
    <rPh sb="0" eb="2">
      <t>タイショク</t>
    </rPh>
    <rPh sb="8" eb="10">
      <t>フチョウ</t>
    </rPh>
    <phoneticPr fontId="5"/>
  </si>
  <si>
    <t>退職7
家族の健康・介護</t>
    <rPh sb="0" eb="2">
      <t>タイショク</t>
    </rPh>
    <rPh sb="4" eb="6">
      <t>カゾク</t>
    </rPh>
    <rPh sb="7" eb="9">
      <t>ケンコウ</t>
    </rPh>
    <rPh sb="10" eb="12">
      <t>カイゴ</t>
    </rPh>
    <phoneticPr fontId="5"/>
  </si>
  <si>
    <t>退職8
転居</t>
    <rPh sb="0" eb="2">
      <t>タイショク</t>
    </rPh>
    <rPh sb="4" eb="6">
      <t>テンキョ</t>
    </rPh>
    <phoneticPr fontId="5"/>
  </si>
  <si>
    <t>退職9
教育体制</t>
    <rPh sb="0" eb="2">
      <t>タイショク</t>
    </rPh>
    <rPh sb="4" eb="6">
      <t>キョウイク</t>
    </rPh>
    <rPh sb="6" eb="8">
      <t>タイセイ</t>
    </rPh>
    <phoneticPr fontId="5"/>
  </si>
  <si>
    <t>退職10
勤務負担</t>
    <rPh sb="0" eb="2">
      <t>タイショク</t>
    </rPh>
    <rPh sb="5" eb="7">
      <t>キンム</t>
    </rPh>
    <rPh sb="7" eb="9">
      <t>フタン</t>
    </rPh>
    <phoneticPr fontId="5"/>
  </si>
  <si>
    <t>退職11
給与・福利厚生</t>
    <rPh sb="0" eb="2">
      <t>タイショク</t>
    </rPh>
    <rPh sb="5" eb="7">
      <t>キュウヨ</t>
    </rPh>
    <rPh sb="8" eb="10">
      <t>フクリ</t>
    </rPh>
    <rPh sb="10" eb="12">
      <t>コウセイ</t>
    </rPh>
    <phoneticPr fontId="5"/>
  </si>
  <si>
    <t>退職12
人間関係</t>
    <rPh sb="0" eb="2">
      <t>タイショク</t>
    </rPh>
    <rPh sb="5" eb="9">
      <t>ニンゲンカンケイ</t>
    </rPh>
    <phoneticPr fontId="5"/>
  </si>
  <si>
    <t>退職13
その他</t>
    <rPh sb="0" eb="2">
      <t>タイショク</t>
    </rPh>
    <rPh sb="7" eb="8">
      <t>ホカ</t>
    </rPh>
    <phoneticPr fontId="5"/>
  </si>
  <si>
    <t>退職14
不明</t>
    <rPh sb="0" eb="2">
      <t>タイショク</t>
    </rPh>
    <rPh sb="5" eb="7">
      <t>フメイ</t>
    </rPh>
    <phoneticPr fontId="5"/>
  </si>
  <si>
    <t>1年目
退職者
合計</t>
    <rPh sb="1" eb="3">
      <t>ネンメ</t>
    </rPh>
    <rPh sb="4" eb="7">
      <t>タイショクシャ</t>
    </rPh>
    <rPh sb="9" eb="11">
      <t>ゴウケイ</t>
    </rPh>
    <phoneticPr fontId="5"/>
  </si>
  <si>
    <t>2年目
退職者
合計</t>
    <rPh sb="1" eb="3">
      <t>ネンメ</t>
    </rPh>
    <rPh sb="4" eb="7">
      <t>タイショクシャ</t>
    </rPh>
    <rPh sb="9" eb="11">
      <t>ゴウケイ</t>
    </rPh>
    <phoneticPr fontId="5"/>
  </si>
  <si>
    <t>3年目
退職者
合計</t>
    <rPh sb="1" eb="3">
      <t>ネンメ</t>
    </rPh>
    <rPh sb="4" eb="7">
      <t>タイショクシャ</t>
    </rPh>
    <rPh sb="9" eb="11">
      <t>ゴウケイ</t>
    </rPh>
    <phoneticPr fontId="5"/>
  </si>
  <si>
    <t>4年目
退職者
合計</t>
    <rPh sb="1" eb="3">
      <t>ネンメ</t>
    </rPh>
    <rPh sb="4" eb="7">
      <t>タイショクシャ</t>
    </rPh>
    <rPh sb="9" eb="11">
      <t>ゴウケイ</t>
    </rPh>
    <phoneticPr fontId="5"/>
  </si>
  <si>
    <t>5年目
退職者
合計</t>
    <rPh sb="1" eb="3">
      <t>ネンメ</t>
    </rPh>
    <rPh sb="4" eb="7">
      <t>タイショクシャ</t>
    </rPh>
    <rPh sb="8" eb="10">
      <t>ゴウケイ</t>
    </rPh>
    <phoneticPr fontId="5"/>
  </si>
  <si>
    <t>6年目以降
退職者
合計</t>
    <rPh sb="1" eb="5">
      <t>ネンメイコウ</t>
    </rPh>
    <rPh sb="6" eb="9">
      <t>タイショクシャ</t>
    </rPh>
    <rPh sb="11" eb="13">
      <t>ゴウケイ</t>
    </rPh>
    <phoneticPr fontId="5"/>
  </si>
  <si>
    <t>合計
退職者
合計</t>
    <rPh sb="0" eb="2">
      <t>ゴウケイ</t>
    </rPh>
    <rPh sb="3" eb="6">
      <t>タイショクシャ</t>
    </rPh>
    <rPh sb="8" eb="10">
      <t>ゴウケイ</t>
    </rPh>
    <phoneticPr fontId="5"/>
  </si>
  <si>
    <t>問１（１）②退職者</t>
    <rPh sb="0" eb="1">
      <t>トイ</t>
    </rPh>
    <rPh sb="6" eb="9">
      <t>タイショクシャ</t>
    </rPh>
    <phoneticPr fontId="49"/>
  </si>
  <si>
    <t>①看護職以外</t>
    <rPh sb="1" eb="4">
      <t>カンゴショク</t>
    </rPh>
    <rPh sb="4" eb="6">
      <t>イガイ</t>
    </rPh>
    <phoneticPr fontId="49"/>
  </si>
  <si>
    <t>②看護職</t>
    <rPh sb="1" eb="4">
      <t>カンゴショク</t>
    </rPh>
    <phoneticPr fontId="49"/>
  </si>
  <si>
    <t>③不明</t>
    <rPh sb="1" eb="3">
      <t>フメイ</t>
    </rPh>
    <phoneticPr fontId="49"/>
  </si>
  <si>
    <t>1年目
計</t>
    <rPh sb="1" eb="3">
      <t>ネンメ</t>
    </rPh>
    <rPh sb="4" eb="5">
      <t>ケイ</t>
    </rPh>
    <phoneticPr fontId="49"/>
  </si>
  <si>
    <t>2年目
計</t>
    <rPh sb="1" eb="3">
      <t>ネンメ</t>
    </rPh>
    <rPh sb="4" eb="5">
      <t>ケイ</t>
    </rPh>
    <phoneticPr fontId="49"/>
  </si>
  <si>
    <t>3年目
計</t>
    <rPh sb="1" eb="3">
      <t>ネンメ</t>
    </rPh>
    <rPh sb="4" eb="5">
      <t>ケイ</t>
    </rPh>
    <phoneticPr fontId="49"/>
  </si>
  <si>
    <t>4年目
計</t>
    <rPh sb="1" eb="3">
      <t>ネンメ</t>
    </rPh>
    <rPh sb="4" eb="5">
      <t>ケイ</t>
    </rPh>
    <phoneticPr fontId="49"/>
  </si>
  <si>
    <t>5年目
計</t>
    <rPh sb="1" eb="3">
      <t>ネンメ</t>
    </rPh>
    <rPh sb="4" eb="5">
      <t>ケイ</t>
    </rPh>
    <phoneticPr fontId="49"/>
  </si>
  <si>
    <t>6年目
計</t>
    <rPh sb="1" eb="3">
      <t>ネンメ</t>
    </rPh>
    <rPh sb="4" eb="5">
      <t>ケイ</t>
    </rPh>
    <phoneticPr fontId="49"/>
  </si>
  <si>
    <t>①小計</t>
    <rPh sb="1" eb="3">
      <t>ショウケイ</t>
    </rPh>
    <phoneticPr fontId="49"/>
  </si>
  <si>
    <t>②小計</t>
    <rPh sb="1" eb="3">
      <t>ショウケイ</t>
    </rPh>
    <phoneticPr fontId="49"/>
  </si>
  <si>
    <t>③小計</t>
    <rPh sb="1" eb="3">
      <t>ショウケイ</t>
    </rPh>
    <phoneticPr fontId="49"/>
  </si>
  <si>
    <t>進路
合計</t>
    <rPh sb="0" eb="2">
      <t>シンロ</t>
    </rPh>
    <rPh sb="4" eb="6">
      <t>ゴウケイ</t>
    </rPh>
    <phoneticPr fontId="5"/>
  </si>
  <si>
    <t>①県内</t>
    <rPh sb="1" eb="2">
      <t>ケン</t>
    </rPh>
    <rPh sb="2" eb="3">
      <t>ナイ</t>
    </rPh>
    <phoneticPr fontId="49"/>
  </si>
  <si>
    <t>②県外</t>
    <rPh sb="1" eb="3">
      <t>ケンガイ</t>
    </rPh>
    <phoneticPr fontId="49"/>
  </si>
  <si>
    <t>③未定</t>
  </si>
  <si>
    <t>④不明</t>
    <rPh sb="1" eb="3">
      <t>フメイ</t>
    </rPh>
    <phoneticPr fontId="49"/>
  </si>
  <si>
    <t>3年目
計</t>
    <rPh sb="1" eb="2">
      <t>ネン</t>
    </rPh>
    <rPh sb="2" eb="3">
      <t>メ</t>
    </rPh>
    <rPh sb="4" eb="5">
      <t>ケイ</t>
    </rPh>
    <phoneticPr fontId="49"/>
  </si>
  <si>
    <t>4年目
計</t>
    <rPh sb="1" eb="2">
      <t>ネン</t>
    </rPh>
    <rPh sb="2" eb="3">
      <t>メ</t>
    </rPh>
    <rPh sb="4" eb="5">
      <t>ケイ</t>
    </rPh>
    <phoneticPr fontId="49"/>
  </si>
  <si>
    <t>6年目以降
計</t>
    <rPh sb="1" eb="2">
      <t>ネン</t>
    </rPh>
    <rPh sb="2" eb="3">
      <t>メ</t>
    </rPh>
    <rPh sb="3" eb="5">
      <t>イコウ</t>
    </rPh>
    <rPh sb="6" eb="7">
      <t>ケイ</t>
    </rPh>
    <phoneticPr fontId="49"/>
  </si>
  <si>
    <t>④小計</t>
    <rPh sb="1" eb="3">
      <t>ショウケイ</t>
    </rPh>
    <phoneticPr fontId="49"/>
  </si>
  <si>
    <t>就職先
合計</t>
    <rPh sb="0" eb="2">
      <t>シュウショク</t>
    </rPh>
    <rPh sb="2" eb="3">
      <t>サキ</t>
    </rPh>
    <rPh sb="5" eb="7">
      <t>ゴウケイ</t>
    </rPh>
    <phoneticPr fontId="5"/>
  </si>
  <si>
    <t>①病院・診療所</t>
    <rPh sb="1" eb="3">
      <t>ビョウイン</t>
    </rPh>
    <rPh sb="4" eb="7">
      <t>シンリョウジョ</t>
    </rPh>
    <phoneticPr fontId="49"/>
  </si>
  <si>
    <t>②訪看ST</t>
    <rPh sb="1" eb="3">
      <t>ホウカン</t>
    </rPh>
    <phoneticPr fontId="49"/>
  </si>
  <si>
    <t>③老健等</t>
    <rPh sb="1" eb="3">
      <t>ロウケン</t>
    </rPh>
    <rPh sb="3" eb="4">
      <t>トウ</t>
    </rPh>
    <phoneticPr fontId="49"/>
  </si>
  <si>
    <t>④その他</t>
    <rPh sb="3" eb="4">
      <t>ホカ</t>
    </rPh>
    <phoneticPr fontId="49"/>
  </si>
  <si>
    <t>⑤不明</t>
    <rPh sb="1" eb="3">
      <t>フメイ</t>
    </rPh>
    <phoneticPr fontId="49"/>
  </si>
  <si>
    <t>県内就職先
合計</t>
    <rPh sb="0" eb="2">
      <t>ケンナイ</t>
    </rPh>
    <rPh sb="2" eb="4">
      <t>シュウショク</t>
    </rPh>
    <rPh sb="4" eb="5">
      <t>サキ</t>
    </rPh>
    <rPh sb="7" eb="9">
      <t>ゴウケイ</t>
    </rPh>
    <phoneticPr fontId="49"/>
  </si>
  <si>
    <t>新人
いる：1
いない：0</t>
    <rPh sb="0" eb="2">
      <t>シンジン</t>
    </rPh>
    <phoneticPr fontId="49"/>
  </si>
  <si>
    <t>教育
①自施設</t>
    <rPh sb="0" eb="2">
      <t>キョウイク</t>
    </rPh>
    <rPh sb="4" eb="5">
      <t>ジ</t>
    </rPh>
    <rPh sb="5" eb="7">
      <t>シセツ</t>
    </rPh>
    <phoneticPr fontId="49"/>
  </si>
  <si>
    <t>教育
②一部</t>
    <rPh sb="0" eb="2">
      <t>キョウイク</t>
    </rPh>
    <rPh sb="4" eb="6">
      <t>イチブ</t>
    </rPh>
    <phoneticPr fontId="49"/>
  </si>
  <si>
    <t>教育
②コメント</t>
    <rPh sb="0" eb="2">
      <t>キョウイク</t>
    </rPh>
    <phoneticPr fontId="49"/>
  </si>
  <si>
    <t>教育
③外部</t>
    <rPh sb="0" eb="2">
      <t>キョウイク</t>
    </rPh>
    <rPh sb="4" eb="6">
      <t>ガイブ</t>
    </rPh>
    <phoneticPr fontId="49"/>
  </si>
  <si>
    <t>教育
③コメント</t>
    <rPh sb="0" eb="2">
      <t>キョウイク</t>
    </rPh>
    <phoneticPr fontId="49"/>
  </si>
  <si>
    <t>教育
④していない</t>
    <rPh sb="0" eb="2">
      <t>キョウイク</t>
    </rPh>
    <phoneticPr fontId="49"/>
  </si>
  <si>
    <t>教育
④コメント</t>
    <rPh sb="0" eb="2">
      <t>キョウイク</t>
    </rPh>
    <phoneticPr fontId="49"/>
  </si>
  <si>
    <t>研修方法
①集合</t>
    <rPh sb="0" eb="2">
      <t>ケンシュウ</t>
    </rPh>
    <rPh sb="2" eb="4">
      <t>ホウホウ</t>
    </rPh>
    <rPh sb="6" eb="8">
      <t>シュウゴウ</t>
    </rPh>
    <phoneticPr fontId="49"/>
  </si>
  <si>
    <t>研修方法
②少数</t>
    <rPh sb="0" eb="2">
      <t>ケンシュウ</t>
    </rPh>
    <rPh sb="2" eb="4">
      <t>ホウホウ</t>
    </rPh>
    <rPh sb="6" eb="8">
      <t>ショウスウ</t>
    </rPh>
    <phoneticPr fontId="49"/>
  </si>
  <si>
    <t>研修方法
③ｵﾝﾗｲﾝ</t>
    <rPh sb="0" eb="2">
      <t>ケンシュウ</t>
    </rPh>
    <rPh sb="2" eb="4">
      <t>ホウホウ</t>
    </rPh>
    <phoneticPr fontId="49"/>
  </si>
  <si>
    <t>研修方法
④外部</t>
    <rPh sb="0" eb="2">
      <t>ケンシュウ</t>
    </rPh>
    <rPh sb="2" eb="4">
      <t>ホウホウ</t>
    </rPh>
    <rPh sb="6" eb="8">
      <t>ガイブ</t>
    </rPh>
    <phoneticPr fontId="49"/>
  </si>
  <si>
    <t>研修方法
⑤その他</t>
    <rPh sb="0" eb="4">
      <t>ケンシュウホウホウ</t>
    </rPh>
    <rPh sb="8" eb="9">
      <t>ホカ</t>
    </rPh>
    <phoneticPr fontId="49"/>
  </si>
  <si>
    <t>研修方法
⑤コメント</t>
    <rPh sb="0" eb="4">
      <t>ケンシュウホウホウ</t>
    </rPh>
    <phoneticPr fontId="49"/>
  </si>
  <si>
    <t>姿勢と態度
①できない</t>
    <rPh sb="0" eb="2">
      <t>シセイ</t>
    </rPh>
    <rPh sb="3" eb="5">
      <t>タイド</t>
    </rPh>
    <phoneticPr fontId="49"/>
  </si>
  <si>
    <t>①理由</t>
    <rPh sb="1" eb="3">
      <t>リユウ</t>
    </rPh>
    <phoneticPr fontId="49"/>
  </si>
  <si>
    <t>②あまりできない</t>
  </si>
  <si>
    <t>③まあまあ</t>
  </si>
  <si>
    <t>技術
①できない</t>
    <rPh sb="0" eb="2">
      <t>ギジュツ</t>
    </rPh>
    <phoneticPr fontId="49"/>
  </si>
  <si>
    <t>②理由</t>
    <rPh sb="1" eb="3">
      <t>リユウ</t>
    </rPh>
    <phoneticPr fontId="49"/>
  </si>
  <si>
    <t>管理
①できない</t>
    <rPh sb="0" eb="2">
      <t>カンリ</t>
    </rPh>
    <phoneticPr fontId="49"/>
  </si>
  <si>
    <t>ﾒﾝﾀﾙｻﾎﾟｰﾄ
①できない</t>
  </si>
  <si>
    <t>R8.4
必要人数
常勤　保</t>
    <rPh sb="5" eb="7">
      <t>ヒツヨウ</t>
    </rPh>
    <rPh sb="7" eb="9">
      <t>ニンズウ</t>
    </rPh>
    <rPh sb="10" eb="12">
      <t>ジョウキン</t>
    </rPh>
    <rPh sb="13" eb="14">
      <t>ホ</t>
    </rPh>
    <phoneticPr fontId="5"/>
  </si>
  <si>
    <t>R8.4
必要人数
常勤　助</t>
    <rPh sb="5" eb="7">
      <t>ヒツヨウ</t>
    </rPh>
    <rPh sb="7" eb="9">
      <t>ニンズウ</t>
    </rPh>
    <rPh sb="10" eb="12">
      <t>ジョウキン</t>
    </rPh>
    <rPh sb="13" eb="14">
      <t>ジョ</t>
    </rPh>
    <phoneticPr fontId="5"/>
  </si>
  <si>
    <t>R8.4
必要人数
常勤　看</t>
    <rPh sb="5" eb="7">
      <t>ヒツヨウ</t>
    </rPh>
    <rPh sb="7" eb="9">
      <t>ニンズウ</t>
    </rPh>
    <rPh sb="10" eb="12">
      <t>ジョウキン</t>
    </rPh>
    <rPh sb="13" eb="14">
      <t>カン</t>
    </rPh>
    <phoneticPr fontId="5"/>
  </si>
  <si>
    <t>R8.4
必要人数
常勤　准</t>
    <rPh sb="5" eb="7">
      <t>ヒツヨウ</t>
    </rPh>
    <rPh sb="7" eb="9">
      <t>ニンズウ</t>
    </rPh>
    <rPh sb="10" eb="12">
      <t>ジョウキン</t>
    </rPh>
    <rPh sb="13" eb="14">
      <t>ジュン</t>
    </rPh>
    <phoneticPr fontId="5"/>
  </si>
  <si>
    <t>R8.4
必要人数
常勤
小計</t>
    <rPh sb="5" eb="7">
      <t>ヒツヨウ</t>
    </rPh>
    <rPh sb="7" eb="9">
      <t>ニンズウ</t>
    </rPh>
    <rPh sb="10" eb="12">
      <t>ジョウキン</t>
    </rPh>
    <rPh sb="14" eb="16">
      <t>ショウケイ</t>
    </rPh>
    <phoneticPr fontId="5"/>
  </si>
  <si>
    <t>R8.4
必要人数
非常勤　保</t>
    <rPh sb="5" eb="7">
      <t>ヒツヨウ</t>
    </rPh>
    <rPh sb="7" eb="9">
      <t>ニンズウ</t>
    </rPh>
    <rPh sb="10" eb="13">
      <t>ヒジョウキン</t>
    </rPh>
    <rPh sb="14" eb="15">
      <t>ホ</t>
    </rPh>
    <phoneticPr fontId="5"/>
  </si>
  <si>
    <t>R8.4
必要人数
非常勤　助</t>
    <rPh sb="5" eb="7">
      <t>ヒツヨウ</t>
    </rPh>
    <rPh sb="7" eb="9">
      <t>ニンズウ</t>
    </rPh>
    <rPh sb="10" eb="13">
      <t>ヒジョウキン</t>
    </rPh>
    <rPh sb="14" eb="15">
      <t>ジョ</t>
    </rPh>
    <phoneticPr fontId="5"/>
  </si>
  <si>
    <t>R8.4
必要人数
非常勤　看</t>
    <rPh sb="5" eb="7">
      <t>ヒツヨウ</t>
    </rPh>
    <rPh sb="7" eb="9">
      <t>ニンズウ</t>
    </rPh>
    <rPh sb="10" eb="13">
      <t>ヒジョウキン</t>
    </rPh>
    <rPh sb="14" eb="15">
      <t>カン</t>
    </rPh>
    <phoneticPr fontId="5"/>
  </si>
  <si>
    <t>R8.4
必要人数
非常勤　准</t>
    <rPh sb="5" eb="7">
      <t>ヒツヨウ</t>
    </rPh>
    <rPh sb="7" eb="9">
      <t>ニンズウ</t>
    </rPh>
    <rPh sb="10" eb="13">
      <t>ヒジョウキン</t>
    </rPh>
    <rPh sb="14" eb="15">
      <t>ジュン</t>
    </rPh>
    <phoneticPr fontId="5"/>
  </si>
  <si>
    <t>R8.4
必要人数
非常勤
小計</t>
    <rPh sb="5" eb="7">
      <t>ヒツヨウ</t>
    </rPh>
    <rPh sb="7" eb="9">
      <t>ニンズウ</t>
    </rPh>
    <rPh sb="10" eb="13">
      <t>ヒジョウキン</t>
    </rPh>
    <rPh sb="15" eb="17">
      <t>ショウケイ</t>
    </rPh>
    <phoneticPr fontId="5"/>
  </si>
  <si>
    <t>必要人数
合計</t>
    <rPh sb="0" eb="2">
      <t>ヒツヨウ</t>
    </rPh>
    <rPh sb="2" eb="4">
      <t>ニンズウ</t>
    </rPh>
    <rPh sb="6" eb="8">
      <t>ゴウケイ</t>
    </rPh>
    <phoneticPr fontId="5"/>
  </si>
  <si>
    <t>R8.4
採用数
常勤　保</t>
    <rPh sb="5" eb="8">
      <t>サイヨウスウ</t>
    </rPh>
    <rPh sb="9" eb="11">
      <t>ジョウキン</t>
    </rPh>
    <rPh sb="12" eb="13">
      <t>ホ</t>
    </rPh>
    <phoneticPr fontId="5"/>
  </si>
  <si>
    <t>R8.4
採用数
常勤　助</t>
    <rPh sb="5" eb="8">
      <t>サイヨウスウ</t>
    </rPh>
    <rPh sb="9" eb="11">
      <t>ジョウキン</t>
    </rPh>
    <rPh sb="12" eb="13">
      <t>ジョ</t>
    </rPh>
    <phoneticPr fontId="5"/>
  </si>
  <si>
    <t>R8.4
採用数
常勤　看</t>
    <rPh sb="5" eb="8">
      <t>サイヨウスウ</t>
    </rPh>
    <rPh sb="9" eb="11">
      <t>ジョウキン</t>
    </rPh>
    <rPh sb="12" eb="13">
      <t>カン</t>
    </rPh>
    <phoneticPr fontId="5"/>
  </si>
  <si>
    <t>R8.4
採用数
常勤　准</t>
    <rPh sb="5" eb="8">
      <t>サイヨウスウ</t>
    </rPh>
    <rPh sb="9" eb="11">
      <t>ジョウキン</t>
    </rPh>
    <rPh sb="12" eb="13">
      <t>ジュン</t>
    </rPh>
    <phoneticPr fontId="5"/>
  </si>
  <si>
    <t>R8.4
採用数
常勤
小計</t>
    <rPh sb="5" eb="8">
      <t>サイヨウスウ</t>
    </rPh>
    <rPh sb="9" eb="11">
      <t>ジョウキン</t>
    </rPh>
    <rPh sb="13" eb="15">
      <t>ショウケイ</t>
    </rPh>
    <phoneticPr fontId="5"/>
  </si>
  <si>
    <t>R8.4
採用数
非常勤　保</t>
    <rPh sb="5" eb="8">
      <t>サイヨウスウ</t>
    </rPh>
    <rPh sb="9" eb="12">
      <t>ヒジョウキン</t>
    </rPh>
    <rPh sb="13" eb="14">
      <t>ホ</t>
    </rPh>
    <phoneticPr fontId="5"/>
  </si>
  <si>
    <t>R8.4
採用数
非常勤　助</t>
    <rPh sb="5" eb="8">
      <t>サイヨウスウ</t>
    </rPh>
    <rPh sb="9" eb="12">
      <t>ヒジョウキン</t>
    </rPh>
    <rPh sb="13" eb="14">
      <t>ジョ</t>
    </rPh>
    <phoneticPr fontId="5"/>
  </si>
  <si>
    <t>R8.4
採用数
非常勤　看</t>
    <rPh sb="5" eb="8">
      <t>サイヨウスウ</t>
    </rPh>
    <rPh sb="9" eb="12">
      <t>ヒジョウキン</t>
    </rPh>
    <rPh sb="13" eb="14">
      <t>カン</t>
    </rPh>
    <phoneticPr fontId="5"/>
  </si>
  <si>
    <t>R8.4
採用数
非常勤　准</t>
    <rPh sb="5" eb="8">
      <t>サイヨウスウ</t>
    </rPh>
    <rPh sb="9" eb="12">
      <t>ヒジョウキン</t>
    </rPh>
    <rPh sb="13" eb="14">
      <t>ジュン</t>
    </rPh>
    <phoneticPr fontId="5"/>
  </si>
  <si>
    <t>R8.4
採用数
非常勤
小計</t>
    <rPh sb="5" eb="8">
      <t>サイヨウスウ</t>
    </rPh>
    <rPh sb="9" eb="12">
      <t>ヒジョウキン</t>
    </rPh>
    <rPh sb="14" eb="16">
      <t>ショウケイ</t>
    </rPh>
    <phoneticPr fontId="5"/>
  </si>
  <si>
    <t>採用数
合計</t>
    <rPh sb="0" eb="3">
      <t>サイヨウスウ</t>
    </rPh>
    <rPh sb="5" eb="7">
      <t>ゴウケイ</t>
    </rPh>
    <phoneticPr fontId="5"/>
  </si>
  <si>
    <t>①専門</t>
    <rPh sb="1" eb="3">
      <t>センモン</t>
    </rPh>
    <phoneticPr fontId="49"/>
  </si>
  <si>
    <t>②認定</t>
    <rPh sb="1" eb="3">
      <t>ニンテイ</t>
    </rPh>
    <phoneticPr fontId="49"/>
  </si>
  <si>
    <t>③NP</t>
  </si>
  <si>
    <t>研修
いる：1
いない：0</t>
    <rPh sb="0" eb="2">
      <t>ケンシュウ</t>
    </rPh>
    <phoneticPr fontId="49"/>
  </si>
  <si>
    <t>修了者人数</t>
    <rPh sb="0" eb="2">
      <t>シュウリョウ</t>
    </rPh>
    <rPh sb="2" eb="3">
      <t>シャ</t>
    </rPh>
    <rPh sb="3" eb="5">
      <t>ニンズウ</t>
    </rPh>
    <phoneticPr fontId="49"/>
  </si>
  <si>
    <t>区分①</t>
    <rPh sb="0" eb="2">
      <t>クブン</t>
    </rPh>
    <phoneticPr fontId="49"/>
  </si>
  <si>
    <t>区分②</t>
    <rPh sb="0" eb="2">
      <t>クブン</t>
    </rPh>
    <phoneticPr fontId="49"/>
  </si>
  <si>
    <t>区分③</t>
    <rPh sb="0" eb="2">
      <t>クブン</t>
    </rPh>
    <phoneticPr fontId="49"/>
  </si>
  <si>
    <t>区分④</t>
    <rPh sb="0" eb="2">
      <t>クブン</t>
    </rPh>
    <phoneticPr fontId="49"/>
  </si>
  <si>
    <t>区分⑤</t>
    <rPh sb="0" eb="2">
      <t>クブン</t>
    </rPh>
    <phoneticPr fontId="49"/>
  </si>
  <si>
    <t>区分⑥</t>
    <rPh sb="0" eb="2">
      <t>クブン</t>
    </rPh>
    <phoneticPr fontId="49"/>
  </si>
  <si>
    <t>区分⑦</t>
    <rPh sb="0" eb="2">
      <t>クブン</t>
    </rPh>
    <phoneticPr fontId="49"/>
  </si>
  <si>
    <t>区分⑧</t>
    <rPh sb="0" eb="2">
      <t>クブン</t>
    </rPh>
    <phoneticPr fontId="49"/>
  </si>
  <si>
    <t>区分⑨</t>
    <rPh sb="0" eb="2">
      <t>クブン</t>
    </rPh>
    <phoneticPr fontId="49"/>
  </si>
  <si>
    <t>区分⑩</t>
    <rPh sb="0" eb="2">
      <t>クブン</t>
    </rPh>
    <phoneticPr fontId="49"/>
  </si>
  <si>
    <t>区分⑪</t>
    <rPh sb="0" eb="2">
      <t>クブン</t>
    </rPh>
    <phoneticPr fontId="49"/>
  </si>
  <si>
    <t>区分⑫</t>
    <rPh sb="0" eb="2">
      <t>クブン</t>
    </rPh>
    <phoneticPr fontId="49"/>
  </si>
  <si>
    <t>区分⑬</t>
    <rPh sb="0" eb="2">
      <t>クブン</t>
    </rPh>
    <phoneticPr fontId="49"/>
  </si>
  <si>
    <t>区分⑭</t>
    <rPh sb="0" eb="2">
      <t>クブン</t>
    </rPh>
    <phoneticPr fontId="49"/>
  </si>
  <si>
    <t>区分⑮</t>
    <rPh sb="0" eb="2">
      <t>クブン</t>
    </rPh>
    <phoneticPr fontId="49"/>
  </si>
  <si>
    <t>区分⑯</t>
    <rPh sb="0" eb="2">
      <t>クブン</t>
    </rPh>
    <phoneticPr fontId="49"/>
  </si>
  <si>
    <t>区分⑰</t>
    <rPh sb="0" eb="2">
      <t>クブン</t>
    </rPh>
    <phoneticPr fontId="49"/>
  </si>
  <si>
    <t>区分⑱</t>
    <rPh sb="0" eb="2">
      <t>クブン</t>
    </rPh>
    <phoneticPr fontId="49"/>
  </si>
  <si>
    <t>区分⑲</t>
    <rPh sb="0" eb="2">
      <t>クブン</t>
    </rPh>
    <phoneticPr fontId="49"/>
  </si>
  <si>
    <t>区分⑳</t>
    <rPh sb="0" eb="2">
      <t>クブン</t>
    </rPh>
    <phoneticPr fontId="49"/>
  </si>
  <si>
    <t>区分㉑</t>
    <rPh sb="0" eb="2">
      <t>クブン</t>
    </rPh>
    <phoneticPr fontId="49"/>
  </si>
  <si>
    <t>①在宅慢性期</t>
    <rPh sb="1" eb="3">
      <t>ザイタク</t>
    </rPh>
    <rPh sb="3" eb="6">
      <t>マンセイキ</t>
    </rPh>
    <phoneticPr fontId="49"/>
  </si>
  <si>
    <t>②術後管理</t>
    <rPh sb="1" eb="3">
      <t>ジュツゴ</t>
    </rPh>
    <rPh sb="3" eb="5">
      <t>カンリ</t>
    </rPh>
    <phoneticPr fontId="49"/>
  </si>
  <si>
    <t>③術中麻酔</t>
    <rPh sb="1" eb="3">
      <t>ジュッチュウ</t>
    </rPh>
    <rPh sb="3" eb="5">
      <t>マスイ</t>
    </rPh>
    <phoneticPr fontId="49"/>
  </si>
  <si>
    <t>④救急</t>
    <rPh sb="1" eb="3">
      <t>キュウキュウ</t>
    </rPh>
    <phoneticPr fontId="49"/>
  </si>
  <si>
    <t>⑤外科基本</t>
    <rPh sb="1" eb="3">
      <t>ゲカ</t>
    </rPh>
    <rPh sb="3" eb="5">
      <t>キホン</t>
    </rPh>
    <phoneticPr fontId="49"/>
  </si>
  <si>
    <t>⑥集中</t>
    <rPh sb="1" eb="3">
      <t>シュウチュウ</t>
    </rPh>
    <phoneticPr fontId="49"/>
  </si>
  <si>
    <t>補助
ある：1
ない：0</t>
    <rPh sb="0" eb="2">
      <t>ホジョ</t>
    </rPh>
    <phoneticPr fontId="49"/>
  </si>
  <si>
    <t>理由①
情報収集</t>
    <rPh sb="0" eb="2">
      <t>リユウ</t>
    </rPh>
    <rPh sb="4" eb="6">
      <t>ジョウホウ</t>
    </rPh>
    <rPh sb="6" eb="8">
      <t>シュウシュウ</t>
    </rPh>
    <phoneticPr fontId="49"/>
  </si>
  <si>
    <t>理由②
医師等の理解</t>
    <rPh sb="0" eb="2">
      <t>リユウ</t>
    </rPh>
    <rPh sb="4" eb="6">
      <t>イシ</t>
    </rPh>
    <rPh sb="6" eb="7">
      <t>トウ</t>
    </rPh>
    <rPh sb="8" eb="10">
      <t>リカイ</t>
    </rPh>
    <phoneticPr fontId="49"/>
  </si>
  <si>
    <t>理由③
人員不足</t>
    <rPh sb="0" eb="2">
      <t>リユウ</t>
    </rPh>
    <rPh sb="4" eb="6">
      <t>ジンイン</t>
    </rPh>
    <rPh sb="6" eb="8">
      <t>ブソク</t>
    </rPh>
    <phoneticPr fontId="49"/>
  </si>
  <si>
    <t>理由④
希望者なし</t>
    <rPh sb="0" eb="2">
      <t>リユウ</t>
    </rPh>
    <rPh sb="4" eb="6">
      <t>キボウ</t>
    </rPh>
    <rPh sb="6" eb="7">
      <t>シャ</t>
    </rPh>
    <phoneticPr fontId="49"/>
  </si>
  <si>
    <t>理由⑤
配置しない</t>
    <rPh sb="0" eb="2">
      <t>リユウ</t>
    </rPh>
    <rPh sb="4" eb="6">
      <t>ハイチ</t>
    </rPh>
    <phoneticPr fontId="49"/>
  </si>
  <si>
    <t>理由⑥
高額</t>
    <rPh sb="0" eb="2">
      <t>リユウ</t>
    </rPh>
    <rPh sb="4" eb="6">
      <t>コウガク</t>
    </rPh>
    <phoneticPr fontId="49"/>
  </si>
  <si>
    <t>理由⑦
補助あれば</t>
    <rPh sb="0" eb="2">
      <t>リユウ</t>
    </rPh>
    <rPh sb="4" eb="6">
      <t>ホジョ</t>
    </rPh>
    <phoneticPr fontId="49"/>
  </si>
  <si>
    <t>理由⑧
その他</t>
    <rPh sb="0" eb="2">
      <t>リユウ</t>
    </rPh>
    <rPh sb="6" eb="7">
      <t>ホカ</t>
    </rPh>
    <phoneticPr fontId="49"/>
  </si>
  <si>
    <t>⑧コメント</t>
  </si>
  <si>
    <t>名         称</t>
    <rPh sb="0" eb="1">
      <t>ナ</t>
    </rPh>
    <rPh sb="10" eb="11">
      <t>ショウ</t>
    </rPh>
    <phoneticPr fontId="5"/>
  </si>
  <si>
    <t>病床数
区分</t>
    <rPh sb="0" eb="2">
      <t>ビョウショウ</t>
    </rPh>
    <rPh sb="2" eb="3">
      <t>スウ</t>
    </rPh>
    <rPh sb="4" eb="6">
      <t>クブン</t>
    </rPh>
    <phoneticPr fontId="49"/>
  </si>
  <si>
    <t>1枚目</t>
    <rPh sb="1" eb="3">
      <t>マイメ</t>
    </rPh>
    <phoneticPr fontId="3"/>
  </si>
  <si>
    <t>基礎情報</t>
    <rPh sb="0" eb="4">
      <t>キソジョウホウ</t>
    </rPh>
    <phoneticPr fontId="3"/>
  </si>
  <si>
    <t>問1（1）</t>
    <rPh sb="0" eb="1">
      <t>トイ</t>
    </rPh>
    <phoneticPr fontId="3"/>
  </si>
  <si>
    <t>問1（2）</t>
    <rPh sb="0" eb="1">
      <t>トイ</t>
    </rPh>
    <phoneticPr fontId="3"/>
  </si>
  <si>
    <t>問1（3）</t>
    <rPh sb="0" eb="1">
      <t>トイ</t>
    </rPh>
    <phoneticPr fontId="3"/>
  </si>
  <si>
    <t>問1（4）</t>
    <rPh sb="0" eb="1">
      <t>トイ</t>
    </rPh>
    <phoneticPr fontId="3"/>
  </si>
  <si>
    <t>問2</t>
    <rPh sb="0" eb="1">
      <t>トイ</t>
    </rPh>
    <phoneticPr fontId="3"/>
  </si>
  <si>
    <t>問3</t>
    <rPh sb="0" eb="1">
      <t>トイ</t>
    </rPh>
    <phoneticPr fontId="3"/>
  </si>
  <si>
    <t>問4</t>
    <rPh sb="0" eb="1">
      <t>トイ</t>
    </rPh>
    <phoneticPr fontId="3"/>
  </si>
  <si>
    <t>2枚目</t>
    <rPh sb="1" eb="3">
      <t>マイメ</t>
    </rPh>
    <phoneticPr fontId="3"/>
  </si>
  <si>
    <t>3枚目</t>
    <rPh sb="1" eb="3">
      <t>マイメ</t>
    </rPh>
    <phoneticPr fontId="3"/>
  </si>
  <si>
    <t>問5（1）</t>
    <rPh sb="0" eb="1">
      <t>トイ</t>
    </rPh>
    <phoneticPr fontId="3"/>
  </si>
  <si>
    <t>問5（2）A</t>
    <rPh sb="0" eb="1">
      <t>トイ</t>
    </rPh>
    <phoneticPr fontId="3"/>
  </si>
  <si>
    <t>問5（2）B-1</t>
    <rPh sb="0" eb="1">
      <t>トイ</t>
    </rPh>
    <phoneticPr fontId="3"/>
  </si>
  <si>
    <t>問5（2）B-2</t>
    <rPh sb="0" eb="1">
      <t>トイ</t>
    </rPh>
    <phoneticPr fontId="3"/>
  </si>
  <si>
    <t>４枚目</t>
    <rPh sb="1" eb="3">
      <t>マイメ</t>
    </rPh>
    <phoneticPr fontId="3"/>
  </si>
  <si>
    <t>問6（1）</t>
    <rPh sb="0" eb="1">
      <t>トイ</t>
    </rPh>
    <phoneticPr fontId="3"/>
  </si>
  <si>
    <t>"○"</t>
    <phoneticPr fontId="3"/>
  </si>
  <si>
    <t>問6（2）</t>
    <rPh sb="0" eb="1">
      <t>トイ</t>
    </rPh>
    <phoneticPr fontId="3"/>
  </si>
  <si>
    <t>問6（3）</t>
    <rPh sb="0" eb="1">
      <t>トイ</t>
    </rPh>
    <phoneticPr fontId="3"/>
  </si>
  <si>
    <t>問6（4）</t>
    <rPh sb="0" eb="1">
      <t>トイ</t>
    </rPh>
    <phoneticPr fontId="3"/>
  </si>
  <si>
    <t>問6（5）</t>
    <rPh sb="0" eb="1">
      <t>トイ</t>
    </rPh>
    <phoneticPr fontId="3"/>
  </si>
  <si>
    <t>問7（1）</t>
    <rPh sb="0" eb="1">
      <t>トイ</t>
    </rPh>
    <phoneticPr fontId="3"/>
  </si>
  <si>
    <t>問7（2）</t>
    <rPh sb="0" eb="1">
      <t>トイ</t>
    </rPh>
    <phoneticPr fontId="3"/>
  </si>
  <si>
    <t>問8</t>
    <rPh sb="0" eb="1">
      <t>トイ</t>
    </rPh>
    <phoneticPr fontId="3"/>
  </si>
  <si>
    <t>５枚目</t>
    <rPh sb="1" eb="3">
      <t>マイメ</t>
    </rPh>
    <phoneticPr fontId="3"/>
  </si>
  <si>
    <t>問9（1）</t>
    <rPh sb="0" eb="1">
      <t>トイ</t>
    </rPh>
    <phoneticPr fontId="3"/>
  </si>
  <si>
    <t>問9（2）</t>
    <rPh sb="0" eb="1">
      <t>トイ</t>
    </rPh>
    <phoneticPr fontId="3"/>
  </si>
  <si>
    <t>問9（3）</t>
    <rPh sb="0" eb="1">
      <t>トイ</t>
    </rPh>
    <phoneticPr fontId="3"/>
  </si>
  <si>
    <t>問9（4）</t>
    <rPh sb="0" eb="1">
      <t>トイ</t>
    </rPh>
    <phoneticPr fontId="3"/>
  </si>
  <si>
    <t>ワークシート</t>
    <phoneticPr fontId="3"/>
  </si>
  <si>
    <t>大問</t>
    <rPh sb="0" eb="2">
      <t>ダイモン</t>
    </rPh>
    <phoneticPr fontId="3"/>
  </si>
  <si>
    <t>中問</t>
    <rPh sb="0" eb="1">
      <t>チュウ</t>
    </rPh>
    <rPh sb="1" eb="2">
      <t>モン</t>
    </rPh>
    <phoneticPr fontId="3"/>
  </si>
  <si>
    <t>小問</t>
    <rPh sb="0" eb="1">
      <t>ショウ</t>
    </rPh>
    <rPh sb="1" eb="2">
      <t>トイ</t>
    </rPh>
    <phoneticPr fontId="3"/>
  </si>
  <si>
    <t>内容</t>
    <rPh sb="0" eb="2">
      <t>ナイヨウ</t>
    </rPh>
    <phoneticPr fontId="3"/>
  </si>
  <si>
    <t>判定</t>
    <rPh sb="0" eb="2">
      <t>ハンテイ</t>
    </rPh>
    <phoneticPr fontId="3"/>
  </si>
  <si>
    <t>基礎情報</t>
    <rPh sb="0" eb="2">
      <t>キソ</t>
    </rPh>
    <rPh sb="2" eb="4">
      <t>ジョウホウ</t>
    </rPh>
    <phoneticPr fontId="3"/>
  </si>
  <si>
    <t>看護単位について７：１や 10：１等の配置基準が入力</t>
    <phoneticPr fontId="3"/>
  </si>
  <si>
    <t>備考</t>
    <rPh sb="0" eb="2">
      <t>ビコウ</t>
    </rPh>
    <phoneticPr fontId="3"/>
  </si>
  <si>
    <t>問1</t>
    <rPh sb="0" eb="1">
      <t>トイ</t>
    </rPh>
    <phoneticPr fontId="3"/>
  </si>
  <si>
    <t>（1）</t>
    <phoneticPr fontId="3"/>
  </si>
  <si>
    <t>施設に問い合わせをし、記載された内容が誤りでないか確認</t>
    <phoneticPr fontId="3"/>
  </si>
  <si>
    <t>病床数が 399床以下の場合、施設に問い合わせ記載された内容が誤りでないか確認</t>
    <phoneticPr fontId="3"/>
  </si>
  <si>
    <t>（4）</t>
    <phoneticPr fontId="3"/>
  </si>
  <si>
    <t>未選択または重複選択</t>
    <rPh sb="0" eb="3">
      <t>ミセンタク</t>
    </rPh>
    <rPh sb="6" eb="8">
      <t>チョウフク</t>
    </rPh>
    <rPh sb="8" eb="10">
      <t>センタク</t>
    </rPh>
    <phoneticPr fontId="3"/>
  </si>
  <si>
    <t>「不足」選択時に、不足人数が0</t>
    <rPh sb="1" eb="3">
      <t>フソク</t>
    </rPh>
    <rPh sb="4" eb="6">
      <t>センタク</t>
    </rPh>
    <rPh sb="6" eb="7">
      <t>ジ</t>
    </rPh>
    <rPh sb="9" eb="11">
      <t>フソク</t>
    </rPh>
    <rPh sb="11" eb="13">
      <t>ニンズウ</t>
    </rPh>
    <phoneticPr fontId="3"/>
  </si>
  <si>
    <t>施設に問い合わせて確認をし、回答を修正するか、修正した調査票の再送付を依頼</t>
    <phoneticPr fontId="3"/>
  </si>
  <si>
    <t>「①4月1日時点職員数」と「③3月31日時点職員数」の差が 50 人以上</t>
    <phoneticPr fontId="3"/>
  </si>
  <si>
    <t>「①4月1日時点職員数」と「③3月31日時点職員数」のいずれか、もしくは両方が 0～9 人（または未記入）</t>
    <phoneticPr fontId="3"/>
  </si>
  <si>
    <t>「①4月1日時点職員数」が 30 人以上で、かつ「②年度内の退職者数」が 0 人（または未記入）</t>
    <phoneticPr fontId="3"/>
  </si>
  <si>
    <t>「新卒採用者数」の合計と問６（１）の入力内容が一致しない</t>
    <phoneticPr fontId="3"/>
  </si>
  <si>
    <t>「新卒採用者数」よりも「新卒採用者のうち退職者数」が大きい</t>
    <phoneticPr fontId="3"/>
  </si>
  <si>
    <t>「4 月 1 日付経験者採用者数」と、「4 月 2 日～3 月 31 日の経験者採用者数」の合計が、「定年後雇用者数」よりも小さい</t>
    <phoneticPr fontId="3"/>
  </si>
  <si>
    <t>?</t>
    <phoneticPr fontId="3"/>
  </si>
  <si>
    <t>問5</t>
    <rPh sb="0" eb="1">
      <t>トイ</t>
    </rPh>
    <phoneticPr fontId="3"/>
  </si>
  <si>
    <t>通算経験2年目の「令和7 年４月１日在籍数」が「令和7年度中、退職者」よりも小さい</t>
    <rPh sb="0" eb="4">
      <t>ツウサンケイケン</t>
    </rPh>
    <rPh sb="5" eb="7">
      <t>ネンメ</t>
    </rPh>
    <phoneticPr fontId="3"/>
  </si>
  <si>
    <t>通算経験3年目の「令和7 年４月１日在籍数」が「令和7年度中、退職者」よりも小さい</t>
    <rPh sb="0" eb="4">
      <t>ツウサンケイケン</t>
    </rPh>
    <rPh sb="5" eb="7">
      <t>ネンメ</t>
    </rPh>
    <phoneticPr fontId="3"/>
  </si>
  <si>
    <t>通算経験4年目の「令和7 年４月１日在籍数」が「令和7年度中、退職者」よりも小さい</t>
    <rPh sb="0" eb="4">
      <t>ツウサンケイケン</t>
    </rPh>
    <rPh sb="5" eb="7">
      <t>ネンメ</t>
    </rPh>
    <phoneticPr fontId="3"/>
  </si>
  <si>
    <t>通算経験5年目の「令和7 年４月１日在籍数」が「令和7年度中、退職者」よりも小さい</t>
    <rPh sb="0" eb="4">
      <t>ツウサンケイケン</t>
    </rPh>
    <rPh sb="5" eb="7">
      <t>ネンメ</t>
    </rPh>
    <phoneticPr fontId="3"/>
  </si>
  <si>
    <t>新人の「①定年退職」が 1 以上の場合</t>
    <phoneticPr fontId="3"/>
  </si>
  <si>
    <t>「施設全体」の合計と「問１（１）②年度内の退職者数」が多い方が少ない方の 1.5 倍を超える差がある</t>
    <phoneticPr fontId="3"/>
  </si>
  <si>
    <t>（2）</t>
    <phoneticPr fontId="3"/>
  </si>
  <si>
    <t>B-1①とB-2の数値が異なる</t>
    <rPh sb="9" eb="11">
      <t>スウチ</t>
    </rPh>
    <rPh sb="12" eb="13">
      <t>コト</t>
    </rPh>
    <phoneticPr fontId="3"/>
  </si>
  <si>
    <t>4枚目</t>
    <rPh sb="1" eb="3">
      <t>マイメ</t>
    </rPh>
    <phoneticPr fontId="3"/>
  </si>
  <si>
    <t>問6</t>
    <rPh sb="0" eb="1">
      <t>トイ</t>
    </rPh>
    <phoneticPr fontId="3"/>
  </si>
  <si>
    <t>問6（1）が「いる」で（2）未選択</t>
    <rPh sb="0" eb="1">
      <t>トイ</t>
    </rPh>
    <rPh sb="14" eb="17">
      <t>ミセンタク</t>
    </rPh>
    <phoneticPr fontId="3"/>
  </si>
  <si>
    <t>問6（1）が「いない」で（2）選択</t>
    <rPh sb="0" eb="1">
      <t>トイ</t>
    </rPh>
    <rPh sb="15" eb="17">
      <t>センタク</t>
    </rPh>
    <phoneticPr fontId="3"/>
  </si>
  <si>
    <t>②</t>
    <phoneticPr fontId="3"/>
  </si>
  <si>
    <t>（3）</t>
  </si>
  <si>
    <t>③</t>
    <phoneticPr fontId="3"/>
  </si>
  <si>
    <t>④</t>
    <phoneticPr fontId="3"/>
  </si>
  <si>
    <t>（2）</t>
  </si>
  <si>
    <t>回答とコメントに齟齬</t>
    <rPh sb="0" eb="2">
      <t>カイトウ</t>
    </rPh>
    <rPh sb="8" eb="10">
      <t>ソゴ</t>
    </rPh>
    <phoneticPr fontId="3"/>
  </si>
  <si>
    <t>未選択または複数選択</t>
    <rPh sb="0" eb="3">
      <t>ミセンタク</t>
    </rPh>
    <rPh sb="6" eb="8">
      <t>フクスウ</t>
    </rPh>
    <rPh sb="8" eb="10">
      <t>センタク</t>
    </rPh>
    <phoneticPr fontId="3"/>
  </si>
  <si>
    <t>問6（2）と（3）の回答に齟齬</t>
    <rPh sb="0" eb="1">
      <t>トイ</t>
    </rPh>
    <rPh sb="10" eb="12">
      <t>カイトウ</t>
    </rPh>
    <rPh sb="13" eb="15">
      <t>ソゴ</t>
    </rPh>
    <phoneticPr fontId="3"/>
  </si>
  <si>
    <t>⑤</t>
    <phoneticPr fontId="3"/>
  </si>
  <si>
    <t>（4）</t>
  </si>
  <si>
    <t>1）</t>
    <phoneticPr fontId="3"/>
  </si>
  <si>
    <t>1）①</t>
    <phoneticPr fontId="3"/>
  </si>
  <si>
    <t>1）②</t>
    <phoneticPr fontId="3"/>
  </si>
  <si>
    <t>2）</t>
    <phoneticPr fontId="3"/>
  </si>
  <si>
    <t>2）①</t>
    <phoneticPr fontId="3"/>
  </si>
  <si>
    <t>2）②</t>
    <phoneticPr fontId="3"/>
  </si>
  <si>
    <t>3）</t>
    <phoneticPr fontId="3"/>
  </si>
  <si>
    <t>3）①</t>
    <phoneticPr fontId="3"/>
  </si>
  <si>
    <t>3）②</t>
    <phoneticPr fontId="3"/>
  </si>
  <si>
    <t>①</t>
    <phoneticPr fontId="3"/>
  </si>
  <si>
    <t>②</t>
    <phoneticPr fontId="3"/>
  </si>
  <si>
    <t>（5）</t>
    <phoneticPr fontId="3"/>
  </si>
  <si>
    <t>5枚目</t>
    <rPh sb="1" eb="3">
      <t>マイメ</t>
    </rPh>
    <phoneticPr fontId="3"/>
  </si>
  <si>
    <t>問9</t>
    <rPh sb="0" eb="1">
      <t>トイ</t>
    </rPh>
    <phoneticPr fontId="3"/>
  </si>
  <si>
    <t>問9（1）回答と齟齬</t>
    <rPh sb="0" eb="1">
      <t>トイ</t>
    </rPh>
    <rPh sb="5" eb="7">
      <t>カイトウ</t>
    </rPh>
    <rPh sb="8" eb="10">
      <t>ソゴ</t>
    </rPh>
    <phoneticPr fontId="3"/>
  </si>
  <si>
    <t>（3）</t>
    <phoneticPr fontId="3"/>
  </si>
  <si>
    <t>⑧</t>
    <phoneticPr fontId="3"/>
  </si>
  <si>
    <t>判定：</t>
    <rPh sb="0" eb="2">
      <t>ハンテイ</t>
    </rPh>
    <phoneticPr fontId="3"/>
  </si>
  <si>
    <t>△残数：</t>
    <rPh sb="1" eb="2">
      <t>ザン</t>
    </rPh>
    <rPh sb="2" eb="3">
      <t>スウ</t>
    </rPh>
    <phoneticPr fontId="3"/>
  </si>
  <si>
    <t>×残数：</t>
    <rPh sb="1" eb="3">
      <t>ザンスウ</t>
    </rPh>
    <phoneticPr fontId="3"/>
  </si>
  <si>
    <t>病院名記入</t>
    <rPh sb="0" eb="3">
      <t>ビョウインメイ</t>
    </rPh>
    <rPh sb="3" eb="5">
      <t>キニュウ</t>
    </rPh>
    <phoneticPr fontId="3"/>
  </si>
  <si>
    <t>×の場合、この項目のみ集計除外</t>
    <rPh sb="2" eb="4">
      <t>バアイ</t>
    </rPh>
    <phoneticPr fontId="3"/>
  </si>
  <si>
    <t>https://dshinsei.e-kanagawa.lg.jp/140007-u/offer/offerList_detail?tempSeq=124850</t>
    <phoneticPr fontId="3"/>
  </si>
  <si>
    <t>◎提出期限　令和８年６月26日（金）</t>
    <rPh sb="1" eb="3">
      <t>テイシュツ</t>
    </rPh>
    <rPh sb="3" eb="5">
      <t>キゲン</t>
    </rPh>
    <rPh sb="9" eb="10">
      <t>ネン</t>
    </rPh>
    <rPh sb="11" eb="12">
      <t>ガツ</t>
    </rPh>
    <rPh sb="14" eb="15">
      <t>ニチ</t>
    </rPh>
    <rPh sb="16" eb="17">
      <t>キン</t>
    </rPh>
    <phoneticPr fontId="3"/>
  </si>
  <si>
    <t>　１年より短い期間は小数で表してください</t>
    <phoneticPr fontId="3"/>
  </si>
  <si>
    <t>　例：２年８ヶ月 → ２.７年（２+８/１２ 小数第２ 位四捨五入）</t>
    <phoneticPr fontId="3"/>
  </si>
  <si>
    <t>　時間／看護職員一人当たり平均（10進法）</t>
    <rPh sb="1" eb="3">
      <t>ジカン</t>
    </rPh>
    <rPh sb="4" eb="6">
      <t>カンゴ</t>
    </rPh>
    <rPh sb="6" eb="8">
      <t>ショクイン</t>
    </rPh>
    <rPh sb="8" eb="10">
      <t>ヒトリ</t>
    </rPh>
    <rPh sb="10" eb="11">
      <t>ア</t>
    </rPh>
    <rPh sb="13" eb="15">
      <t>ヘイキン</t>
    </rPh>
    <rPh sb="18" eb="20">
      <t>シンホウ</t>
    </rPh>
    <phoneticPr fontId="3"/>
  </si>
  <si>
    <t>　例：1時間30分の場合 → 1.5時間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</si>
</sst>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m/d;@"/>
  </numFmts>
  <fonts count="57">
    <font>
      <sz val="12"/>
      <name val="ＭＳ 明朝"/>
      <family val="1"/>
      <charset val="128"/>
    </font>
    <font>
      <sz val="12"/>
      <color theme="1"/>
      <name val="ＭＳ 明朝"/>
      <family val="2"/>
      <charset val="128"/>
    </font>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sz val="11"/>
      <color theme="1"/>
      <name val="ＭＳ Ｐゴシック"/>
      <family val="2"/>
      <charset val="128"/>
      <scheme val="minor"/>
    </font>
    <font>
      <b/>
      <sz val="16"/>
      <name val="ＭＳ Ｐゴシック"/>
      <family val="3"/>
      <charset val="128"/>
    </font>
    <font>
      <b/>
      <u/>
      <sz val="16"/>
      <name val="ＭＳ Ｐゴシック"/>
      <family val="3"/>
      <charset val="128"/>
    </font>
    <font>
      <sz val="22"/>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b/>
      <sz val="24"/>
      <name val="ＭＳ Ｐゴシック"/>
      <family val="3"/>
      <charset val="128"/>
    </font>
    <font>
      <u/>
      <sz val="12"/>
      <color theme="10"/>
      <name val="ＭＳ 明朝"/>
      <family val="1"/>
      <charset val="128"/>
    </font>
    <font>
      <b/>
      <sz val="18"/>
      <name val="ＭＳ Ｐゴシック"/>
      <family val="3"/>
      <charset val="128"/>
    </font>
    <font>
      <u val="double"/>
      <sz val="16"/>
      <name val="ＭＳ Ｐゴシック"/>
      <family val="3"/>
      <charset val="128"/>
    </font>
    <font>
      <u/>
      <sz val="16"/>
      <name val="ＭＳ Ｐゴシック"/>
      <family val="3"/>
      <charset val="128"/>
    </font>
    <font>
      <sz val="9"/>
      <color rgb="FF000000"/>
      <name val="Meiryo UI"/>
      <family val="3"/>
      <charset val="128"/>
    </font>
    <font>
      <sz val="16"/>
      <name val="ＭＳ Ｐゴシック"/>
      <family val="3"/>
      <charset val="128"/>
      <scheme val="minor"/>
    </font>
    <font>
      <b/>
      <u/>
      <sz val="14"/>
      <name val="ＭＳ Ｐゴシック"/>
      <family val="3"/>
      <charset val="128"/>
    </font>
    <font>
      <u/>
      <sz val="12"/>
      <name val="ＭＳ 明朝"/>
      <family val="1"/>
      <charset val="128"/>
    </font>
    <font>
      <sz val="14"/>
      <name val="ＭＳ Ｐゴシック"/>
      <family val="3"/>
      <charset val="128"/>
      <scheme val="minor"/>
    </font>
    <font>
      <sz val="12"/>
      <name val="ＭＳ Ｐゴシック"/>
      <family val="3"/>
      <charset val="128"/>
      <scheme val="minor"/>
    </font>
    <font>
      <b/>
      <sz val="12"/>
      <name val="ＭＳ Ｐゴシック"/>
      <family val="3"/>
      <charset val="128"/>
    </font>
    <font>
      <b/>
      <sz val="10"/>
      <name val="ＭＳ Ｐゴシック"/>
      <family val="3"/>
      <charset val="128"/>
    </font>
    <font>
      <sz val="12"/>
      <color rgb="FFFF0000"/>
      <name val="ＭＳ Ｐゴシック"/>
      <family val="3"/>
      <charset val="128"/>
    </font>
    <font>
      <sz val="16"/>
      <color rgb="FFFF0000"/>
      <name val="ＭＳ Ｐゴシック"/>
      <family val="3"/>
      <charset val="128"/>
    </font>
    <font>
      <sz val="6"/>
      <name val="ＭＳ 明朝"/>
      <family val="2"/>
      <charset val="128"/>
    </font>
    <font>
      <b/>
      <sz val="9"/>
      <name val="MS P ゴシック"/>
      <family val="3"/>
      <charset val="128"/>
    </font>
    <font>
      <sz val="9"/>
      <name val="MS P ゴシック"/>
      <family val="3"/>
      <charset val="128"/>
    </font>
    <font>
      <b/>
      <sz val="9"/>
      <name val="Meiryo UI"/>
      <family val="3"/>
      <charset val="128"/>
    </font>
    <font>
      <sz val="10"/>
      <color theme="1"/>
      <name val="Meiryo UI"/>
      <family val="3"/>
      <charset val="128"/>
    </font>
    <font>
      <sz val="10"/>
      <name val="Meiryo UI"/>
      <family val="3"/>
      <charset val="128"/>
    </font>
    <font>
      <sz val="12"/>
      <name val="Meiryo UI"/>
      <family val="3"/>
      <charset val="128"/>
    </font>
    <font>
      <sz val="9"/>
      <name val="ＭＳ Ｐゴシック"/>
      <family val="3"/>
      <charset val="128"/>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DAEEF3"/>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59996337778862885"/>
        <bgColor indexed="64"/>
      </patternFill>
    </fill>
    <fill>
      <patternFill patternType="solid">
        <fgColor theme="4" tint="0.79995117038483843"/>
        <bgColor indexed="64"/>
      </patternFill>
    </fill>
    <fill>
      <patternFill patternType="solid">
        <fgColor rgb="FFECF5E7"/>
        <bgColor indexed="64"/>
      </patternFill>
    </fill>
    <fill>
      <patternFill patternType="lightGray"/>
    </fill>
    <fill>
      <patternFill patternType="solid">
        <fgColor theme="4"/>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bgColor indexed="64"/>
      </patternFill>
    </fill>
    <fill>
      <patternFill patternType="solid">
        <fgColor theme="2" tint="-9.9978637043366805E-2"/>
        <bgColor indexed="64"/>
      </patternFill>
    </fill>
    <fill>
      <patternFill patternType="solid">
        <fgColor theme="7"/>
        <bgColor indexed="64"/>
      </patternFill>
    </fill>
    <fill>
      <patternFill patternType="solid">
        <fgColor theme="0" tint="-4.9989318521683403E-2"/>
        <bgColor indexed="64"/>
      </patternFill>
    </fill>
    <fill>
      <patternFill patternType="solid">
        <fgColor theme="6"/>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hair">
        <color indexed="64"/>
      </bottom>
      <diagonal/>
    </border>
    <border>
      <left style="hair">
        <color indexed="64"/>
      </left>
      <right/>
      <top style="thin">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top/>
      <bottom style="hair">
        <color indexed="64"/>
      </bottom>
      <diagonal/>
    </border>
    <border>
      <left/>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bottom/>
      <diagonal/>
    </border>
    <border>
      <left style="hair">
        <color indexed="64"/>
      </left>
      <right style="medium">
        <color indexed="64"/>
      </right>
      <top/>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hair">
        <color indexed="64"/>
      </bottom>
      <diagonal/>
    </border>
    <border>
      <left style="thin">
        <color indexed="64"/>
      </left>
      <right style="hair">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style="thin">
        <color indexed="64"/>
      </right>
      <top/>
      <bottom style="hair">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hair">
        <color indexed="64"/>
      </right>
      <top style="thin">
        <color indexed="64"/>
      </top>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style="hair">
        <color indexed="64"/>
      </top>
      <bottom/>
      <diagonal/>
    </border>
    <border>
      <left style="hair">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9">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2"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4" fillId="0" borderId="0"/>
    <xf numFmtId="0" fontId="22" fillId="4" borderId="0" applyNumberFormat="0" applyBorder="0" applyAlignment="0" applyProtection="0">
      <alignment vertical="center"/>
    </xf>
    <xf numFmtId="0" fontId="26" fillId="0" borderId="0">
      <alignment vertical="center"/>
    </xf>
    <xf numFmtId="0" fontId="1" fillId="0" borderId="0">
      <alignment vertical="center"/>
    </xf>
    <xf numFmtId="0" fontId="35" fillId="0" borderId="0" applyNumberFormat="0" applyFill="0" applyBorder="0" applyAlignment="0" applyProtection="0">
      <alignment vertical="center"/>
    </xf>
    <xf numFmtId="0" fontId="4" fillId="0" borderId="0">
      <alignment vertical="center"/>
    </xf>
    <xf numFmtId="38" fontId="1" fillId="0" borderId="0" applyFont="0" applyFill="0" applyBorder="0" applyProtection="0"/>
    <xf numFmtId="0" fontId="1" fillId="0" borderId="0">
      <alignment vertical="center"/>
    </xf>
  </cellStyleXfs>
  <cellXfs count="580">
    <xf numFmtId="0" fontId="0" fillId="0" borderId="0" xfId="0">
      <alignment vertical="center"/>
    </xf>
    <xf numFmtId="0" fontId="24" fillId="0" borderId="0" xfId="0" applyFont="1">
      <alignment vertical="center"/>
    </xf>
    <xf numFmtId="0" fontId="27" fillId="0" borderId="0" xfId="0" applyFont="1">
      <alignment vertical="center"/>
    </xf>
    <xf numFmtId="0" fontId="25" fillId="0" borderId="0" xfId="0" applyFont="1">
      <alignment vertical="center"/>
    </xf>
    <xf numFmtId="0" fontId="23" fillId="24" borderId="0" xfId="0" applyFont="1" applyFill="1" applyAlignment="1">
      <alignment horizontal="left" vertical="center"/>
    </xf>
    <xf numFmtId="0" fontId="4" fillId="0" borderId="0" xfId="0" applyFont="1" applyAlignment="1">
      <alignment horizontal="center" vertical="center"/>
    </xf>
    <xf numFmtId="0" fontId="24" fillId="0" borderId="0" xfId="0" applyFont="1" applyAlignment="1">
      <alignment horizontal="left" vertical="center" wrapText="1" shrinkToFit="1"/>
    </xf>
    <xf numFmtId="0" fontId="23" fillId="0" borderId="0" xfId="0" applyFont="1" applyAlignment="1">
      <alignment horizontal="center" vertical="center"/>
    </xf>
    <xf numFmtId="0" fontId="29" fillId="0" borderId="0" xfId="0" applyFont="1" applyAlignment="1">
      <alignment horizontal="center" vertical="center" wrapText="1"/>
    </xf>
    <xf numFmtId="0" fontId="27" fillId="0" borderId="0" xfId="0" applyFont="1" applyAlignment="1"/>
    <xf numFmtId="0" fontId="23" fillId="0" borderId="0" xfId="0" applyFont="1" applyAlignment="1">
      <alignment horizontal="left" vertical="center"/>
    </xf>
    <xf numFmtId="0" fontId="25" fillId="0" borderId="0" xfId="0" applyFont="1" applyAlignment="1">
      <alignment horizontal="left" vertical="center" shrinkToFit="1"/>
    </xf>
    <xf numFmtId="0" fontId="30" fillId="0" borderId="0" xfId="0" applyFont="1">
      <alignment vertical="center"/>
    </xf>
    <xf numFmtId="0" fontId="30"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horizontal="center" vertical="center"/>
    </xf>
    <xf numFmtId="0" fontId="25" fillId="24" borderId="0" xfId="0" applyFont="1" applyFill="1">
      <alignment vertical="center"/>
    </xf>
    <xf numFmtId="0" fontId="4" fillId="0" borderId="0" xfId="0" applyFont="1" applyAlignment="1">
      <alignment horizontal="right" vertical="center"/>
    </xf>
    <xf numFmtId="0" fontId="25" fillId="0" borderId="0" xfId="0" applyFont="1" applyAlignment="1">
      <alignment horizontal="left" vertical="center" wrapText="1" shrinkToFit="1"/>
    </xf>
    <xf numFmtId="0" fontId="25" fillId="24" borderId="0" xfId="0" applyFont="1" applyFill="1" applyAlignment="1">
      <alignment horizontal="left" vertical="center" wrapText="1" shrinkToFit="1"/>
    </xf>
    <xf numFmtId="0" fontId="25" fillId="0" borderId="0" xfId="0" applyFont="1" applyAlignment="1">
      <alignment horizontal="left" vertical="center"/>
    </xf>
    <xf numFmtId="0" fontId="25" fillId="24" borderId="0" xfId="0" applyFont="1" applyFill="1" applyAlignment="1">
      <alignment horizontal="center" vertical="center"/>
    </xf>
    <xf numFmtId="0" fontId="25" fillId="0" borderId="28" xfId="0" applyFont="1" applyBorder="1">
      <alignment vertical="center"/>
    </xf>
    <xf numFmtId="0" fontId="4" fillId="0" borderId="0" xfId="0" applyFont="1" applyAlignment="1">
      <alignment horizontal="left" vertical="center"/>
    </xf>
    <xf numFmtId="0" fontId="25" fillId="0" borderId="0" xfId="0" applyFont="1" applyAlignment="1">
      <alignment horizontal="right" vertical="center"/>
    </xf>
    <xf numFmtId="0" fontId="23" fillId="0" borderId="0" xfId="0" applyFont="1">
      <alignment vertical="center"/>
    </xf>
    <xf numFmtId="0" fontId="23" fillId="0" borderId="0" xfId="0" applyFont="1" applyAlignment="1">
      <alignment vertical="center" wrapText="1" shrinkToFit="1"/>
    </xf>
    <xf numFmtId="0" fontId="25" fillId="0" borderId="0" xfId="0" applyFont="1" applyAlignment="1">
      <alignment horizontal="left" vertical="center" wrapText="1"/>
    </xf>
    <xf numFmtId="0" fontId="25" fillId="0" borderId="0" xfId="0" applyFont="1" applyAlignment="1">
      <alignment horizontal="center" vertical="center" wrapText="1"/>
    </xf>
    <xf numFmtId="0" fontId="31" fillId="0" borderId="0" xfId="0" applyFont="1" applyAlignment="1">
      <alignment horizontal="left" vertical="center"/>
    </xf>
    <xf numFmtId="0" fontId="31" fillId="0" borderId="0" xfId="0" applyFont="1">
      <alignment vertical="center"/>
    </xf>
    <xf numFmtId="0" fontId="23" fillId="24" borderId="0" xfId="41" applyFont="1" applyFill="1"/>
    <xf numFmtId="0" fontId="4" fillId="0" borderId="0" xfId="41"/>
    <xf numFmtId="0" fontId="24" fillId="0" borderId="0" xfId="0" applyFont="1" applyAlignment="1">
      <alignment horizontal="center" vertical="center"/>
    </xf>
    <xf numFmtId="0" fontId="33" fillId="0" borderId="0" xfId="0" applyFont="1" applyAlignment="1">
      <alignment horizontal="right" vertical="center"/>
    </xf>
    <xf numFmtId="0" fontId="33" fillId="0" borderId="0" xfId="0" applyFont="1" applyAlignment="1">
      <alignment horizontal="left" vertical="center"/>
    </xf>
    <xf numFmtId="0" fontId="4" fillId="0" borderId="0" xfId="0" applyFont="1">
      <alignment vertical="center"/>
    </xf>
    <xf numFmtId="0" fontId="30" fillId="24" borderId="0" xfId="0" applyFont="1" applyFill="1" applyAlignment="1">
      <alignment horizontal="left" vertical="center"/>
    </xf>
    <xf numFmtId="0" fontId="30" fillId="0" borderId="0" xfId="0" applyFont="1" applyAlignment="1">
      <alignment horizontal="left" vertical="center"/>
    </xf>
    <xf numFmtId="0" fontId="30" fillId="24" borderId="0" xfId="0" applyFont="1" applyFill="1">
      <alignment vertical="center"/>
    </xf>
    <xf numFmtId="0" fontId="27" fillId="24" borderId="0" xfId="0" applyFont="1" applyFill="1">
      <alignment vertical="center"/>
    </xf>
    <xf numFmtId="0" fontId="23" fillId="0" borderId="22" xfId="0" applyFont="1" applyBorder="1">
      <alignment vertical="center"/>
    </xf>
    <xf numFmtId="0" fontId="30" fillId="24" borderId="0" xfId="0" applyFont="1" applyFill="1" applyAlignment="1">
      <alignment horizontal="center" vertical="center"/>
    </xf>
    <xf numFmtId="0" fontId="30" fillId="0" borderId="0" xfId="0" applyFont="1" applyAlignment="1">
      <alignment horizontal="right" vertical="center"/>
    </xf>
    <xf numFmtId="0" fontId="30" fillId="0" borderId="0" xfId="41" applyFont="1"/>
    <xf numFmtId="0" fontId="30" fillId="0" borderId="13" xfId="0" applyFont="1" applyBorder="1">
      <alignment vertical="center"/>
    </xf>
    <xf numFmtId="0" fontId="30" fillId="26" borderId="40" xfId="0" applyFont="1" applyFill="1" applyBorder="1" applyAlignment="1">
      <alignment horizontal="center" vertical="center"/>
    </xf>
    <xf numFmtId="0" fontId="30" fillId="26" borderId="30" xfId="0" applyFont="1" applyFill="1" applyBorder="1" applyAlignment="1">
      <alignment horizontal="center" vertical="center"/>
    </xf>
    <xf numFmtId="0" fontId="30" fillId="26" borderId="41" xfId="0" applyFont="1" applyFill="1" applyBorder="1" applyAlignment="1">
      <alignment horizontal="center" vertical="center"/>
    </xf>
    <xf numFmtId="0" fontId="30" fillId="26" borderId="29" xfId="0" applyFont="1" applyFill="1" applyBorder="1" applyAlignment="1">
      <alignment horizontal="center" vertical="center" wrapText="1" shrinkToFit="1"/>
    </xf>
    <xf numFmtId="0" fontId="30" fillId="26" borderId="29" xfId="0" applyFont="1" applyFill="1" applyBorder="1" applyAlignment="1">
      <alignment horizontal="center" vertical="center"/>
    </xf>
    <xf numFmtId="0" fontId="30" fillId="26" borderId="25" xfId="0" applyFont="1" applyFill="1" applyBorder="1" applyAlignment="1">
      <alignment horizontal="center" vertical="center"/>
    </xf>
    <xf numFmtId="0" fontId="30" fillId="24" borderId="22" xfId="0" applyFont="1" applyFill="1" applyBorder="1" applyAlignment="1">
      <alignment horizontal="center" vertical="center"/>
    </xf>
    <xf numFmtId="0" fontId="30" fillId="24" borderId="0" xfId="0" applyFont="1" applyFill="1" applyAlignment="1">
      <alignment horizontal="right" vertical="center"/>
    </xf>
    <xf numFmtId="0" fontId="30" fillId="24" borderId="29" xfId="0" applyFont="1" applyFill="1" applyBorder="1" applyAlignment="1">
      <alignment horizontal="center" vertical="center"/>
    </xf>
    <xf numFmtId="0" fontId="30" fillId="24" borderId="25" xfId="0" applyFont="1" applyFill="1" applyBorder="1" applyAlignment="1">
      <alignment horizontal="center" vertical="center"/>
    </xf>
    <xf numFmtId="0" fontId="30" fillId="0" borderId="22" xfId="0" applyFont="1" applyBorder="1" applyAlignment="1">
      <alignment horizontal="center" vertical="center"/>
    </xf>
    <xf numFmtId="0" fontId="30" fillId="24" borderId="22" xfId="0" applyFont="1" applyFill="1" applyBorder="1" applyAlignment="1">
      <alignment horizontal="right" vertical="center"/>
    </xf>
    <xf numFmtId="0" fontId="30" fillId="24" borderId="37" xfId="0" applyFont="1" applyFill="1" applyBorder="1" applyAlignment="1">
      <alignment horizontal="center" vertical="center"/>
    </xf>
    <xf numFmtId="0" fontId="30" fillId="0" borderId="47" xfId="0" applyFont="1" applyBorder="1" applyAlignment="1">
      <alignment horizontal="center" vertical="center"/>
    </xf>
    <xf numFmtId="0" fontId="30" fillId="0" borderId="55" xfId="0" applyFont="1" applyBorder="1" applyAlignment="1">
      <alignment horizontal="right" vertical="center"/>
    </xf>
    <xf numFmtId="0" fontId="30" fillId="0" borderId="22" xfId="0" applyFont="1" applyBorder="1" applyAlignment="1">
      <alignment vertical="center" wrapText="1"/>
    </xf>
    <xf numFmtId="0" fontId="30" fillId="24" borderId="21" xfId="0" applyFont="1" applyFill="1" applyBorder="1" applyAlignment="1">
      <alignment horizontal="right" vertical="center"/>
    </xf>
    <xf numFmtId="0" fontId="30" fillId="0" borderId="38" xfId="0" applyFont="1" applyBorder="1" applyAlignment="1">
      <alignment horizontal="center" vertical="center"/>
    </xf>
    <xf numFmtId="0" fontId="30" fillId="24" borderId="0" xfId="0" applyFont="1" applyFill="1" applyAlignment="1">
      <alignment horizontal="center" vertical="center" wrapText="1"/>
    </xf>
    <xf numFmtId="0" fontId="30" fillId="24" borderId="0" xfId="0" applyFont="1" applyFill="1" applyAlignment="1">
      <alignment horizontal="right" vertical="center" wrapText="1" shrinkToFit="1"/>
    </xf>
    <xf numFmtId="0" fontId="30" fillId="0" borderId="22" xfId="0" applyFont="1" applyBorder="1">
      <alignment vertical="center"/>
    </xf>
    <xf numFmtId="0" fontId="30" fillId="0" borderId="22" xfId="41" applyFont="1" applyBorder="1" applyAlignment="1">
      <alignment vertical="center"/>
    </xf>
    <xf numFmtId="0" fontId="30" fillId="0" borderId="18" xfId="41" applyFont="1" applyBorder="1" applyAlignment="1">
      <alignment vertical="center"/>
    </xf>
    <xf numFmtId="0" fontId="30" fillId="26" borderId="81" xfId="0" applyFont="1" applyFill="1" applyBorder="1" applyAlignment="1">
      <alignment horizontal="center" vertical="center"/>
    </xf>
    <xf numFmtId="0" fontId="30" fillId="26" borderId="43" xfId="0" applyFont="1" applyFill="1" applyBorder="1" applyAlignment="1">
      <alignment horizontal="center" vertical="center"/>
    </xf>
    <xf numFmtId="0" fontId="30" fillId="0" borderId="0" xfId="41" applyFont="1" applyAlignment="1">
      <alignment horizontal="center"/>
    </xf>
    <xf numFmtId="0" fontId="27" fillId="0" borderId="0" xfId="0" applyFont="1" applyAlignment="1">
      <alignment horizontal="right" vertical="center"/>
    </xf>
    <xf numFmtId="0" fontId="27" fillId="0" borderId="0" xfId="0" applyFont="1" applyAlignment="1">
      <alignment horizontal="center" vertical="center"/>
    </xf>
    <xf numFmtId="0" fontId="30" fillId="0" borderId="0" xfId="0" applyFont="1" applyAlignment="1"/>
    <xf numFmtId="0" fontId="30" fillId="0" borderId="0" xfId="0" applyFont="1" applyAlignment="1">
      <alignment vertical="center" wrapText="1"/>
    </xf>
    <xf numFmtId="0" fontId="27" fillId="0" borderId="0" xfId="0" applyFont="1" applyAlignment="1">
      <alignment vertical="center" shrinkToFit="1"/>
    </xf>
    <xf numFmtId="0" fontId="27" fillId="0" borderId="0" xfId="0" applyFont="1" applyAlignment="1">
      <alignment horizontal="center" vertical="center" shrinkToFit="1"/>
    </xf>
    <xf numFmtId="0" fontId="37" fillId="0" borderId="0" xfId="0" applyFont="1">
      <alignment vertical="center"/>
    </xf>
    <xf numFmtId="0" fontId="27" fillId="0" borderId="0" xfId="0" applyFont="1" applyAlignment="1">
      <alignment horizontal="left" vertical="center" wrapText="1"/>
    </xf>
    <xf numFmtId="0" fontId="27" fillId="0" borderId="0" xfId="0" applyFont="1" applyAlignment="1">
      <alignment vertical="center" wrapText="1"/>
    </xf>
    <xf numFmtId="0" fontId="30" fillId="0" borderId="0" xfId="0" applyFont="1" applyAlignment="1">
      <alignment horizontal="center" vertical="center" wrapText="1"/>
    </xf>
    <xf numFmtId="0" fontId="28" fillId="0" borderId="0" xfId="0" applyFont="1">
      <alignment vertical="center"/>
    </xf>
    <xf numFmtId="0" fontId="30" fillId="26" borderId="31" xfId="0" applyFont="1" applyFill="1" applyBorder="1" applyAlignment="1">
      <alignment horizontal="center" vertical="center"/>
    </xf>
    <xf numFmtId="0" fontId="30" fillId="26" borderId="46" xfId="0" applyFont="1" applyFill="1" applyBorder="1" applyAlignment="1">
      <alignment horizontal="center" vertical="center"/>
    </xf>
    <xf numFmtId="0" fontId="30" fillId="0" borderId="18" xfId="0" applyFont="1" applyBorder="1" applyAlignment="1">
      <alignment horizontal="right" vertical="center"/>
    </xf>
    <xf numFmtId="0" fontId="27" fillId="0" borderId="13" xfId="0" applyFont="1" applyBorder="1">
      <alignment vertical="center"/>
    </xf>
    <xf numFmtId="0" fontId="30" fillId="0" borderId="10" xfId="0" applyFont="1" applyBorder="1" applyAlignment="1">
      <alignment horizontal="left" vertical="center"/>
    </xf>
    <xf numFmtId="0" fontId="30" fillId="0" borderId="23" xfId="0" applyFont="1" applyBorder="1" applyAlignment="1">
      <alignment horizontal="left" vertical="center"/>
    </xf>
    <xf numFmtId="0" fontId="30" fillId="0" borderId="0" xfId="0" applyFont="1" applyAlignment="1">
      <alignment vertical="center" wrapText="1" shrinkToFit="1"/>
    </xf>
    <xf numFmtId="0" fontId="30" fillId="26" borderId="23" xfId="0" applyFont="1" applyFill="1" applyBorder="1">
      <alignment vertical="center"/>
    </xf>
    <xf numFmtId="0" fontId="30" fillId="0" borderId="10" xfId="0" applyFont="1" applyBorder="1">
      <alignment vertical="center"/>
    </xf>
    <xf numFmtId="0" fontId="30" fillId="0" borderId="18" xfId="0" applyFont="1" applyBorder="1">
      <alignment vertical="center"/>
    </xf>
    <xf numFmtId="0" fontId="30" fillId="0" borderId="23" xfId="0" applyFont="1" applyBorder="1">
      <alignment vertical="center"/>
    </xf>
    <xf numFmtId="0" fontId="30" fillId="0" borderId="0" xfId="41" applyFont="1" applyAlignment="1">
      <alignment vertical="center"/>
    </xf>
    <xf numFmtId="0" fontId="30" fillId="26" borderId="29" xfId="0" applyFont="1" applyFill="1" applyBorder="1" applyAlignment="1">
      <alignment horizontal="center" vertical="center" shrinkToFit="1"/>
    </xf>
    <xf numFmtId="0" fontId="30" fillId="0" borderId="13" xfId="0" applyFont="1" applyBorder="1" applyAlignment="1">
      <alignment horizontal="right" vertical="center"/>
    </xf>
    <xf numFmtId="0" fontId="30" fillId="0" borderId="84" xfId="0" applyFont="1" applyBorder="1" applyAlignment="1">
      <alignment horizontal="right" vertical="center"/>
    </xf>
    <xf numFmtId="0" fontId="27" fillId="0" borderId="15" xfId="0" applyFont="1" applyBorder="1" applyAlignment="1">
      <alignment vertical="center" wrapText="1"/>
    </xf>
    <xf numFmtId="0" fontId="30" fillId="0" borderId="0" xfId="0" applyFont="1" applyAlignment="1">
      <alignment horizontal="left" vertical="top"/>
    </xf>
    <xf numFmtId="0" fontId="30" fillId="0" borderId="0" xfId="0" applyFont="1" applyAlignment="1">
      <alignment vertical="top"/>
    </xf>
    <xf numFmtId="0" fontId="36" fillId="0" borderId="0" xfId="0" applyFont="1" applyAlignment="1">
      <alignment horizontal="right" vertical="center"/>
    </xf>
    <xf numFmtId="0" fontId="30" fillId="0" borderId="91" xfId="0" applyFont="1" applyBorder="1">
      <alignment vertical="center"/>
    </xf>
    <xf numFmtId="0" fontId="30" fillId="0" borderId="0" xfId="45" applyFont="1">
      <alignment vertical="center"/>
    </xf>
    <xf numFmtId="0" fontId="25" fillId="26" borderId="29" xfId="0" applyFont="1" applyFill="1" applyBorder="1" applyAlignment="1">
      <alignment horizontal="center" vertical="center" wrapText="1"/>
    </xf>
    <xf numFmtId="0" fontId="30" fillId="0" borderId="75" xfId="0" applyFont="1" applyBorder="1">
      <alignment vertical="center"/>
    </xf>
    <xf numFmtId="0" fontId="30" fillId="0" borderId="0" xfId="0" applyFont="1" applyAlignment="1">
      <alignment vertical="center" shrinkToFit="1"/>
    </xf>
    <xf numFmtId="0" fontId="30" fillId="0" borderId="11" xfId="41" applyFont="1" applyBorder="1" applyAlignment="1">
      <alignment horizontal="right" vertical="center"/>
    </xf>
    <xf numFmtId="0" fontId="30" fillId="24" borderId="0" xfId="41" applyFont="1" applyFill="1"/>
    <xf numFmtId="0" fontId="27" fillId="0" borderId="0" xfId="41" applyFont="1" applyAlignment="1">
      <alignment horizontal="center" vertical="center" shrinkToFit="1"/>
    </xf>
    <xf numFmtId="0" fontId="27" fillId="0" borderId="0" xfId="0" applyFont="1" applyAlignment="1">
      <alignment horizontal="left" vertical="center"/>
    </xf>
    <xf numFmtId="0" fontId="30" fillId="0" borderId="0" xfId="41" applyFont="1" applyAlignment="1">
      <alignment horizontal="left" vertical="center"/>
    </xf>
    <xf numFmtId="49" fontId="30" fillId="0" borderId="0" xfId="0" applyNumberFormat="1" applyFont="1">
      <alignment vertical="center"/>
    </xf>
    <xf numFmtId="49" fontId="30" fillId="0" borderId="22" xfId="0" applyNumberFormat="1" applyFont="1" applyBorder="1">
      <alignment vertical="center"/>
    </xf>
    <xf numFmtId="0" fontId="30" fillId="0" borderId="15" xfId="0" applyFont="1" applyBorder="1" applyAlignment="1">
      <alignment horizontal="right" vertical="center"/>
    </xf>
    <xf numFmtId="0" fontId="30" fillId="0" borderId="27" xfId="0" applyFont="1" applyBorder="1" applyAlignment="1">
      <alignment horizontal="right" vertical="center"/>
    </xf>
    <xf numFmtId="0" fontId="30" fillId="0" borderId="93" xfId="0" applyFont="1" applyBorder="1" applyAlignment="1">
      <alignment horizontal="right" vertical="center"/>
    </xf>
    <xf numFmtId="0" fontId="30" fillId="0" borderId="85" xfId="0" applyFont="1" applyBorder="1">
      <alignment vertical="center"/>
    </xf>
    <xf numFmtId="0" fontId="30" fillId="0" borderId="11" xfId="0" applyFont="1" applyBorder="1">
      <alignment vertical="center"/>
    </xf>
    <xf numFmtId="0" fontId="0" fillId="0" borderId="0" xfId="0" applyAlignment="1">
      <alignment horizontal="center" vertical="center"/>
    </xf>
    <xf numFmtId="0" fontId="30" fillId="0" borderId="0" xfId="0" applyFont="1" applyAlignment="1">
      <alignment horizontal="right" vertical="center" wrapText="1"/>
    </xf>
    <xf numFmtId="0" fontId="40" fillId="0" borderId="0" xfId="0" applyFont="1">
      <alignment vertical="center"/>
    </xf>
    <xf numFmtId="0" fontId="40" fillId="0" borderId="23" xfId="0" applyFont="1" applyBorder="1" applyAlignment="1">
      <alignment horizontal="left" vertical="center"/>
    </xf>
    <xf numFmtId="0" fontId="30" fillId="0" borderId="0" xfId="0" applyFont="1" applyAlignment="1">
      <alignment horizontal="left" vertical="center" wrapText="1"/>
    </xf>
    <xf numFmtId="0" fontId="40" fillId="0" borderId="0" xfId="0" applyFont="1" applyAlignment="1">
      <alignment horizontal="center" vertical="center"/>
    </xf>
    <xf numFmtId="0" fontId="40" fillId="0" borderId="0" xfId="0" applyFont="1" applyAlignment="1">
      <alignment vertical="center" wrapText="1"/>
    </xf>
    <xf numFmtId="0" fontId="32" fillId="0" borderId="0" xfId="0" applyFont="1" applyAlignment="1">
      <alignment horizontal="left" vertical="center" wrapText="1"/>
    </xf>
    <xf numFmtId="0" fontId="40" fillId="0" borderId="11" xfId="0" applyFont="1" applyBorder="1" applyAlignment="1">
      <alignment horizontal="left" vertical="center"/>
    </xf>
    <xf numFmtId="0" fontId="23" fillId="0" borderId="10" xfId="41" applyFont="1" applyBorder="1" applyAlignment="1">
      <alignment vertical="center"/>
    </xf>
    <xf numFmtId="0" fontId="23" fillId="0" borderId="23" xfId="41" applyFont="1" applyBorder="1" applyAlignment="1">
      <alignment vertical="center"/>
    </xf>
    <xf numFmtId="0" fontId="30" fillId="30" borderId="25" xfId="41" applyFont="1" applyFill="1" applyBorder="1" applyAlignment="1">
      <alignment vertical="center"/>
    </xf>
    <xf numFmtId="0" fontId="30" fillId="27" borderId="24" xfId="0" applyFont="1" applyFill="1" applyBorder="1" applyAlignment="1">
      <alignment horizontal="right" vertical="center"/>
    </xf>
    <xf numFmtId="0" fontId="30" fillId="0" borderId="92" xfId="0" applyFont="1" applyBorder="1">
      <alignment vertical="center"/>
    </xf>
    <xf numFmtId="0" fontId="30" fillId="0" borderId="28" xfId="0" applyFont="1" applyBorder="1">
      <alignment vertical="center"/>
    </xf>
    <xf numFmtId="0" fontId="40" fillId="0" borderId="28" xfId="0" applyFont="1" applyBorder="1">
      <alignment vertical="center"/>
    </xf>
    <xf numFmtId="0" fontId="23" fillId="0" borderId="10" xfId="0" applyFont="1" applyBorder="1">
      <alignment vertical="center"/>
    </xf>
    <xf numFmtId="0" fontId="23" fillId="0" borderId="23" xfId="0" applyFont="1" applyBorder="1">
      <alignment vertical="center"/>
    </xf>
    <xf numFmtId="0" fontId="23" fillId="0" borderId="39" xfId="0" applyFont="1" applyBorder="1">
      <alignment vertical="center"/>
    </xf>
    <xf numFmtId="0" fontId="23" fillId="0" borderId="0" xfId="0" applyFont="1" applyAlignment="1">
      <alignment horizontal="right" vertical="center"/>
    </xf>
    <xf numFmtId="0" fontId="23" fillId="0" borderId="22" xfId="0" applyFont="1" applyBorder="1" applyAlignment="1">
      <alignment horizontal="left" vertical="center"/>
    </xf>
    <xf numFmtId="0" fontId="30" fillId="0" borderId="91" xfId="0" applyFont="1" applyBorder="1" applyAlignment="1">
      <alignment vertical="top"/>
    </xf>
    <xf numFmtId="0" fontId="27" fillId="0" borderId="91" xfId="0" applyFont="1" applyBorder="1">
      <alignment vertical="center"/>
    </xf>
    <xf numFmtId="0" fontId="30" fillId="0" borderId="111" xfId="0" applyFont="1" applyBorder="1">
      <alignment vertical="center"/>
    </xf>
    <xf numFmtId="0" fontId="30" fillId="0" borderId="39" xfId="0" applyFont="1" applyBorder="1" applyAlignment="1">
      <alignment horizontal="right" vertical="center"/>
    </xf>
    <xf numFmtId="0" fontId="30" fillId="0" borderId="23" xfId="0" applyFont="1" applyBorder="1" applyAlignment="1">
      <alignment horizontal="right" vertical="center"/>
    </xf>
    <xf numFmtId="0" fontId="30" fillId="26" borderId="114" xfId="0" applyFont="1" applyFill="1" applyBorder="1" applyAlignment="1">
      <alignment horizontal="center" vertical="center"/>
    </xf>
    <xf numFmtId="0" fontId="30" fillId="27" borderId="24" xfId="0" applyFont="1" applyFill="1" applyBorder="1">
      <alignment vertical="center"/>
    </xf>
    <xf numFmtId="0" fontId="30" fillId="0" borderId="37" xfId="0" applyFont="1" applyBorder="1">
      <alignment vertical="center"/>
    </xf>
    <xf numFmtId="0" fontId="30" fillId="0" borderId="25" xfId="0" applyFont="1" applyBorder="1" applyAlignment="1">
      <alignment horizontal="right" vertical="center"/>
    </xf>
    <xf numFmtId="0" fontId="23" fillId="26" borderId="40" xfId="0" applyFont="1" applyFill="1" applyBorder="1" applyAlignment="1">
      <alignment horizontal="center" vertical="center"/>
    </xf>
    <xf numFmtId="0" fontId="23" fillId="26" borderId="30" xfId="0" applyFont="1" applyFill="1" applyBorder="1" applyAlignment="1">
      <alignment horizontal="center" vertical="center"/>
    </xf>
    <xf numFmtId="0" fontId="23" fillId="26" borderId="43" xfId="0" applyFont="1" applyFill="1" applyBorder="1" applyAlignment="1">
      <alignment horizontal="center" vertical="center"/>
    </xf>
    <xf numFmtId="0" fontId="23" fillId="26" borderId="36" xfId="0" applyFont="1" applyFill="1" applyBorder="1" applyAlignment="1">
      <alignment horizontal="center" vertical="center"/>
    </xf>
    <xf numFmtId="0" fontId="23" fillId="0" borderId="20" xfId="0" applyFont="1" applyBorder="1" applyAlignment="1">
      <alignment horizontal="right" vertical="center"/>
    </xf>
    <xf numFmtId="0" fontId="23" fillId="24" borderId="26" xfId="0" applyFont="1" applyFill="1" applyBorder="1" applyAlignment="1">
      <alignment horizontal="center" vertical="center"/>
    </xf>
    <xf numFmtId="0" fontId="23" fillId="0" borderId="21" xfId="0" applyFont="1" applyBorder="1" applyAlignment="1">
      <alignment horizontal="right" vertical="center"/>
    </xf>
    <xf numFmtId="0" fontId="23" fillId="0" borderId="18" xfId="0" applyFont="1" applyBorder="1" applyAlignment="1">
      <alignment horizontal="right" vertical="center"/>
    </xf>
    <xf numFmtId="0" fontId="23" fillId="0" borderId="0" xfId="0" applyFont="1" applyAlignment="1">
      <alignment horizontal="left" vertical="center" wrapText="1"/>
    </xf>
    <xf numFmtId="0" fontId="30" fillId="0" borderId="13" xfId="0" applyFont="1" applyBorder="1" applyAlignment="1">
      <alignment horizontal="left" vertical="center"/>
    </xf>
    <xf numFmtId="0" fontId="40" fillId="0" borderId="15" xfId="0" applyFont="1" applyBorder="1" applyAlignment="1">
      <alignment horizontal="left" vertical="center"/>
    </xf>
    <xf numFmtId="0" fontId="23" fillId="0" borderId="26" xfId="0" applyFont="1" applyBorder="1">
      <alignment vertical="center"/>
    </xf>
    <xf numFmtId="0" fontId="23" fillId="0" borderId="65" xfId="0" applyFont="1" applyBorder="1">
      <alignment vertical="center"/>
    </xf>
    <xf numFmtId="0" fontId="30" fillId="0" borderId="18" xfId="41" applyFont="1" applyBorder="1" applyAlignment="1">
      <alignment horizontal="right" vertical="center"/>
    </xf>
    <xf numFmtId="0" fontId="23" fillId="0" borderId="120" xfId="0" applyFont="1" applyBorder="1">
      <alignment vertical="center"/>
    </xf>
    <xf numFmtId="0" fontId="23" fillId="0" borderId="121" xfId="0" applyFont="1" applyBorder="1">
      <alignment vertical="center"/>
    </xf>
    <xf numFmtId="0" fontId="23" fillId="0" borderId="106" xfId="0" applyFont="1" applyBorder="1">
      <alignment vertical="center"/>
    </xf>
    <xf numFmtId="0" fontId="30" fillId="30" borderId="106" xfId="41" applyFont="1" applyFill="1" applyBorder="1" applyAlignment="1">
      <alignment horizontal="right" vertical="center"/>
    </xf>
    <xf numFmtId="0" fontId="30" fillId="0" borderId="11" xfId="0" applyFont="1" applyBorder="1" applyAlignment="1">
      <alignment horizontal="center" vertical="center"/>
    </xf>
    <xf numFmtId="0" fontId="23" fillId="26" borderId="14" xfId="0" applyFont="1" applyFill="1" applyBorder="1" applyAlignment="1">
      <alignment horizontal="center" vertical="center"/>
    </xf>
    <xf numFmtId="0" fontId="30" fillId="24" borderId="0" xfId="45" applyFont="1" applyFill="1" applyBorder="1" applyAlignment="1">
      <alignment horizontal="left" vertical="center"/>
    </xf>
    <xf numFmtId="0" fontId="42" fillId="24" borderId="0" xfId="45" applyFont="1" applyFill="1" applyBorder="1" applyAlignment="1">
      <alignment vertical="center"/>
    </xf>
    <xf numFmtId="0" fontId="23" fillId="26" borderId="29" xfId="0" applyFont="1" applyFill="1" applyBorder="1" applyAlignment="1">
      <alignment horizontal="center" vertical="center"/>
    </xf>
    <xf numFmtId="0" fontId="43" fillId="0" borderId="0" xfId="0" applyFont="1">
      <alignment vertical="center"/>
    </xf>
    <xf numFmtId="0" fontId="45" fillId="0" borderId="0" xfId="0" applyFont="1" applyAlignment="1">
      <alignment horizontal="center" vertical="center" wrapText="1"/>
    </xf>
    <xf numFmtId="0" fontId="23" fillId="0" borderId="23" xfId="0" applyFont="1" applyBorder="1" applyAlignment="1">
      <alignment horizontal="left" vertical="center"/>
    </xf>
    <xf numFmtId="0" fontId="23" fillId="0" borderId="11" xfId="0" applyFont="1" applyBorder="1" applyAlignment="1">
      <alignment horizontal="left" vertical="center"/>
    </xf>
    <xf numFmtId="0" fontId="46" fillId="0" borderId="0" xfId="0" applyFont="1" applyAlignment="1">
      <alignment horizontal="left" vertical="center" wrapText="1"/>
    </xf>
    <xf numFmtId="0" fontId="30" fillId="0" borderId="0" xfId="0" applyFont="1" applyAlignment="1">
      <alignment horizontal="center" vertical="center" wrapText="1" shrinkToFit="1"/>
    </xf>
    <xf numFmtId="0" fontId="31" fillId="0" borderId="0" xfId="0" applyFont="1" applyAlignment="1">
      <alignment vertical="top" wrapText="1"/>
    </xf>
    <xf numFmtId="0" fontId="30" fillId="0" borderId="15" xfId="0" applyFont="1" applyBorder="1" applyAlignment="1">
      <alignment horizontal="center" vertical="center"/>
    </xf>
    <xf numFmtId="0" fontId="30" fillId="0" borderId="111" xfId="0" applyFont="1" applyBorder="1" applyAlignment="1">
      <alignment horizontal="center" vertical="center" wrapText="1" shrinkToFit="1"/>
    </xf>
    <xf numFmtId="0" fontId="25" fillId="0" borderId="15" xfId="0" applyFont="1" applyBorder="1">
      <alignment vertical="center"/>
    </xf>
    <xf numFmtId="0" fontId="30" fillId="0" borderId="15" xfId="0" applyFont="1" applyBorder="1">
      <alignment vertical="center"/>
    </xf>
    <xf numFmtId="0" fontId="23" fillId="0" borderId="15" xfId="0" applyFont="1" applyBorder="1" applyAlignment="1">
      <alignment horizontal="right" vertical="center"/>
    </xf>
    <xf numFmtId="0" fontId="43" fillId="0" borderId="10" xfId="0" applyFont="1" applyBorder="1">
      <alignment vertical="center"/>
    </xf>
    <xf numFmtId="0" fontId="43" fillId="0" borderId="23" xfId="0" applyFont="1" applyBorder="1">
      <alignment vertical="center"/>
    </xf>
    <xf numFmtId="0" fontId="23" fillId="0" borderId="11" xfId="41" applyFont="1" applyBorder="1" applyAlignment="1">
      <alignment vertical="center"/>
    </xf>
    <xf numFmtId="0" fontId="30" fillId="0" borderId="14" xfId="0" applyFont="1" applyBorder="1">
      <alignment vertical="center"/>
    </xf>
    <xf numFmtId="0" fontId="30" fillId="26" borderId="24" xfId="0" applyFont="1" applyFill="1" applyBorder="1" applyAlignment="1">
      <alignment horizontal="center" vertical="center"/>
    </xf>
    <xf numFmtId="0" fontId="30" fillId="0" borderId="15" xfId="0" applyFont="1" applyBorder="1" applyAlignment="1">
      <alignment horizontal="left" vertical="center"/>
    </xf>
    <xf numFmtId="0" fontId="30" fillId="0" borderId="14" xfId="0" applyFont="1" applyBorder="1" applyAlignment="1">
      <alignment horizontal="left" vertical="center"/>
    </xf>
    <xf numFmtId="0" fontId="30" fillId="26" borderId="10" xfId="0" applyFont="1" applyFill="1" applyBorder="1">
      <alignment vertical="center"/>
    </xf>
    <xf numFmtId="0" fontId="23" fillId="0" borderId="0" xfId="0" applyFont="1" applyAlignment="1">
      <alignment vertical="top"/>
    </xf>
    <xf numFmtId="0" fontId="40" fillId="0" borderId="10" xfId="0" applyFont="1" applyBorder="1" applyAlignment="1">
      <alignment horizontal="left" vertical="center"/>
    </xf>
    <xf numFmtId="0" fontId="40" fillId="0" borderId="15" xfId="0" applyFont="1" applyBorder="1" applyAlignment="1">
      <alignment horizontal="right" vertical="center"/>
    </xf>
    <xf numFmtId="0" fontId="40" fillId="0" borderId="27" xfId="0" applyFont="1" applyBorder="1" applyAlignment="1">
      <alignment horizontal="right" vertical="center"/>
    </xf>
    <xf numFmtId="0" fontId="40" fillId="0" borderId="92" xfId="0" applyFont="1" applyBorder="1">
      <alignment vertical="center"/>
    </xf>
    <xf numFmtId="0" fontId="30" fillId="24" borderId="83" xfId="0" applyFont="1" applyFill="1" applyBorder="1" applyAlignment="1">
      <alignment horizontal="right" vertical="center"/>
    </xf>
    <xf numFmtId="0" fontId="30" fillId="24" borderId="18" xfId="0" applyFont="1" applyFill="1" applyBorder="1" applyAlignment="1">
      <alignment horizontal="right" vertical="center"/>
    </xf>
    <xf numFmtId="0" fontId="31" fillId="26" borderId="27" xfId="0" applyFont="1" applyFill="1" applyBorder="1" applyAlignment="1">
      <alignment horizontal="center" vertical="center" wrapText="1"/>
    </xf>
    <xf numFmtId="0" fontId="4" fillId="24" borderId="0" xfId="0" applyFont="1" applyFill="1" applyAlignment="1">
      <alignment horizontal="left" vertical="center"/>
    </xf>
    <xf numFmtId="0" fontId="25" fillId="0" borderId="0" xfId="41" applyFont="1"/>
    <xf numFmtId="0" fontId="30" fillId="0" borderId="116" xfId="0" applyFont="1" applyBorder="1" applyAlignment="1">
      <alignment horizontal="right" vertical="center"/>
    </xf>
    <xf numFmtId="0" fontId="30" fillId="0" borderId="128" xfId="0" applyFont="1" applyBorder="1" applyAlignment="1">
      <alignment horizontal="right" vertical="center"/>
    </xf>
    <xf numFmtId="0" fontId="30" fillId="24" borderId="119" xfId="0" applyFont="1" applyFill="1" applyBorder="1" applyAlignment="1">
      <alignment horizontal="right" vertical="center"/>
    </xf>
    <xf numFmtId="0" fontId="30" fillId="0" borderId="130" xfId="0" applyFont="1" applyBorder="1" applyAlignment="1">
      <alignment horizontal="right" vertical="center"/>
    </xf>
    <xf numFmtId="0" fontId="30" fillId="24" borderId="129" xfId="0" applyFont="1" applyFill="1" applyBorder="1" applyAlignment="1">
      <alignment horizontal="right" vertical="center"/>
    </xf>
    <xf numFmtId="0" fontId="30" fillId="0" borderId="131" xfId="0" applyFont="1" applyBorder="1" applyAlignment="1">
      <alignment horizontal="right" vertical="center"/>
    </xf>
    <xf numFmtId="0" fontId="30" fillId="0" borderId="132" xfId="0" applyFont="1" applyBorder="1" applyAlignment="1">
      <alignment horizontal="right" vertical="center"/>
    </xf>
    <xf numFmtId="0" fontId="23" fillId="31" borderId="44" xfId="0" applyFont="1" applyFill="1" applyBorder="1" applyProtection="1">
      <alignment vertical="center"/>
      <protection locked="0"/>
    </xf>
    <xf numFmtId="0" fontId="23" fillId="31" borderId="48" xfId="0" applyFont="1" applyFill="1" applyBorder="1" applyAlignment="1" applyProtection="1">
      <alignment horizontal="right" vertical="center"/>
      <protection locked="0"/>
    </xf>
    <xf numFmtId="0" fontId="23" fillId="31" borderId="49" xfId="0" applyFont="1" applyFill="1" applyBorder="1" applyAlignment="1" applyProtection="1">
      <alignment horizontal="right" vertical="center"/>
      <protection locked="0"/>
    </xf>
    <xf numFmtId="0" fontId="23" fillId="31" borderId="50" xfId="0" applyFont="1" applyFill="1" applyBorder="1" applyAlignment="1" applyProtection="1">
      <alignment horizontal="right" vertical="center"/>
      <protection locked="0"/>
    </xf>
    <xf numFmtId="0" fontId="23" fillId="31" borderId="12" xfId="0" applyFont="1" applyFill="1" applyBorder="1" applyAlignment="1" applyProtection="1">
      <alignment horizontal="right" vertical="center"/>
      <protection locked="0"/>
    </xf>
    <xf numFmtId="0" fontId="23" fillId="31" borderId="51" xfId="0" applyFont="1" applyFill="1" applyBorder="1" applyAlignment="1" applyProtection="1">
      <alignment horizontal="right" vertical="center"/>
      <protection locked="0"/>
    </xf>
    <xf numFmtId="0" fontId="23" fillId="31" borderId="52" xfId="0" applyFont="1" applyFill="1" applyBorder="1" applyProtection="1">
      <alignment vertical="center"/>
      <protection locked="0"/>
    </xf>
    <xf numFmtId="0" fontId="23" fillId="31" borderId="19" xfId="0" applyFont="1" applyFill="1" applyBorder="1" applyAlignment="1" applyProtection="1">
      <alignment horizontal="right" vertical="center"/>
      <protection locked="0"/>
    </xf>
    <xf numFmtId="0" fontId="23" fillId="31" borderId="53" xfId="0" applyFont="1" applyFill="1" applyBorder="1" applyAlignment="1" applyProtection="1">
      <alignment horizontal="right" vertical="center"/>
      <protection locked="0"/>
    </xf>
    <xf numFmtId="0" fontId="23" fillId="31" borderId="54" xfId="0" applyFont="1" applyFill="1" applyBorder="1" applyAlignment="1" applyProtection="1">
      <alignment horizontal="right" vertical="center"/>
      <protection locked="0"/>
    </xf>
    <xf numFmtId="0" fontId="23" fillId="31" borderId="55" xfId="0" applyFont="1" applyFill="1" applyBorder="1" applyAlignment="1" applyProtection="1">
      <alignment horizontal="right" vertical="center"/>
      <protection locked="0"/>
    </xf>
    <xf numFmtId="0" fontId="23" fillId="31" borderId="56" xfId="0" applyFont="1" applyFill="1" applyBorder="1" applyAlignment="1" applyProtection="1">
      <alignment horizontal="right" vertical="center"/>
      <protection locked="0"/>
    </xf>
    <xf numFmtId="0" fontId="23" fillId="0" borderId="70" xfId="0" applyFont="1" applyBorder="1" applyAlignment="1" applyProtection="1">
      <alignment horizontal="center" vertical="center"/>
      <protection locked="0"/>
    </xf>
    <xf numFmtId="0" fontId="23" fillId="0" borderId="72" xfId="0" applyFont="1" applyBorder="1" applyAlignment="1" applyProtection="1">
      <alignment horizontal="center" vertical="center"/>
      <protection locked="0"/>
    </xf>
    <xf numFmtId="0" fontId="23" fillId="0" borderId="98" xfId="0" applyFont="1" applyBorder="1" applyAlignment="1" applyProtection="1">
      <alignment horizontal="right" vertical="center" wrapText="1"/>
      <protection locked="0"/>
    </xf>
    <xf numFmtId="0" fontId="30" fillId="34" borderId="42" xfId="0" applyFont="1" applyFill="1" applyBorder="1" applyAlignment="1">
      <alignment horizontal="center" vertical="center"/>
    </xf>
    <xf numFmtId="0" fontId="30" fillId="34" borderId="15" xfId="0" applyFont="1" applyFill="1" applyBorder="1" applyAlignment="1">
      <alignment horizontal="right" vertical="center"/>
    </xf>
    <xf numFmtId="0" fontId="30" fillId="34" borderId="0" xfId="0" applyFont="1" applyFill="1" applyAlignment="1">
      <alignment horizontal="right" vertical="center"/>
    </xf>
    <xf numFmtId="0" fontId="30" fillId="34" borderId="20" xfId="0" applyFont="1" applyFill="1" applyBorder="1" applyAlignment="1">
      <alignment horizontal="right" vertical="center"/>
    </xf>
    <xf numFmtId="0" fontId="30" fillId="34" borderId="80" xfId="0" applyFont="1" applyFill="1" applyBorder="1" applyAlignment="1">
      <alignment horizontal="right" vertical="center"/>
    </xf>
    <xf numFmtId="0" fontId="30" fillId="34" borderId="83" xfId="0" applyFont="1" applyFill="1" applyBorder="1" applyAlignment="1">
      <alignment horizontal="right" vertical="center"/>
    </xf>
    <xf numFmtId="0" fontId="30" fillId="25" borderId="57" xfId="0" applyFont="1" applyFill="1" applyBorder="1" applyAlignment="1" applyProtection="1">
      <alignment horizontal="right" vertical="center"/>
      <protection locked="0"/>
    </xf>
    <xf numFmtId="0" fontId="30" fillId="25" borderId="58" xfId="0" applyFont="1" applyFill="1" applyBorder="1" applyAlignment="1" applyProtection="1">
      <alignment horizontal="right" vertical="center"/>
      <protection locked="0"/>
    </xf>
    <xf numFmtId="0" fontId="30" fillId="25" borderId="59" xfId="0" applyFont="1" applyFill="1" applyBorder="1" applyAlignment="1" applyProtection="1">
      <alignment horizontal="right" vertical="center"/>
      <protection locked="0"/>
    </xf>
    <xf numFmtId="0" fontId="30" fillId="31" borderId="60" xfId="0" applyFont="1" applyFill="1" applyBorder="1" applyAlignment="1" applyProtection="1">
      <alignment horizontal="right" vertical="center"/>
      <protection locked="0"/>
    </xf>
    <xf numFmtId="0" fontId="30" fillId="31" borderId="17" xfId="0" applyFont="1" applyFill="1" applyBorder="1" applyAlignment="1" applyProtection="1">
      <alignment horizontal="right" vertical="center"/>
      <protection locked="0"/>
    </xf>
    <xf numFmtId="0" fontId="30" fillId="31" borderId="61" xfId="0" applyFont="1" applyFill="1" applyBorder="1" applyAlignment="1" applyProtection="1">
      <alignment horizontal="right" vertical="center"/>
      <protection locked="0"/>
    </xf>
    <xf numFmtId="0" fontId="30" fillId="25" borderId="62" xfId="0" applyFont="1" applyFill="1" applyBorder="1" applyAlignment="1" applyProtection="1">
      <alignment horizontal="right" vertical="center"/>
      <protection locked="0"/>
    </xf>
    <xf numFmtId="0" fontId="30" fillId="25" borderId="19" xfId="0" applyFont="1" applyFill="1" applyBorder="1" applyAlignment="1" applyProtection="1">
      <alignment horizontal="right" vertical="center"/>
      <protection locked="0"/>
    </xf>
    <xf numFmtId="0" fontId="30" fillId="25" borderId="53" xfId="0" applyFont="1" applyFill="1" applyBorder="1" applyAlignment="1" applyProtection="1">
      <alignment horizontal="right" vertical="center"/>
      <protection locked="0"/>
    </xf>
    <xf numFmtId="0" fontId="30" fillId="31" borderId="54" xfId="0" applyFont="1" applyFill="1" applyBorder="1" applyAlignment="1" applyProtection="1">
      <alignment horizontal="right" vertical="center"/>
      <protection locked="0"/>
    </xf>
    <xf numFmtId="0" fontId="30" fillId="31" borderId="55" xfId="0" applyFont="1" applyFill="1" applyBorder="1" applyAlignment="1" applyProtection="1">
      <alignment horizontal="right" vertical="center"/>
      <protection locked="0"/>
    </xf>
    <xf numFmtId="0" fontId="30" fillId="31" borderId="56" xfId="0" applyFont="1" applyFill="1" applyBorder="1" applyAlignment="1" applyProtection="1">
      <alignment horizontal="right" vertical="center"/>
      <protection locked="0"/>
    </xf>
    <xf numFmtId="0" fontId="30" fillId="25" borderId="48" xfId="0" applyFont="1" applyFill="1" applyBorder="1" applyAlignment="1" applyProtection="1">
      <alignment horizontal="right" vertical="center"/>
      <protection locked="0"/>
    </xf>
    <xf numFmtId="0" fontId="30" fillId="25" borderId="49" xfId="0" applyFont="1" applyFill="1" applyBorder="1" applyAlignment="1" applyProtection="1">
      <alignment horizontal="right" vertical="center"/>
      <protection locked="0"/>
    </xf>
    <xf numFmtId="0" fontId="30" fillId="31" borderId="63" xfId="0" applyFont="1" applyFill="1" applyBorder="1" applyAlignment="1" applyProtection="1">
      <alignment horizontal="right" vertical="center"/>
      <protection locked="0"/>
    </xf>
    <xf numFmtId="0" fontId="30" fillId="31" borderId="16" xfId="0" applyFont="1" applyFill="1" applyBorder="1" applyAlignment="1" applyProtection="1">
      <alignment horizontal="right" vertical="center"/>
      <protection locked="0"/>
    </xf>
    <xf numFmtId="0" fontId="30" fillId="31" borderId="64" xfId="0" applyFont="1" applyFill="1" applyBorder="1" applyAlignment="1" applyProtection="1">
      <alignment horizontal="right" vertical="center"/>
      <protection locked="0"/>
    </xf>
    <xf numFmtId="0" fontId="30" fillId="31" borderId="65" xfId="0" applyFont="1" applyFill="1" applyBorder="1" applyAlignment="1" applyProtection="1">
      <alignment horizontal="right" vertical="center"/>
      <protection locked="0"/>
    </xf>
    <xf numFmtId="0" fontId="30" fillId="31" borderId="127" xfId="0" applyFont="1" applyFill="1" applyBorder="1" applyAlignment="1" applyProtection="1">
      <alignment horizontal="right" vertical="center"/>
      <protection locked="0"/>
    </xf>
    <xf numFmtId="0" fontId="30" fillId="31" borderId="126" xfId="0" applyFont="1" applyFill="1" applyBorder="1" applyAlignment="1" applyProtection="1">
      <alignment horizontal="right" vertical="center"/>
      <protection locked="0"/>
    </xf>
    <xf numFmtId="0" fontId="30" fillId="31" borderId="116" xfId="0" applyFont="1" applyFill="1" applyBorder="1" applyAlignment="1" applyProtection="1">
      <alignment horizontal="right" vertical="center"/>
      <protection locked="0"/>
    </xf>
    <xf numFmtId="0" fontId="30" fillId="31" borderId="115" xfId="0" applyFont="1" applyFill="1" applyBorder="1" applyAlignment="1" applyProtection="1">
      <alignment horizontal="right" vertical="center"/>
      <protection locked="0"/>
    </xf>
    <xf numFmtId="0" fontId="30" fillId="31" borderId="97" xfId="0" applyFont="1" applyFill="1" applyBorder="1" applyAlignment="1" applyProtection="1">
      <alignment horizontal="right" vertical="center"/>
      <protection locked="0"/>
    </xf>
    <xf numFmtId="0" fontId="30" fillId="31" borderId="99" xfId="0" applyFont="1" applyFill="1" applyBorder="1" applyAlignment="1" applyProtection="1">
      <alignment horizontal="right" vertical="center"/>
      <protection locked="0"/>
    </xf>
    <xf numFmtId="0" fontId="30" fillId="31" borderId="67" xfId="0" applyFont="1" applyFill="1" applyBorder="1" applyAlignment="1" applyProtection="1">
      <alignment horizontal="right" vertical="center"/>
      <protection locked="0"/>
    </xf>
    <xf numFmtId="0" fontId="30" fillId="31" borderId="68" xfId="0" applyFont="1" applyFill="1" applyBorder="1" applyAlignment="1" applyProtection="1">
      <alignment horizontal="right" vertical="center"/>
      <protection locked="0"/>
    </xf>
    <xf numFmtId="0" fontId="30" fillId="25" borderId="69" xfId="0" applyFont="1" applyFill="1" applyBorder="1" applyAlignment="1" applyProtection="1">
      <alignment horizontal="right" vertical="center"/>
      <protection locked="0"/>
    </xf>
    <xf numFmtId="0" fontId="30" fillId="31" borderId="12" xfId="0" applyFont="1" applyFill="1" applyBorder="1" applyAlignment="1" applyProtection="1">
      <alignment horizontal="right" vertical="center"/>
      <protection locked="0"/>
    </xf>
    <xf numFmtId="0" fontId="30" fillId="31" borderId="51" xfId="0" applyFont="1" applyFill="1" applyBorder="1" applyAlignment="1" applyProtection="1">
      <alignment horizontal="right" vertical="center"/>
      <protection locked="0"/>
    </xf>
    <xf numFmtId="0" fontId="30" fillId="25" borderId="116" xfId="0" applyFont="1" applyFill="1" applyBorder="1" applyAlignment="1" applyProtection="1">
      <alignment horizontal="right" vertical="center"/>
      <protection locked="0"/>
    </xf>
    <xf numFmtId="0" fontId="30" fillId="25" borderId="115" xfId="0" applyFont="1" applyFill="1" applyBorder="1" applyAlignment="1" applyProtection="1">
      <alignment horizontal="right" vertical="center"/>
      <protection locked="0"/>
    </xf>
    <xf numFmtId="0" fontId="30" fillId="31" borderId="66" xfId="0" applyFont="1" applyFill="1" applyBorder="1" applyAlignment="1" applyProtection="1">
      <alignment horizontal="right" vertical="center"/>
      <protection locked="0"/>
    </xf>
    <xf numFmtId="0" fontId="30" fillId="31" borderId="32" xfId="0" applyFont="1" applyFill="1" applyBorder="1" applyAlignment="1" applyProtection="1">
      <alignment horizontal="right" vertical="center"/>
      <protection locked="0"/>
    </xf>
    <xf numFmtId="0" fontId="30" fillId="31" borderId="73" xfId="0" applyFont="1" applyFill="1" applyBorder="1" applyAlignment="1" applyProtection="1">
      <alignment horizontal="right" vertical="center" wrapText="1"/>
      <protection locked="0"/>
    </xf>
    <xf numFmtId="0" fontId="30" fillId="31" borderId="74" xfId="0" applyFont="1" applyFill="1" applyBorder="1" applyAlignment="1" applyProtection="1">
      <alignment horizontal="right" vertical="center" wrapText="1"/>
      <protection locked="0"/>
    </xf>
    <xf numFmtId="0" fontId="30" fillId="31" borderId="33" xfId="0" applyFont="1" applyFill="1" applyBorder="1" applyAlignment="1" applyProtection="1">
      <alignment horizontal="right" vertical="center" wrapText="1"/>
      <protection locked="0"/>
    </xf>
    <xf numFmtId="0" fontId="30" fillId="31" borderId="75" xfId="0" applyFont="1" applyFill="1" applyBorder="1" applyAlignment="1" applyProtection="1">
      <alignment horizontal="right" vertical="center"/>
      <protection locked="0"/>
    </xf>
    <xf numFmtId="0" fontId="30" fillId="31" borderId="11" xfId="41" applyFont="1" applyFill="1" applyBorder="1" applyAlignment="1" applyProtection="1">
      <alignment horizontal="right" vertical="center"/>
      <protection locked="0"/>
    </xf>
    <xf numFmtId="0" fontId="30" fillId="31" borderId="24" xfId="41" applyFont="1" applyFill="1" applyBorder="1" applyAlignment="1" applyProtection="1">
      <alignment horizontal="right" vertical="center"/>
      <protection locked="0"/>
    </xf>
    <xf numFmtId="0" fontId="30" fillId="31" borderId="76" xfId="41" applyFont="1" applyFill="1" applyBorder="1" applyAlignment="1" applyProtection="1">
      <alignment horizontal="right" vertical="center"/>
      <protection locked="0"/>
    </xf>
    <xf numFmtId="0" fontId="30" fillId="31" borderId="34" xfId="0" applyFont="1" applyFill="1" applyBorder="1" applyAlignment="1" applyProtection="1">
      <alignment horizontal="right" vertical="center"/>
      <protection locked="0"/>
    </xf>
    <xf numFmtId="0" fontId="30" fillId="31" borderId="77" xfId="41" applyFont="1" applyFill="1" applyBorder="1" applyAlignment="1" applyProtection="1">
      <alignment horizontal="right" vertical="center"/>
      <protection locked="0"/>
    </xf>
    <xf numFmtId="0" fontId="30" fillId="31" borderId="78" xfId="41" applyFont="1" applyFill="1" applyBorder="1" applyAlignment="1" applyProtection="1">
      <alignment horizontal="right" vertical="center"/>
      <protection locked="0"/>
    </xf>
    <xf numFmtId="0" fontId="30" fillId="31" borderId="35" xfId="41" applyFont="1" applyFill="1" applyBorder="1" applyAlignment="1" applyProtection="1">
      <alignment horizontal="right" vertical="center"/>
      <protection locked="0"/>
    </xf>
    <xf numFmtId="0" fontId="40" fillId="31" borderId="32" xfId="0" applyFont="1" applyFill="1" applyBorder="1" applyProtection="1">
      <alignment vertical="center"/>
      <protection locked="0"/>
    </xf>
    <xf numFmtId="0" fontId="30" fillId="31" borderId="74" xfId="0" applyFont="1" applyFill="1" applyBorder="1" applyAlignment="1" applyProtection="1">
      <alignment horizontal="right" vertical="center"/>
      <protection locked="0"/>
    </xf>
    <xf numFmtId="0" fontId="30" fillId="31" borderId="74" xfId="41" applyFont="1" applyFill="1" applyBorder="1" applyAlignment="1" applyProtection="1">
      <alignment horizontal="right" vertical="center"/>
      <protection locked="0"/>
    </xf>
    <xf numFmtId="0" fontId="30" fillId="31" borderId="33" xfId="41" applyFont="1" applyFill="1" applyBorder="1" applyAlignment="1" applyProtection="1">
      <alignment horizontal="right" vertical="center"/>
      <protection locked="0"/>
    </xf>
    <xf numFmtId="0" fontId="40" fillId="31" borderId="75" xfId="0" applyFont="1" applyFill="1" applyBorder="1" applyProtection="1">
      <alignment vertical="center"/>
      <protection locked="0"/>
    </xf>
    <xf numFmtId="0" fontId="30" fillId="31" borderId="24" xfId="0" applyFont="1" applyFill="1" applyBorder="1" applyAlignment="1" applyProtection="1">
      <alignment horizontal="right" vertical="center"/>
      <protection locked="0"/>
    </xf>
    <xf numFmtId="0" fontId="40" fillId="31" borderId="34" xfId="0" applyFont="1" applyFill="1" applyBorder="1" applyProtection="1">
      <alignment vertical="center"/>
      <protection locked="0"/>
    </xf>
    <xf numFmtId="0" fontId="30" fillId="31" borderId="78" xfId="0" applyFont="1" applyFill="1" applyBorder="1" applyAlignment="1" applyProtection="1">
      <alignment horizontal="right" vertical="center"/>
      <protection locked="0"/>
    </xf>
    <xf numFmtId="0" fontId="30" fillId="31" borderId="117" xfId="0" applyFont="1" applyFill="1" applyBorder="1" applyAlignment="1" applyProtection="1">
      <alignment horizontal="right" vertical="center"/>
      <protection locked="0"/>
    </xf>
    <xf numFmtId="0" fontId="30" fillId="31" borderId="123" xfId="0" applyFont="1" applyFill="1" applyBorder="1" applyAlignment="1" applyProtection="1">
      <alignment horizontal="right" vertical="center"/>
      <protection locked="0"/>
    </xf>
    <xf numFmtId="0" fontId="30" fillId="31" borderId="123" xfId="41" applyFont="1" applyFill="1" applyBorder="1" applyAlignment="1" applyProtection="1">
      <alignment horizontal="right" vertical="center"/>
      <protection locked="0"/>
    </xf>
    <xf numFmtId="0" fontId="30" fillId="31" borderId="95" xfId="41" applyFont="1" applyFill="1" applyBorder="1" applyAlignment="1" applyProtection="1">
      <alignment horizontal="right" vertical="center"/>
      <protection locked="0"/>
    </xf>
    <xf numFmtId="0" fontId="30" fillId="31" borderId="112" xfId="0" applyFont="1" applyFill="1" applyBorder="1" applyAlignment="1" applyProtection="1">
      <alignment horizontal="right" vertical="center"/>
      <protection locked="0"/>
    </xf>
    <xf numFmtId="0" fontId="30" fillId="31" borderId="25" xfId="0" applyFont="1" applyFill="1" applyBorder="1" applyAlignment="1" applyProtection="1">
      <alignment horizontal="right" vertical="center"/>
      <protection locked="0"/>
    </xf>
    <xf numFmtId="0" fontId="30" fillId="31" borderId="25" xfId="41" applyFont="1" applyFill="1" applyBorder="1" applyAlignment="1" applyProtection="1">
      <alignment horizontal="right" vertical="center"/>
      <protection locked="0"/>
    </xf>
    <xf numFmtId="0" fontId="30" fillId="31" borderId="122" xfId="41" applyFont="1" applyFill="1" applyBorder="1" applyAlignment="1" applyProtection="1">
      <alignment horizontal="right" vertical="center"/>
      <protection locked="0"/>
    </xf>
    <xf numFmtId="0" fontId="30" fillId="31" borderId="70" xfId="0" applyFont="1" applyFill="1" applyBorder="1" applyProtection="1">
      <alignment vertical="center"/>
      <protection locked="0"/>
    </xf>
    <xf numFmtId="0" fontId="30" fillId="31" borderId="71" xfId="0" applyFont="1" applyFill="1" applyBorder="1" applyProtection="1">
      <alignment vertical="center"/>
      <protection locked="0"/>
    </xf>
    <xf numFmtId="0" fontId="30" fillId="31" borderId="72" xfId="0" applyFont="1" applyFill="1" applyBorder="1" applyProtection="1">
      <alignment vertical="center"/>
      <protection locked="0"/>
    </xf>
    <xf numFmtId="0" fontId="30" fillId="31" borderId="57" xfId="0" applyFont="1" applyFill="1" applyBorder="1" applyProtection="1">
      <alignment vertical="center"/>
      <protection locked="0"/>
    </xf>
    <xf numFmtId="0" fontId="30" fillId="31" borderId="48" xfId="0" applyFont="1" applyFill="1" applyBorder="1" applyProtection="1">
      <alignment vertical="center"/>
      <protection locked="0"/>
    </xf>
    <xf numFmtId="0" fontId="30" fillId="31" borderId="49" xfId="0" applyFont="1" applyFill="1" applyBorder="1" applyProtection="1">
      <alignment vertical="center"/>
      <protection locked="0"/>
    </xf>
    <xf numFmtId="0" fontId="30" fillId="31" borderId="54" xfId="0" applyFont="1" applyFill="1" applyBorder="1" applyProtection="1">
      <alignment vertical="center"/>
      <protection locked="0"/>
    </xf>
    <xf numFmtId="0" fontId="30" fillId="31" borderId="55" xfId="0" applyFont="1" applyFill="1" applyBorder="1" applyProtection="1">
      <alignment vertical="center"/>
      <protection locked="0"/>
    </xf>
    <xf numFmtId="0" fontId="30" fillId="31" borderId="56" xfId="0" applyFont="1" applyFill="1" applyBorder="1" applyProtection="1">
      <alignment vertical="center"/>
      <protection locked="0"/>
    </xf>
    <xf numFmtId="0" fontId="30" fillId="31" borderId="70" xfId="0" applyFont="1" applyFill="1" applyBorder="1" applyAlignment="1" applyProtection="1">
      <alignment horizontal="right" vertical="center" wrapText="1"/>
      <protection locked="0"/>
    </xf>
    <xf numFmtId="0" fontId="30" fillId="31" borderId="71" xfId="0" applyFont="1" applyFill="1" applyBorder="1" applyAlignment="1" applyProtection="1">
      <alignment horizontal="right" vertical="center" wrapText="1"/>
      <protection locked="0"/>
    </xf>
    <xf numFmtId="0" fontId="30" fillId="31" borderId="72" xfId="0" applyFont="1" applyFill="1" applyBorder="1" applyAlignment="1" applyProtection="1">
      <alignment horizontal="right" vertical="center" wrapText="1"/>
      <protection locked="0"/>
    </xf>
    <xf numFmtId="0" fontId="30" fillId="0" borderId="70" xfId="0" applyFont="1" applyBorder="1" applyAlignment="1" applyProtection="1">
      <alignment horizontal="center" vertical="center"/>
      <protection locked="0"/>
    </xf>
    <xf numFmtId="0" fontId="30" fillId="0" borderId="72" xfId="0" applyFont="1" applyBorder="1" applyAlignment="1" applyProtection="1">
      <alignment horizontal="center" vertical="center"/>
      <protection locked="0"/>
    </xf>
    <xf numFmtId="0" fontId="30" fillId="31" borderId="70" xfId="0" applyFont="1" applyFill="1" applyBorder="1" applyAlignment="1" applyProtection="1">
      <alignment horizontal="center" vertical="center"/>
      <protection locked="0"/>
    </xf>
    <xf numFmtId="0" fontId="30" fillId="31" borderId="71" xfId="0" applyFont="1" applyFill="1" applyBorder="1" applyAlignment="1" applyProtection="1">
      <alignment horizontal="center" vertical="center"/>
      <protection locked="0"/>
    </xf>
    <xf numFmtId="0" fontId="30" fillId="31" borderId="72" xfId="0" applyFont="1" applyFill="1" applyBorder="1" applyAlignment="1" applyProtection="1">
      <alignment horizontal="center" vertical="center"/>
      <protection locked="0"/>
    </xf>
    <xf numFmtId="0" fontId="30" fillId="31" borderId="98" xfId="0" applyFont="1" applyFill="1" applyBorder="1" applyProtection="1">
      <alignment vertical="center"/>
      <protection locked="0"/>
    </xf>
    <xf numFmtId="0" fontId="40" fillId="31" borderId="70" xfId="0" applyFont="1" applyFill="1" applyBorder="1" applyProtection="1">
      <alignment vertical="center"/>
      <protection locked="0"/>
    </xf>
    <xf numFmtId="0" fontId="40" fillId="31" borderId="71" xfId="0" applyFont="1" applyFill="1" applyBorder="1" applyProtection="1">
      <alignment vertical="center"/>
      <protection locked="0"/>
    </xf>
    <xf numFmtId="0" fontId="40" fillId="31" borderId="72" xfId="0" applyFont="1" applyFill="1" applyBorder="1" applyProtection="1">
      <alignment vertical="center"/>
      <protection locked="0"/>
    </xf>
    <xf numFmtId="0" fontId="40" fillId="31" borderId="86" xfId="0" applyFont="1" applyFill="1" applyBorder="1" applyAlignment="1" applyProtection="1">
      <alignment horizontal="center" vertical="center"/>
      <protection locked="0"/>
    </xf>
    <xf numFmtId="0" fontId="40" fillId="31" borderId="71" xfId="0" applyFont="1" applyFill="1" applyBorder="1" applyAlignment="1" applyProtection="1">
      <alignment horizontal="center" vertical="center"/>
      <protection locked="0"/>
    </xf>
    <xf numFmtId="0" fontId="40" fillId="31" borderId="72" xfId="0" applyFont="1" applyFill="1" applyBorder="1" applyAlignment="1" applyProtection="1">
      <alignment horizontal="center" vertical="center"/>
      <protection locked="0"/>
    </xf>
    <xf numFmtId="0" fontId="52" fillId="32" borderId="133" xfId="44" applyFont="1" applyFill="1" applyBorder="1" applyAlignment="1">
      <alignment horizontal="center" vertical="center" wrapText="1"/>
    </xf>
    <xf numFmtId="49" fontId="52" fillId="33" borderId="133" xfId="44" applyNumberFormat="1" applyFont="1" applyFill="1" applyBorder="1" applyAlignment="1">
      <alignment horizontal="center" vertical="center" wrapText="1"/>
    </xf>
    <xf numFmtId="0" fontId="52" fillId="33" borderId="133" xfId="44" applyFont="1" applyFill="1" applyBorder="1" applyAlignment="1">
      <alignment horizontal="center" vertical="center" wrapText="1"/>
    </xf>
    <xf numFmtId="0" fontId="52" fillId="32" borderId="133" xfId="44" applyFont="1" applyFill="1" applyBorder="1" applyAlignment="1">
      <alignment horizontal="center" vertical="center" wrapText="1" shrinkToFit="1"/>
    </xf>
    <xf numFmtId="0" fontId="52" fillId="32" borderId="133" xfId="44" applyFont="1" applyFill="1" applyBorder="1" applyAlignment="1">
      <alignment horizontal="center" vertical="center"/>
    </xf>
    <xf numFmtId="0" fontId="52" fillId="32" borderId="133" xfId="44" applyFont="1" applyFill="1" applyBorder="1" applyAlignment="1">
      <alignment horizontal="center" vertical="center" shrinkToFit="1"/>
    </xf>
    <xf numFmtId="0" fontId="52" fillId="37" borderId="133" xfId="44" applyFont="1" applyFill="1" applyBorder="1" applyAlignment="1">
      <alignment horizontal="center" vertical="center" wrapText="1"/>
    </xf>
    <xf numFmtId="0" fontId="52" fillId="38" borderId="133" xfId="46" applyFont="1" applyFill="1" applyBorder="1" applyAlignment="1">
      <alignment horizontal="center" vertical="center" wrapText="1"/>
    </xf>
    <xf numFmtId="0" fontId="52" fillId="27" borderId="133" xfId="46" applyFont="1" applyFill="1" applyBorder="1" applyAlignment="1">
      <alignment horizontal="center" vertical="center" wrapText="1"/>
    </xf>
    <xf numFmtId="0" fontId="52" fillId="26" borderId="133" xfId="46" applyFont="1" applyFill="1" applyBorder="1" applyAlignment="1">
      <alignment horizontal="center" vertical="center" wrapText="1"/>
    </xf>
    <xf numFmtId="0" fontId="52" fillId="0" borderId="0" xfId="44" applyFont="1">
      <alignment vertical="center"/>
    </xf>
    <xf numFmtId="0" fontId="53" fillId="0" borderId="0" xfId="44" applyFont="1" applyAlignment="1">
      <alignment horizontal="center" vertical="center"/>
    </xf>
    <xf numFmtId="177" fontId="54" fillId="0" borderId="0" xfId="44" applyNumberFormat="1" applyFont="1" applyAlignment="1">
      <alignment horizontal="center" vertical="center"/>
    </xf>
    <xf numFmtId="0" fontId="53" fillId="0" borderId="0" xfId="44" applyFont="1">
      <alignment vertical="center"/>
    </xf>
    <xf numFmtId="0" fontId="53" fillId="0" borderId="0" xfId="44" applyFont="1" applyAlignment="1">
      <alignment vertical="center" shrinkToFit="1"/>
    </xf>
    <xf numFmtId="0" fontId="54" fillId="0" borderId="0" xfId="44" applyFont="1" applyAlignment="1">
      <alignment horizontal="center" vertical="center"/>
    </xf>
    <xf numFmtId="0" fontId="53" fillId="0" borderId="0" xfId="44" applyFont="1" applyAlignment="1">
      <alignment horizontal="left" vertical="center"/>
    </xf>
    <xf numFmtId="0" fontId="53" fillId="24" borderId="0" xfId="44" applyFont="1" applyFill="1">
      <alignment vertical="center"/>
    </xf>
    <xf numFmtId="0" fontId="54" fillId="0" borderId="135" xfId="44" applyFont="1" applyBorder="1" applyAlignment="1">
      <alignment horizontal="center" vertical="center"/>
    </xf>
    <xf numFmtId="0" fontId="54" fillId="0" borderId="136" xfId="44" applyFont="1" applyBorder="1" applyAlignment="1">
      <alignment horizontal="center" vertical="center"/>
    </xf>
    <xf numFmtId="0" fontId="54" fillId="0" borderId="136" xfId="44" applyFont="1" applyBorder="1" applyAlignment="1">
      <alignment horizontal="center" vertical="center" shrinkToFit="1"/>
    </xf>
    <xf numFmtId="0" fontId="54" fillId="0" borderId="136" xfId="44" applyFont="1" applyBorder="1" applyAlignment="1">
      <alignment horizontal="left" vertical="center"/>
    </xf>
    <xf numFmtId="0" fontId="54" fillId="0" borderId="136" xfId="44" applyFont="1" applyBorder="1">
      <alignment vertical="center"/>
    </xf>
    <xf numFmtId="176" fontId="54" fillId="0" borderId="136" xfId="44" applyNumberFormat="1" applyFont="1" applyBorder="1">
      <alignment vertical="center"/>
    </xf>
    <xf numFmtId="0" fontId="54" fillId="0" borderId="116" xfId="44" applyFont="1" applyBorder="1">
      <alignment vertical="center"/>
    </xf>
    <xf numFmtId="0" fontId="52" fillId="31" borderId="133" xfId="44" applyFont="1" applyFill="1" applyBorder="1" applyAlignment="1">
      <alignment horizontal="center" vertical="center" wrapText="1"/>
    </xf>
    <xf numFmtId="0" fontId="52" fillId="30" borderId="133" xfId="46" applyFont="1" applyFill="1" applyBorder="1" applyAlignment="1">
      <alignment horizontal="center" vertical="center" wrapText="1"/>
    </xf>
    <xf numFmtId="0" fontId="52" fillId="39" borderId="133" xfId="46" applyFont="1" applyFill="1" applyBorder="1" applyAlignment="1">
      <alignment horizontal="center" vertical="center" wrapText="1"/>
    </xf>
    <xf numFmtId="0" fontId="52" fillId="37" borderId="133" xfId="46" applyFont="1" applyFill="1" applyBorder="1" applyAlignment="1">
      <alignment horizontal="center" vertical="center" wrapText="1"/>
    </xf>
    <xf numFmtId="0" fontId="52" fillId="41" borderId="133" xfId="46" applyFont="1" applyFill="1" applyBorder="1" applyAlignment="1">
      <alignment horizontal="center" vertical="center" wrapText="1"/>
    </xf>
    <xf numFmtId="0" fontId="53" fillId="31" borderId="0" xfId="44" applyFont="1" applyFill="1">
      <alignment vertical="center"/>
    </xf>
    <xf numFmtId="0" fontId="52" fillId="30" borderId="133" xfId="44" applyFont="1" applyFill="1" applyBorder="1" applyAlignment="1">
      <alignment horizontal="center" vertical="center" wrapText="1"/>
    </xf>
    <xf numFmtId="0" fontId="52" fillId="39" borderId="133" xfId="44" applyFont="1" applyFill="1" applyBorder="1" applyAlignment="1">
      <alignment horizontal="center" vertical="center" wrapText="1"/>
    </xf>
    <xf numFmtId="0" fontId="52" fillId="38" borderId="133" xfId="44" applyFont="1" applyFill="1" applyBorder="1" applyAlignment="1">
      <alignment horizontal="center" vertical="center" wrapText="1"/>
    </xf>
    <xf numFmtId="0" fontId="52" fillId="43" borderId="133" xfId="46" applyFont="1" applyFill="1" applyBorder="1" applyAlignment="1">
      <alignment horizontal="center" vertical="center" wrapText="1"/>
    </xf>
    <xf numFmtId="0" fontId="53" fillId="31" borderId="0" xfId="44" applyFont="1" applyFill="1" applyAlignment="1">
      <alignment horizontal="center" vertical="center"/>
    </xf>
    <xf numFmtId="0" fontId="53" fillId="39" borderId="0" xfId="44" applyFont="1" applyFill="1" applyAlignment="1">
      <alignment horizontal="center" vertical="center"/>
    </xf>
    <xf numFmtId="0" fontId="52" fillId="37" borderId="134" xfId="44" applyFont="1" applyFill="1" applyBorder="1" applyAlignment="1">
      <alignment horizontal="center" vertical="center" wrapText="1"/>
    </xf>
    <xf numFmtId="0" fontId="54" fillId="0" borderId="0" xfId="0" applyFont="1">
      <alignment vertical="center"/>
    </xf>
    <xf numFmtId="49" fontId="54" fillId="0" borderId="0" xfId="0" applyNumberFormat="1" applyFont="1">
      <alignment vertical="center"/>
    </xf>
    <xf numFmtId="0" fontId="54" fillId="0" borderId="24" xfId="0" applyFont="1" applyBorder="1">
      <alignment vertical="center"/>
    </xf>
    <xf numFmtId="0" fontId="54" fillId="31" borderId="24" xfId="0" applyFont="1" applyFill="1" applyBorder="1">
      <alignment vertical="center"/>
    </xf>
    <xf numFmtId="0" fontId="54" fillId="31" borderId="137" xfId="0" applyFont="1" applyFill="1" applyBorder="1">
      <alignment vertical="center"/>
    </xf>
    <xf numFmtId="0" fontId="54" fillId="31" borderId="138" xfId="0" applyFont="1" applyFill="1" applyBorder="1">
      <alignment vertical="center"/>
    </xf>
    <xf numFmtId="49" fontId="54" fillId="31" borderId="138" xfId="0" applyNumberFormat="1" applyFont="1" applyFill="1" applyBorder="1">
      <alignment vertical="center"/>
    </xf>
    <xf numFmtId="0" fontId="54" fillId="31" borderId="139" xfId="0" applyFont="1" applyFill="1" applyBorder="1">
      <alignment vertical="center"/>
    </xf>
    <xf numFmtId="0" fontId="54" fillId="0" borderId="137" xfId="0" applyFont="1" applyBorder="1">
      <alignment vertical="center"/>
    </xf>
    <xf numFmtId="0" fontId="54" fillId="0" borderId="138" xfId="0" applyFont="1" applyBorder="1">
      <alignment vertical="center"/>
    </xf>
    <xf numFmtId="49" fontId="54" fillId="0" borderId="138" xfId="0" applyNumberFormat="1" applyFont="1" applyBorder="1">
      <alignment vertical="center"/>
    </xf>
    <xf numFmtId="0" fontId="54" fillId="0" borderId="139" xfId="0" applyFont="1" applyBorder="1">
      <alignment vertical="center"/>
    </xf>
    <xf numFmtId="0" fontId="55" fillId="0" borderId="0" xfId="0" applyFont="1">
      <alignment vertical="center"/>
    </xf>
    <xf numFmtId="0" fontId="54" fillId="0" borderId="0" xfId="0" applyFont="1" applyAlignment="1">
      <alignment horizontal="right" vertical="center"/>
    </xf>
    <xf numFmtId="0" fontId="54" fillId="0" borderId="0" xfId="0" applyFont="1" applyAlignment="1">
      <alignment horizontal="left" vertical="center"/>
    </xf>
    <xf numFmtId="0" fontId="4" fillId="0" borderId="0" xfId="0" applyFont="1" applyAlignment="1">
      <alignment horizontal="left" vertical="center"/>
    </xf>
    <xf numFmtId="0" fontId="25" fillId="0" borderId="0" xfId="0" applyFont="1">
      <alignment vertical="center"/>
    </xf>
    <xf numFmtId="0" fontId="25" fillId="0" borderId="0" xfId="0" applyFont="1">
      <alignment vertical="center"/>
    </xf>
    <xf numFmtId="0" fontId="56" fillId="26" borderId="27" xfId="0" applyFont="1" applyFill="1" applyBorder="1" applyAlignment="1">
      <alignment horizontal="center" vertical="center" wrapText="1"/>
    </xf>
    <xf numFmtId="0" fontId="30" fillId="0" borderId="0" xfId="0" applyFont="1" applyAlignment="1">
      <alignment horizontal="left" vertical="center"/>
    </xf>
    <xf numFmtId="0" fontId="25" fillId="0" borderId="0" xfId="0" applyFont="1" applyFill="1">
      <alignment vertical="center"/>
    </xf>
    <xf numFmtId="0" fontId="30" fillId="0" borderId="0" xfId="45" applyFont="1" applyFill="1" applyBorder="1" applyAlignment="1">
      <alignment horizontal="left" vertical="center"/>
    </xf>
    <xf numFmtId="0" fontId="30" fillId="0" borderId="0" xfId="0" applyFont="1" applyFill="1" applyAlignment="1">
      <alignment horizontal="left" vertical="center"/>
    </xf>
    <xf numFmtId="0" fontId="30" fillId="0" borderId="0" xfId="0" applyFont="1" applyFill="1">
      <alignment vertical="center"/>
    </xf>
    <xf numFmtId="0" fontId="35" fillId="0" borderId="0" xfId="45" applyFill="1" applyBorder="1" applyAlignment="1">
      <alignment vertical="center"/>
    </xf>
    <xf numFmtId="0" fontId="47" fillId="0" borderId="0" xfId="0" applyFont="1" applyFill="1">
      <alignment vertical="center"/>
    </xf>
    <xf numFmtId="0" fontId="48" fillId="0" borderId="0" xfId="0" applyFont="1" applyFill="1">
      <alignment vertical="center"/>
    </xf>
    <xf numFmtId="0" fontId="4" fillId="0" borderId="0" xfId="0" applyFont="1" applyFill="1" applyAlignment="1">
      <alignment horizontal="left" vertical="center"/>
    </xf>
    <xf numFmtId="176" fontId="27" fillId="31" borderId="117" xfId="0" applyNumberFormat="1" applyFont="1" applyFill="1" applyBorder="1" applyAlignment="1" applyProtection="1">
      <alignment horizontal="right" vertical="center" wrapText="1"/>
      <protection locked="0"/>
    </xf>
    <xf numFmtId="176" fontId="27" fillId="31" borderId="95" xfId="0" applyNumberFormat="1" applyFont="1" applyFill="1" applyBorder="1" applyAlignment="1" applyProtection="1">
      <alignment horizontal="right" vertical="center" wrapText="1"/>
      <protection locked="0"/>
    </xf>
    <xf numFmtId="0" fontId="30" fillId="26" borderId="24" xfId="0" applyFont="1" applyFill="1" applyBorder="1" applyAlignment="1">
      <alignment horizontal="center" vertical="center"/>
    </xf>
    <xf numFmtId="0" fontId="30" fillId="26" borderId="10" xfId="0" applyFont="1" applyFill="1" applyBorder="1" applyAlignment="1">
      <alignment horizontal="center" vertical="center"/>
    </xf>
    <xf numFmtId="0" fontId="23" fillId="26" borderId="24" xfId="0" applyFont="1" applyFill="1" applyBorder="1" applyAlignment="1">
      <alignment horizontal="center" vertical="center" wrapText="1"/>
    </xf>
    <xf numFmtId="0" fontId="23" fillId="26" borderId="10" xfId="0" applyFont="1" applyFill="1" applyBorder="1" applyAlignment="1">
      <alignment horizontal="center" vertical="center" wrapText="1"/>
    </xf>
    <xf numFmtId="0" fontId="23" fillId="26" borderId="39" xfId="0" applyFont="1" applyFill="1" applyBorder="1" applyAlignment="1">
      <alignment horizontal="center" vertical="center" wrapText="1"/>
    </xf>
    <xf numFmtId="0" fontId="23" fillId="0" borderId="29" xfId="0" applyFont="1" applyBorder="1" applyAlignment="1">
      <alignment horizontal="right" vertical="center"/>
    </xf>
    <xf numFmtId="0" fontId="23" fillId="0" borderId="25" xfId="0" applyFont="1" applyBorder="1" applyAlignment="1">
      <alignment horizontal="right" vertical="center"/>
    </xf>
    <xf numFmtId="0" fontId="27" fillId="0" borderId="0" xfId="0" applyFont="1" applyAlignment="1">
      <alignment horizontal="center" vertical="center"/>
    </xf>
    <xf numFmtId="0" fontId="34" fillId="0" borderId="0" xfId="0" applyFont="1" applyAlignment="1">
      <alignment horizontal="center" vertical="center" wrapText="1"/>
    </xf>
    <xf numFmtId="0" fontId="25" fillId="0" borderId="27" xfId="0" applyFont="1" applyBorder="1" applyAlignment="1">
      <alignment horizontal="left" vertical="center" wrapText="1"/>
    </xf>
    <xf numFmtId="0" fontId="25" fillId="0" borderId="15" xfId="0" applyFont="1" applyBorder="1" applyAlignment="1">
      <alignment horizontal="left" vertical="center" wrapText="1"/>
    </xf>
    <xf numFmtId="0" fontId="25" fillId="0" borderId="14" xfId="0" applyFont="1" applyBorder="1" applyAlignment="1">
      <alignment horizontal="left" vertical="center" wrapText="1"/>
    </xf>
    <xf numFmtId="0" fontId="25" fillId="0" borderId="26" xfId="0" applyFont="1" applyBorder="1" applyAlignment="1">
      <alignment horizontal="left" vertical="center" wrapText="1"/>
    </xf>
    <xf numFmtId="0" fontId="25" fillId="0" borderId="22" xfId="0" applyFont="1" applyBorder="1" applyAlignment="1">
      <alignment horizontal="left" vertical="center" wrapText="1"/>
    </xf>
    <xf numFmtId="0" fontId="25" fillId="0" borderId="18" xfId="0" applyFont="1" applyBorder="1" applyAlignment="1">
      <alignment horizontal="left" vertical="center" wrapText="1"/>
    </xf>
    <xf numFmtId="0" fontId="27" fillId="31" borderId="117" xfId="0" applyFont="1" applyFill="1" applyBorder="1" applyAlignment="1" applyProtection="1">
      <alignment horizontal="right" vertical="center" wrapText="1"/>
      <protection locked="0"/>
    </xf>
    <xf numFmtId="0" fontId="27" fillId="31" borderId="95" xfId="0" applyFont="1" applyFill="1" applyBorder="1" applyAlignment="1" applyProtection="1">
      <alignment horizontal="right" vertical="center" wrapText="1"/>
      <protection locked="0"/>
    </xf>
    <xf numFmtId="176" fontId="27" fillId="31" borderId="124" xfId="0" applyNumberFormat="1" applyFont="1" applyFill="1" applyBorder="1" applyAlignment="1" applyProtection="1">
      <alignment horizontal="right" vertical="center" wrapText="1"/>
      <protection locked="0"/>
    </xf>
    <xf numFmtId="176" fontId="27" fillId="31" borderId="125" xfId="0" applyNumberFormat="1" applyFont="1" applyFill="1" applyBorder="1" applyAlignment="1" applyProtection="1">
      <alignment horizontal="right" vertical="center" wrapText="1"/>
      <protection locked="0"/>
    </xf>
    <xf numFmtId="0" fontId="30" fillId="26" borderId="39" xfId="0" applyFont="1" applyFill="1" applyBorder="1" applyAlignment="1">
      <alignment horizontal="center" vertical="center"/>
    </xf>
    <xf numFmtId="0" fontId="27" fillId="31" borderId="120" xfId="0" applyFont="1" applyFill="1" applyBorder="1" applyAlignment="1" applyProtection="1">
      <alignment horizontal="center" vertical="center"/>
      <protection locked="0"/>
    </xf>
    <xf numFmtId="0" fontId="27" fillId="31" borderId="121" xfId="0" applyFont="1" applyFill="1" applyBorder="1" applyAlignment="1" applyProtection="1">
      <alignment horizontal="center" vertical="center"/>
      <protection locked="0"/>
    </xf>
    <xf numFmtId="0" fontId="27" fillId="31" borderId="106" xfId="0" applyFont="1" applyFill="1" applyBorder="1" applyAlignment="1" applyProtection="1">
      <alignment horizontal="center" vertical="center"/>
      <protection locked="0"/>
    </xf>
    <xf numFmtId="0" fontId="43" fillId="26" borderId="24" xfId="0" applyFont="1" applyFill="1" applyBorder="1" applyAlignment="1">
      <alignment horizontal="center" vertical="center" wrapText="1"/>
    </xf>
    <xf numFmtId="0" fontId="43" fillId="26" borderId="29" xfId="0" applyFont="1" applyFill="1" applyBorder="1" applyAlignment="1">
      <alignment horizontal="center" vertical="center" wrapText="1"/>
    </xf>
    <xf numFmtId="0" fontId="43" fillId="26" borderId="24" xfId="0" applyFont="1" applyFill="1" applyBorder="1" applyAlignment="1">
      <alignment horizontal="center" vertical="center"/>
    </xf>
    <xf numFmtId="0" fontId="43" fillId="26" borderId="10" xfId="0" applyFont="1" applyFill="1" applyBorder="1" applyAlignment="1">
      <alignment horizontal="center" vertical="center"/>
    </xf>
    <xf numFmtId="0" fontId="43" fillId="31" borderId="32" xfId="0" applyFont="1" applyFill="1" applyBorder="1" applyAlignment="1" applyProtection="1">
      <alignment horizontal="right" vertical="center"/>
      <protection locked="0"/>
    </xf>
    <xf numFmtId="0" fontId="43" fillId="31" borderId="74" xfId="0" applyFont="1" applyFill="1" applyBorder="1" applyAlignment="1" applyProtection="1">
      <alignment horizontal="right" vertical="center"/>
      <protection locked="0"/>
    </xf>
    <xf numFmtId="0" fontId="43" fillId="31" borderId="33" xfId="0" applyFont="1" applyFill="1" applyBorder="1" applyAlignment="1" applyProtection="1">
      <alignment horizontal="right" vertical="center"/>
      <protection locked="0"/>
    </xf>
    <xf numFmtId="0" fontId="43" fillId="0" borderId="11" xfId="0" applyFont="1" applyBorder="1" applyAlignment="1">
      <alignment horizontal="right" vertical="center"/>
    </xf>
    <xf numFmtId="0" fontId="43" fillId="0" borderId="24" xfId="0" applyFont="1" applyBorder="1" applyAlignment="1">
      <alignment horizontal="right" vertical="center"/>
    </xf>
    <xf numFmtId="0" fontId="43" fillId="0" borderId="27" xfId="0" applyFont="1" applyBorder="1" applyAlignment="1">
      <alignment horizontal="right" vertical="center"/>
    </xf>
    <xf numFmtId="0" fontId="43" fillId="0" borderId="15" xfId="0" applyFont="1" applyBorder="1" applyAlignment="1">
      <alignment horizontal="right" vertical="center"/>
    </xf>
    <xf numFmtId="0" fontId="43" fillId="0" borderId="26" xfId="0" applyFont="1" applyBorder="1" applyAlignment="1">
      <alignment horizontal="right" vertical="center"/>
    </xf>
    <xf numFmtId="0" fontId="43" fillId="0" borderId="22" xfId="0" applyFont="1" applyBorder="1" applyAlignment="1">
      <alignment horizontal="right" vertical="center"/>
    </xf>
    <xf numFmtId="0" fontId="43" fillId="31" borderId="44" xfId="0" applyFont="1" applyFill="1" applyBorder="1" applyAlignment="1" applyProtection="1">
      <alignment horizontal="right" vertical="center"/>
      <protection locked="0"/>
    </xf>
    <xf numFmtId="0" fontId="43" fillId="31" borderId="96" xfId="0" applyFont="1" applyFill="1" applyBorder="1" applyAlignment="1" applyProtection="1">
      <alignment horizontal="right" vertical="center"/>
      <protection locked="0"/>
    </xf>
    <xf numFmtId="0" fontId="43" fillId="31" borderId="97" xfId="0" applyFont="1" applyFill="1" applyBorder="1" applyAlignment="1" applyProtection="1">
      <alignment horizontal="right" vertical="center"/>
      <protection locked="0"/>
    </xf>
    <xf numFmtId="0" fontId="43" fillId="31" borderId="45" xfId="0" applyFont="1" applyFill="1" applyBorder="1" applyAlignment="1" applyProtection="1">
      <alignment horizontal="right" vertical="center"/>
      <protection locked="0"/>
    </xf>
    <xf numFmtId="0" fontId="43" fillId="0" borderId="24" xfId="0" applyFont="1" applyBorder="1" applyAlignment="1">
      <alignment horizontal="center" vertical="center"/>
    </xf>
    <xf numFmtId="0" fontId="43" fillId="0" borderId="10" xfId="0" applyFont="1" applyBorder="1" applyAlignment="1">
      <alignment horizontal="center" vertical="center"/>
    </xf>
    <xf numFmtId="0" fontId="43" fillId="31" borderId="34" xfId="0" applyFont="1" applyFill="1" applyBorder="1" applyAlignment="1" applyProtection="1">
      <alignment horizontal="right" vertical="center"/>
      <protection locked="0"/>
    </xf>
    <xf numFmtId="0" fontId="43" fillId="31" borderId="78" xfId="0" applyFont="1" applyFill="1" applyBorder="1" applyAlignment="1" applyProtection="1">
      <alignment horizontal="right" vertical="center"/>
      <protection locked="0"/>
    </xf>
    <xf numFmtId="0" fontId="43" fillId="31" borderId="35" xfId="0" applyFont="1" applyFill="1" applyBorder="1" applyAlignment="1" applyProtection="1">
      <alignment horizontal="right" vertical="center"/>
      <protection locked="0"/>
    </xf>
    <xf numFmtId="0" fontId="43" fillId="0" borderId="85" xfId="0" applyFont="1" applyBorder="1" applyAlignment="1">
      <alignment horizontal="right" vertical="center"/>
    </xf>
    <xf numFmtId="0" fontId="44" fillId="26" borderId="29" xfId="0" applyFont="1" applyFill="1" applyBorder="1" applyAlignment="1">
      <alignment horizontal="center" vertical="center" wrapText="1"/>
    </xf>
    <xf numFmtId="0" fontId="30" fillId="24" borderId="27" xfId="0" applyFont="1" applyFill="1" applyBorder="1" applyAlignment="1">
      <alignment horizontal="right" vertical="center" wrapText="1"/>
    </xf>
    <xf numFmtId="0" fontId="30" fillId="24" borderId="15" xfId="0" applyFont="1" applyFill="1" applyBorder="1" applyAlignment="1">
      <alignment horizontal="right" vertical="center" wrapText="1"/>
    </xf>
    <xf numFmtId="0" fontId="30" fillId="24" borderId="14" xfId="0" applyFont="1" applyFill="1" applyBorder="1" applyAlignment="1">
      <alignment horizontal="right" vertical="center" wrapText="1"/>
    </xf>
    <xf numFmtId="0" fontId="30" fillId="24" borderId="26" xfId="0" applyFont="1" applyFill="1" applyBorder="1" applyAlignment="1">
      <alignment horizontal="right" vertical="center" wrapText="1"/>
    </xf>
    <xf numFmtId="0" fontId="30" fillId="24" borderId="22" xfId="0" applyFont="1" applyFill="1" applyBorder="1" applyAlignment="1">
      <alignment horizontal="right" vertical="center" wrapText="1"/>
    </xf>
    <xf numFmtId="0" fontId="30" fillId="24" borderId="18" xfId="0" applyFont="1" applyFill="1" applyBorder="1" applyAlignment="1">
      <alignment horizontal="right" vertical="center" wrapText="1"/>
    </xf>
    <xf numFmtId="0" fontId="30" fillId="29" borderId="119" xfId="0" applyFont="1" applyFill="1" applyBorder="1" applyAlignment="1">
      <alignment horizontal="center" vertical="center"/>
    </xf>
    <xf numFmtId="0" fontId="30" fillId="29" borderId="36" xfId="0" applyFont="1" applyFill="1" applyBorder="1" applyAlignment="1">
      <alignment horizontal="center" vertical="center"/>
    </xf>
    <xf numFmtId="0" fontId="30" fillId="24" borderId="25" xfId="0" applyFont="1" applyFill="1" applyBorder="1" applyAlignment="1">
      <alignment horizontal="center" vertical="center"/>
    </xf>
    <xf numFmtId="0" fontId="30" fillId="24" borderId="26" xfId="0" applyFont="1" applyFill="1" applyBorder="1" applyAlignment="1">
      <alignment horizontal="center" vertical="center"/>
    </xf>
    <xf numFmtId="0" fontId="30" fillId="24" borderId="29" xfId="0" applyFont="1" applyFill="1" applyBorder="1" applyAlignment="1">
      <alignment horizontal="right" vertical="center" wrapText="1" shrinkToFit="1"/>
    </xf>
    <xf numFmtId="0" fontId="30" fillId="24" borderId="25" xfId="0" applyFont="1" applyFill="1" applyBorder="1" applyAlignment="1">
      <alignment horizontal="right" vertical="center" wrapText="1" shrinkToFit="1"/>
    </xf>
    <xf numFmtId="0" fontId="30" fillId="24" borderId="27" xfId="0" applyFont="1" applyFill="1" applyBorder="1" applyAlignment="1">
      <alignment horizontal="left" vertical="center" wrapText="1"/>
    </xf>
    <xf numFmtId="0" fontId="30" fillId="24" borderId="15" xfId="0" applyFont="1" applyFill="1" applyBorder="1" applyAlignment="1">
      <alignment horizontal="left" vertical="center" wrapText="1"/>
    </xf>
    <xf numFmtId="0" fontId="30" fillId="24" borderId="14" xfId="0" applyFont="1" applyFill="1" applyBorder="1" applyAlignment="1">
      <alignment horizontal="left" vertical="center" wrapText="1"/>
    </xf>
    <xf numFmtId="0" fontId="30" fillId="24" borderId="28" xfId="0" applyFont="1" applyFill="1" applyBorder="1" applyAlignment="1">
      <alignment horizontal="left" vertical="center" wrapText="1"/>
    </xf>
    <xf numFmtId="0" fontId="30" fillId="24" borderId="0" xfId="0" applyFont="1" applyFill="1" applyAlignment="1">
      <alignment horizontal="left" vertical="center" wrapText="1"/>
    </xf>
    <xf numFmtId="0" fontId="30" fillId="24" borderId="13" xfId="0" applyFont="1" applyFill="1" applyBorder="1" applyAlignment="1">
      <alignment horizontal="left" vertical="center" wrapText="1"/>
    </xf>
    <xf numFmtId="0" fontId="30" fillId="24" borderId="26" xfId="0" applyFont="1" applyFill="1" applyBorder="1" applyAlignment="1">
      <alignment horizontal="left" vertical="center" wrapText="1"/>
    </xf>
    <xf numFmtId="0" fontId="30" fillId="24" borderId="22" xfId="0" applyFont="1" applyFill="1" applyBorder="1" applyAlignment="1">
      <alignment horizontal="left" vertical="center" wrapText="1"/>
    </xf>
    <xf numFmtId="0" fontId="30" fillId="24" borderId="18" xfId="0" applyFont="1" applyFill="1" applyBorder="1" applyAlignment="1">
      <alignment horizontal="left" vertical="center" wrapText="1"/>
    </xf>
    <xf numFmtId="0" fontId="30" fillId="0" borderId="27" xfId="0" applyFont="1" applyBorder="1" applyAlignment="1">
      <alignment horizontal="left" vertical="center" wrapText="1"/>
    </xf>
    <xf numFmtId="0" fontId="30" fillId="0" borderId="15" xfId="0" applyFont="1" applyBorder="1" applyAlignment="1">
      <alignment horizontal="left" vertical="center" wrapText="1"/>
    </xf>
    <xf numFmtId="0" fontId="30" fillId="0" borderId="14" xfId="0" applyFont="1" applyBorder="1" applyAlignment="1">
      <alignment horizontal="left" vertical="center" wrapText="1"/>
    </xf>
    <xf numFmtId="0" fontId="30" fillId="0" borderId="28" xfId="0" applyFont="1" applyBorder="1" applyAlignment="1">
      <alignment horizontal="left" vertical="center" wrapText="1"/>
    </xf>
    <xf numFmtId="0" fontId="30" fillId="0" borderId="0" xfId="0" applyFont="1" applyAlignment="1">
      <alignment horizontal="left" vertical="center" wrapText="1"/>
    </xf>
    <xf numFmtId="0" fontId="30" fillId="0" borderId="13" xfId="0" applyFont="1" applyBorder="1" applyAlignment="1">
      <alignment horizontal="left" vertical="center" wrapText="1"/>
    </xf>
    <xf numFmtId="0" fontId="30" fillId="0" borderId="26" xfId="0" applyFont="1" applyBorder="1" applyAlignment="1">
      <alignment horizontal="left" vertical="center" wrapText="1"/>
    </xf>
    <xf numFmtId="0" fontId="30" fillId="0" borderId="22" xfId="0" applyFont="1" applyBorder="1" applyAlignment="1">
      <alignment horizontal="left" vertical="center" wrapText="1"/>
    </xf>
    <xf numFmtId="0" fontId="30" fillId="0" borderId="18" xfId="0" applyFont="1" applyBorder="1" applyAlignment="1">
      <alignment horizontal="left" vertical="center" wrapText="1"/>
    </xf>
    <xf numFmtId="0" fontId="30" fillId="0" borderId="29" xfId="0" applyFont="1" applyBorder="1" applyAlignment="1">
      <alignment horizontal="center" vertical="center" textRotation="255"/>
    </xf>
    <xf numFmtId="0" fontId="30" fillId="0" borderId="37" xfId="0" applyFont="1" applyBorder="1" applyAlignment="1">
      <alignment horizontal="center" vertical="center" textRotation="255"/>
    </xf>
    <xf numFmtId="0" fontId="30" fillId="0" borderId="25" xfId="0" applyFont="1" applyBorder="1" applyAlignment="1">
      <alignment horizontal="center" vertical="center" textRotation="255"/>
    </xf>
    <xf numFmtId="0" fontId="30" fillId="0" borderId="29" xfId="0" applyFont="1" applyBorder="1" applyAlignment="1">
      <alignment horizontal="center" vertical="center"/>
    </xf>
    <xf numFmtId="0" fontId="30" fillId="0" borderId="25" xfId="0" applyFont="1" applyBorder="1" applyAlignment="1">
      <alignment horizontal="center" vertical="center"/>
    </xf>
    <xf numFmtId="0" fontId="30" fillId="0" borderId="10" xfId="0" applyFont="1" applyBorder="1" applyAlignment="1">
      <alignment horizontal="center" vertical="center"/>
    </xf>
    <xf numFmtId="0" fontId="30" fillId="0" borderId="23" xfId="0" applyFont="1" applyBorder="1" applyAlignment="1">
      <alignment horizontal="center" vertical="center"/>
    </xf>
    <xf numFmtId="0" fontId="30" fillId="0" borderId="39" xfId="0" applyFont="1" applyBorder="1" applyAlignment="1">
      <alignment horizontal="center" vertical="center"/>
    </xf>
    <xf numFmtId="0" fontId="30" fillId="29" borderId="118" xfId="0" applyFont="1" applyFill="1" applyBorder="1" applyAlignment="1">
      <alignment horizontal="center" vertical="center"/>
    </xf>
    <xf numFmtId="0" fontId="23" fillId="0" borderId="10" xfId="0" applyFont="1" applyBorder="1" applyAlignment="1">
      <alignment horizontal="center" vertical="center"/>
    </xf>
    <xf numFmtId="0" fontId="23" fillId="0" borderId="23" xfId="0" applyFont="1" applyBorder="1" applyAlignment="1">
      <alignment horizontal="center" vertical="center"/>
    </xf>
    <xf numFmtId="0" fontId="23" fillId="0" borderId="11" xfId="0" applyFont="1" applyBorder="1" applyAlignment="1">
      <alignment horizontal="center" vertical="center"/>
    </xf>
    <xf numFmtId="0" fontId="23" fillId="0" borderId="10" xfId="41" applyFont="1" applyBorder="1" applyAlignment="1">
      <alignment horizontal="left" vertical="center" wrapText="1"/>
    </xf>
    <xf numFmtId="0" fontId="23" fillId="0" borderId="23" xfId="41" applyFont="1" applyBorder="1" applyAlignment="1">
      <alignment horizontal="left" vertical="center" wrapText="1"/>
    </xf>
    <xf numFmtId="0" fontId="23" fillId="0" borderId="39" xfId="41" applyFont="1" applyBorder="1" applyAlignment="1">
      <alignment horizontal="left" vertical="center" wrapText="1"/>
    </xf>
    <xf numFmtId="0" fontId="30" fillId="26" borderId="29" xfId="41" applyFont="1" applyFill="1" applyBorder="1" applyAlignment="1">
      <alignment horizontal="center" vertical="center" wrapText="1"/>
    </xf>
    <xf numFmtId="0" fontId="30" fillId="26" borderId="37" xfId="41" applyFont="1" applyFill="1" applyBorder="1" applyAlignment="1">
      <alignment horizontal="center" vertical="center" wrapText="1"/>
    </xf>
    <xf numFmtId="0" fontId="30" fillId="26" borderId="27" xfId="41" applyFont="1" applyFill="1" applyBorder="1" applyAlignment="1">
      <alignment horizontal="center" vertical="center" wrapText="1"/>
    </xf>
    <xf numFmtId="0" fontId="30" fillId="26" borderId="15" xfId="41" applyFont="1" applyFill="1" applyBorder="1" applyAlignment="1">
      <alignment horizontal="center" vertical="center" wrapText="1"/>
    </xf>
    <xf numFmtId="0" fontId="30" fillId="26" borderId="14" xfId="41" applyFont="1" applyFill="1" applyBorder="1" applyAlignment="1">
      <alignment horizontal="center" vertical="center" wrapText="1"/>
    </xf>
    <xf numFmtId="0" fontId="30" fillId="26" borderId="26" xfId="41" applyFont="1" applyFill="1" applyBorder="1" applyAlignment="1">
      <alignment horizontal="center" vertical="center" wrapText="1"/>
    </xf>
    <xf numFmtId="0" fontId="30" fillId="26" borderId="22" xfId="41" applyFont="1" applyFill="1" applyBorder="1" applyAlignment="1">
      <alignment horizontal="center" vertical="center" wrapText="1"/>
    </xf>
    <xf numFmtId="0" fontId="30" fillId="26" borderId="18" xfId="41" applyFont="1" applyFill="1" applyBorder="1" applyAlignment="1">
      <alignment horizontal="center" vertical="center" wrapText="1"/>
    </xf>
    <xf numFmtId="0" fontId="30" fillId="0" borderId="11" xfId="0" applyFont="1" applyBorder="1" applyAlignment="1">
      <alignment horizontal="center" vertical="center"/>
    </xf>
    <xf numFmtId="0" fontId="30" fillId="0" borderId="10" xfId="41" applyFont="1" applyBorder="1" applyAlignment="1">
      <alignment horizontal="center" vertical="center"/>
    </xf>
    <xf numFmtId="0" fontId="30" fillId="0" borderId="23" xfId="41" applyFont="1" applyBorder="1" applyAlignment="1">
      <alignment horizontal="center" vertical="center"/>
    </xf>
    <xf numFmtId="0" fontId="30" fillId="0" borderId="11" xfId="41" applyFont="1" applyBorder="1" applyAlignment="1">
      <alignment horizontal="center" vertical="center"/>
    </xf>
    <xf numFmtId="0" fontId="30" fillId="26" borderId="79" xfId="41" applyFont="1" applyFill="1" applyBorder="1" applyAlignment="1">
      <alignment horizontal="center" vertical="center" wrapText="1"/>
    </xf>
    <xf numFmtId="0" fontId="30" fillId="26" borderId="10" xfId="41" applyFont="1" applyFill="1" applyBorder="1" applyAlignment="1">
      <alignment horizontal="center" vertical="center"/>
    </xf>
    <xf numFmtId="0" fontId="30" fillId="26" borderId="23" xfId="41" applyFont="1" applyFill="1" applyBorder="1" applyAlignment="1">
      <alignment horizontal="center" vertical="center"/>
    </xf>
    <xf numFmtId="0" fontId="30" fillId="26" borderId="11" xfId="41" applyFont="1" applyFill="1" applyBorder="1" applyAlignment="1">
      <alignment horizontal="center" vertical="center"/>
    </xf>
    <xf numFmtId="49" fontId="30" fillId="26" borderId="27" xfId="0" applyNumberFormat="1" applyFont="1" applyFill="1" applyBorder="1" applyAlignment="1">
      <alignment horizontal="center" vertical="center" wrapText="1"/>
    </xf>
    <xf numFmtId="49" fontId="30" fillId="26" borderId="15" xfId="0" applyNumberFormat="1" applyFont="1" applyFill="1" applyBorder="1" applyAlignment="1">
      <alignment horizontal="center" vertical="center" wrapText="1"/>
    </xf>
    <xf numFmtId="49" fontId="30" fillId="26" borderId="14" xfId="0" applyNumberFormat="1" applyFont="1" applyFill="1" applyBorder="1" applyAlignment="1">
      <alignment horizontal="center" vertical="center" wrapText="1"/>
    </xf>
    <xf numFmtId="49" fontId="30" fillId="26" borderId="26" xfId="0" applyNumberFormat="1" applyFont="1" applyFill="1" applyBorder="1" applyAlignment="1">
      <alignment horizontal="center" vertical="center" wrapText="1"/>
    </xf>
    <xf numFmtId="49" fontId="30" fillId="26" borderId="22" xfId="0" applyNumberFormat="1" applyFont="1" applyFill="1" applyBorder="1" applyAlignment="1">
      <alignment horizontal="center" vertical="center" wrapText="1"/>
    </xf>
    <xf numFmtId="49" fontId="30" fillId="26" borderId="18" xfId="0" applyNumberFormat="1" applyFont="1" applyFill="1" applyBorder="1" applyAlignment="1">
      <alignment horizontal="center" vertical="center" wrapText="1"/>
    </xf>
    <xf numFmtId="49" fontId="30" fillId="26" borderId="28" xfId="0" applyNumberFormat="1" applyFont="1" applyFill="1" applyBorder="1" applyAlignment="1">
      <alignment horizontal="center" vertical="center" wrapText="1"/>
    </xf>
    <xf numFmtId="49" fontId="30" fillId="26" borderId="0" xfId="0" applyNumberFormat="1" applyFont="1" applyFill="1" applyAlignment="1">
      <alignment horizontal="center" vertical="center" wrapText="1"/>
    </xf>
    <xf numFmtId="49" fontId="30" fillId="26" borderId="13" xfId="0" applyNumberFormat="1" applyFont="1" applyFill="1" applyBorder="1" applyAlignment="1">
      <alignment horizontal="center" vertical="center" wrapText="1"/>
    </xf>
    <xf numFmtId="0" fontId="23" fillId="26" borderId="29" xfId="41" applyFont="1" applyFill="1" applyBorder="1" applyAlignment="1">
      <alignment horizontal="center" vertical="center" wrapText="1"/>
    </xf>
    <xf numFmtId="0" fontId="23" fillId="26" borderId="37" xfId="41" applyFont="1" applyFill="1" applyBorder="1" applyAlignment="1">
      <alignment horizontal="center" vertical="center" wrapText="1"/>
    </xf>
    <xf numFmtId="0" fontId="23" fillId="26" borderId="25" xfId="41" applyFont="1" applyFill="1" applyBorder="1" applyAlignment="1">
      <alignment horizontal="center" vertical="center" wrapText="1"/>
    </xf>
    <xf numFmtId="0" fontId="30" fillId="26" borderId="10" xfId="41" applyFont="1" applyFill="1" applyBorder="1" applyAlignment="1">
      <alignment horizontal="center" vertical="center" wrapText="1"/>
    </xf>
    <xf numFmtId="0" fontId="30" fillId="26" borderId="23" xfId="41" applyFont="1" applyFill="1" applyBorder="1" applyAlignment="1">
      <alignment horizontal="center" vertical="center" wrapText="1"/>
    </xf>
    <xf numFmtId="0" fontId="30" fillId="26" borderId="11" xfId="41" applyFont="1" applyFill="1" applyBorder="1" applyAlignment="1">
      <alignment horizontal="center" vertical="center" wrapText="1"/>
    </xf>
    <xf numFmtId="0" fontId="25" fillId="35" borderId="34" xfId="0" applyFont="1" applyFill="1" applyBorder="1" applyAlignment="1" applyProtection="1">
      <alignment horizontal="left" vertical="center" shrinkToFit="1"/>
      <protection locked="0"/>
    </xf>
    <xf numFmtId="0" fontId="25" fillId="35" borderId="78" xfId="0" applyFont="1" applyFill="1" applyBorder="1" applyAlignment="1" applyProtection="1">
      <alignment horizontal="left" vertical="center" shrinkToFit="1"/>
      <protection locked="0"/>
    </xf>
    <xf numFmtId="0" fontId="23" fillId="26" borderId="27" xfId="0" applyFont="1" applyFill="1" applyBorder="1" applyAlignment="1">
      <alignment horizontal="center" vertical="center"/>
    </xf>
    <xf numFmtId="0" fontId="23" fillId="26" borderId="14" xfId="0" applyFont="1" applyFill="1" applyBorder="1" applyAlignment="1">
      <alignment horizontal="center" vertical="center"/>
    </xf>
    <xf numFmtId="0" fontId="30" fillId="31" borderId="105" xfId="0" applyFont="1" applyFill="1" applyBorder="1" applyAlignment="1" applyProtection="1">
      <alignment horizontal="center" vertical="center"/>
      <protection locked="0"/>
    </xf>
    <xf numFmtId="0" fontId="30" fillId="31" borderId="106" xfId="0" applyFont="1" applyFill="1" applyBorder="1" applyAlignment="1" applyProtection="1">
      <alignment horizontal="center" vertical="center"/>
      <protection locked="0"/>
    </xf>
    <xf numFmtId="0" fontId="25" fillId="35" borderId="75" xfId="0" applyFont="1" applyFill="1" applyBorder="1" applyAlignment="1" applyProtection="1">
      <alignment horizontal="left" vertical="center" shrinkToFit="1"/>
      <protection locked="0"/>
    </xf>
    <xf numFmtId="0" fontId="25" fillId="35" borderId="24" xfId="0" applyFont="1" applyFill="1" applyBorder="1" applyAlignment="1" applyProtection="1">
      <alignment horizontal="left" vertical="center" shrinkToFit="1"/>
      <protection locked="0"/>
    </xf>
    <xf numFmtId="0" fontId="25" fillId="35" borderId="10" xfId="0" applyFont="1" applyFill="1" applyBorder="1" applyAlignment="1" applyProtection="1">
      <alignment horizontal="left" vertical="center" shrinkToFit="1"/>
      <protection locked="0"/>
    </xf>
    <xf numFmtId="0" fontId="30" fillId="31" borderId="28" xfId="0" applyFont="1" applyFill="1" applyBorder="1" applyAlignment="1" applyProtection="1">
      <alignment horizontal="center" vertical="center"/>
      <protection locked="0"/>
    </xf>
    <xf numFmtId="0" fontId="30" fillId="31" borderId="0" xfId="0" applyFont="1" applyFill="1" applyAlignment="1" applyProtection="1">
      <alignment horizontal="center" vertical="center"/>
      <protection locked="0"/>
    </xf>
    <xf numFmtId="0" fontId="30" fillId="31" borderId="75" xfId="0" applyFont="1" applyFill="1" applyBorder="1" applyAlignment="1" applyProtection="1">
      <alignment horizontal="center" vertical="center"/>
      <protection locked="0"/>
    </xf>
    <xf numFmtId="0" fontId="30" fillId="31" borderId="24" xfId="0" applyFont="1" applyFill="1" applyBorder="1" applyAlignment="1" applyProtection="1">
      <alignment horizontal="center" vertical="center"/>
      <protection locked="0"/>
    </xf>
    <xf numFmtId="0" fontId="30" fillId="28" borderId="108" xfId="0" applyFont="1" applyFill="1" applyBorder="1" applyAlignment="1">
      <alignment horizontal="center" vertical="center"/>
    </xf>
    <xf numFmtId="0" fontId="30" fillId="28" borderId="109" xfId="0" applyFont="1" applyFill="1" applyBorder="1" applyAlignment="1">
      <alignment horizontal="center" vertical="center"/>
    </xf>
    <xf numFmtId="0" fontId="30" fillId="28" borderId="110" xfId="0" applyFont="1" applyFill="1" applyBorder="1" applyAlignment="1">
      <alignment horizontal="center" vertical="center"/>
    </xf>
    <xf numFmtId="0" fontId="30" fillId="31" borderId="10" xfId="0" applyFont="1" applyFill="1" applyBorder="1" applyAlignment="1" applyProtection="1">
      <alignment horizontal="center" vertical="center"/>
      <protection locked="0"/>
    </xf>
    <xf numFmtId="0" fontId="30" fillId="31" borderId="11" xfId="0" applyFont="1" applyFill="1" applyBorder="1" applyAlignment="1" applyProtection="1">
      <alignment horizontal="center" vertical="center"/>
      <protection locked="0"/>
    </xf>
    <xf numFmtId="0" fontId="30" fillId="31" borderId="13" xfId="0" applyFont="1" applyFill="1" applyBorder="1" applyAlignment="1" applyProtection="1">
      <alignment horizontal="center" vertical="center"/>
      <protection locked="0"/>
    </xf>
    <xf numFmtId="0" fontId="30" fillId="35" borderId="120" xfId="0" applyFont="1" applyFill="1" applyBorder="1" applyAlignment="1" applyProtection="1">
      <alignment horizontal="left" vertical="center"/>
      <protection locked="0"/>
    </xf>
    <xf numFmtId="0" fontId="30" fillId="35" borderId="121" xfId="0" applyFont="1" applyFill="1" applyBorder="1" applyAlignment="1" applyProtection="1">
      <alignment horizontal="left" vertical="center"/>
      <protection locked="0"/>
    </xf>
    <xf numFmtId="0" fontId="30" fillId="35" borderId="106" xfId="0" applyFont="1" applyFill="1" applyBorder="1" applyAlignment="1" applyProtection="1">
      <alignment horizontal="left" vertical="center"/>
      <protection locked="0"/>
    </xf>
    <xf numFmtId="0" fontId="30" fillId="31" borderId="26" xfId="0" applyFont="1" applyFill="1" applyBorder="1" applyAlignment="1" applyProtection="1">
      <alignment horizontal="center" vertical="center"/>
      <protection locked="0"/>
    </xf>
    <xf numFmtId="0" fontId="30" fillId="31" borderId="18" xfId="0" applyFont="1" applyFill="1" applyBorder="1" applyAlignment="1" applyProtection="1">
      <alignment horizontal="center" vertical="center"/>
      <protection locked="0"/>
    </xf>
    <xf numFmtId="0" fontId="30" fillId="31" borderId="32" xfId="0" applyFont="1" applyFill="1" applyBorder="1" applyAlignment="1" applyProtection="1">
      <alignment horizontal="center" vertical="center"/>
      <protection locked="0"/>
    </xf>
    <xf numFmtId="0" fontId="30" fillId="31" borderId="74" xfId="0" applyFont="1" applyFill="1" applyBorder="1" applyAlignment="1" applyProtection="1">
      <alignment horizontal="center" vertical="center"/>
      <protection locked="0"/>
    </xf>
    <xf numFmtId="0" fontId="30" fillId="0" borderId="52" xfId="0" applyFont="1" applyBorder="1" applyAlignment="1">
      <alignment horizontal="left" vertical="center"/>
    </xf>
    <xf numFmtId="0" fontId="30" fillId="0" borderId="15" xfId="0" applyFont="1" applyBorder="1" applyAlignment="1">
      <alignment horizontal="left" vertical="center"/>
    </xf>
    <xf numFmtId="0" fontId="30" fillId="0" borderId="14" xfId="0" applyFont="1" applyBorder="1" applyAlignment="1">
      <alignment horizontal="left" vertical="center"/>
    </xf>
    <xf numFmtId="0" fontId="30" fillId="0" borderId="89" xfId="0" applyFont="1" applyBorder="1" applyAlignment="1">
      <alignment horizontal="left" vertical="center"/>
    </xf>
    <xf numFmtId="0" fontId="30" fillId="0" borderId="22" xfId="0" applyFont="1" applyBorder="1" applyAlignment="1">
      <alignment horizontal="left" vertical="center"/>
    </xf>
    <xf numFmtId="0" fontId="30" fillId="0" borderId="18" xfId="0" applyFont="1" applyBorder="1" applyAlignment="1">
      <alignment horizontal="left" vertical="center"/>
    </xf>
    <xf numFmtId="0" fontId="25" fillId="35" borderId="35" xfId="0" applyFont="1" applyFill="1" applyBorder="1" applyAlignment="1" applyProtection="1">
      <alignment horizontal="left" vertical="center" shrinkToFit="1"/>
      <protection locked="0"/>
    </xf>
    <xf numFmtId="0" fontId="30" fillId="28" borderId="107" xfId="0" applyFont="1" applyFill="1" applyBorder="1" applyAlignment="1">
      <alignment horizontal="center" vertical="center"/>
    </xf>
    <xf numFmtId="0" fontId="30" fillId="28" borderId="103" xfId="0" applyFont="1" applyFill="1" applyBorder="1" applyAlignment="1">
      <alignment horizontal="center" vertical="center"/>
    </xf>
    <xf numFmtId="0" fontId="30" fillId="28" borderId="104" xfId="0" applyFont="1" applyFill="1" applyBorder="1" applyAlignment="1">
      <alignment horizontal="center" vertical="center"/>
    </xf>
    <xf numFmtId="0" fontId="25" fillId="35" borderId="77" xfId="0" applyFont="1" applyFill="1" applyBorder="1" applyAlignment="1" applyProtection="1">
      <alignment horizontal="left" vertical="center" shrinkToFit="1"/>
      <protection locked="0"/>
    </xf>
    <xf numFmtId="0" fontId="25" fillId="35" borderId="29" xfId="0" applyFont="1" applyFill="1" applyBorder="1" applyAlignment="1" applyProtection="1">
      <alignment horizontal="left" vertical="center" shrinkToFit="1"/>
      <protection locked="0"/>
    </xf>
    <xf numFmtId="0" fontId="25" fillId="35" borderId="88" xfId="0" applyFont="1" applyFill="1" applyBorder="1" applyAlignment="1" applyProtection="1">
      <alignment horizontal="left" vertical="center" shrinkToFit="1"/>
      <protection locked="0"/>
    </xf>
    <xf numFmtId="0" fontId="23" fillId="26" borderId="100" xfId="0" applyFont="1" applyFill="1" applyBorder="1" applyAlignment="1">
      <alignment horizontal="center" vertical="center"/>
    </xf>
    <xf numFmtId="0" fontId="23" fillId="26" borderId="77" xfId="0" applyFont="1" applyFill="1" applyBorder="1" applyAlignment="1">
      <alignment horizontal="center" vertical="center"/>
    </xf>
    <xf numFmtId="0" fontId="30" fillId="31" borderId="112" xfId="0" applyFont="1" applyFill="1" applyBorder="1" applyAlignment="1" applyProtection="1">
      <alignment horizontal="center" vertical="center"/>
      <protection locked="0"/>
    </xf>
    <xf numFmtId="0" fontId="30" fillId="31" borderId="25" xfId="0" applyFont="1" applyFill="1" applyBorder="1" applyAlignment="1" applyProtection="1">
      <alignment horizontal="center" vertical="center"/>
      <protection locked="0"/>
    </xf>
    <xf numFmtId="0" fontId="30" fillId="31" borderId="113" xfId="0" applyFont="1" applyFill="1" applyBorder="1" applyAlignment="1" applyProtection="1">
      <alignment horizontal="center" vertical="center"/>
      <protection locked="0"/>
    </xf>
    <xf numFmtId="0" fontId="30" fillId="31" borderId="101" xfId="0" applyFont="1" applyFill="1" applyBorder="1" applyAlignment="1" applyProtection="1">
      <alignment horizontal="center" vertical="center"/>
      <protection locked="0"/>
    </xf>
    <xf numFmtId="0" fontId="30" fillId="31" borderId="111" xfId="0" applyFont="1" applyFill="1" applyBorder="1" applyAlignment="1" applyProtection="1">
      <alignment horizontal="center" vertical="center"/>
      <protection locked="0"/>
    </xf>
    <xf numFmtId="0" fontId="30" fillId="35" borderId="120" xfId="0" applyFont="1" applyFill="1" applyBorder="1" applyAlignment="1" applyProtection="1">
      <alignment horizontal="left" vertical="center" wrapText="1"/>
      <protection locked="0"/>
    </xf>
    <xf numFmtId="0" fontId="30" fillId="35" borderId="121" xfId="0" applyFont="1" applyFill="1" applyBorder="1" applyAlignment="1" applyProtection="1">
      <alignment horizontal="left" vertical="center" wrapText="1"/>
      <protection locked="0"/>
    </xf>
    <xf numFmtId="0" fontId="30" fillId="35" borderId="106" xfId="0" applyFont="1" applyFill="1" applyBorder="1" applyAlignment="1" applyProtection="1">
      <alignment horizontal="left" vertical="center" wrapText="1"/>
      <protection locked="0"/>
    </xf>
    <xf numFmtId="0" fontId="30" fillId="26" borderId="23" xfId="0" applyFont="1" applyFill="1" applyBorder="1" applyAlignment="1">
      <alignment horizontal="center" vertical="center"/>
    </xf>
    <xf numFmtId="0" fontId="30" fillId="31" borderId="102" xfId="0" applyFont="1" applyFill="1" applyBorder="1" applyAlignment="1" applyProtection="1">
      <alignment horizontal="center" vertical="center"/>
      <protection locked="0"/>
    </xf>
    <xf numFmtId="0" fontId="30" fillId="0" borderId="0" xfId="0" applyFont="1" applyAlignment="1">
      <alignment horizontal="left" vertical="center"/>
    </xf>
    <xf numFmtId="0" fontId="30" fillId="31" borderId="86" xfId="0" applyFont="1" applyFill="1" applyBorder="1" applyAlignment="1" applyProtection="1">
      <alignment horizontal="center" vertical="center"/>
      <protection locked="0"/>
    </xf>
    <xf numFmtId="0" fontId="30" fillId="31" borderId="94" xfId="0" applyFont="1" applyFill="1" applyBorder="1" applyAlignment="1" applyProtection="1">
      <alignment horizontal="center" vertical="center"/>
      <protection locked="0"/>
    </xf>
    <xf numFmtId="0" fontId="30" fillId="31" borderId="87" xfId="0" applyFont="1" applyFill="1" applyBorder="1" applyAlignment="1" applyProtection="1">
      <alignment horizontal="center" vertical="center"/>
      <protection locked="0"/>
    </xf>
    <xf numFmtId="0" fontId="30" fillId="31" borderId="82" xfId="0" applyFont="1" applyFill="1" applyBorder="1" applyAlignment="1" applyProtection="1">
      <alignment horizontal="center" vertical="center"/>
      <protection locked="0"/>
    </xf>
    <xf numFmtId="0" fontId="30" fillId="31" borderId="90" xfId="0" applyFont="1" applyFill="1" applyBorder="1" applyAlignment="1" applyProtection="1">
      <alignment horizontal="center" vertical="center"/>
      <protection locked="0"/>
    </xf>
    <xf numFmtId="0" fontId="40" fillId="26" borderId="10" xfId="0" applyFont="1" applyFill="1" applyBorder="1" applyAlignment="1">
      <alignment horizontal="center" vertical="center"/>
    </xf>
    <xf numFmtId="0" fontId="40" fillId="26" borderId="23" xfId="0" applyFont="1" applyFill="1" applyBorder="1" applyAlignment="1">
      <alignment horizontal="center" vertical="center"/>
    </xf>
    <xf numFmtId="0" fontId="40" fillId="26" borderId="11" xfId="0" applyFont="1" applyFill="1" applyBorder="1" applyAlignment="1">
      <alignment horizontal="center" vertical="center"/>
    </xf>
    <xf numFmtId="0" fontId="30" fillId="26" borderId="11" xfId="0" applyFont="1" applyFill="1" applyBorder="1" applyAlignment="1">
      <alignment horizontal="center" vertical="center"/>
    </xf>
    <xf numFmtId="0" fontId="53" fillId="44" borderId="0" xfId="44" applyFont="1" applyFill="1" applyAlignment="1">
      <alignment horizontal="center" vertical="center"/>
    </xf>
    <xf numFmtId="0" fontId="53" fillId="30" borderId="22" xfId="44" applyFont="1" applyFill="1" applyBorder="1" applyAlignment="1">
      <alignment horizontal="center" vertical="center"/>
    </xf>
    <xf numFmtId="0" fontId="53" fillId="37" borderId="22" xfId="44" applyFont="1" applyFill="1" applyBorder="1" applyAlignment="1">
      <alignment horizontal="center" vertical="center"/>
    </xf>
    <xf numFmtId="0" fontId="53" fillId="38" borderId="22" xfId="44" applyFont="1" applyFill="1" applyBorder="1" applyAlignment="1">
      <alignment horizontal="center" vertical="center"/>
    </xf>
    <xf numFmtId="0" fontId="53" fillId="43" borderId="22" xfId="44" applyFont="1" applyFill="1" applyBorder="1" applyAlignment="1">
      <alignment horizontal="center" vertical="center"/>
    </xf>
    <xf numFmtId="0" fontId="53" fillId="27" borderId="22" xfId="44" applyFont="1" applyFill="1" applyBorder="1" applyAlignment="1">
      <alignment horizontal="center" vertical="center"/>
    </xf>
    <xf numFmtId="0" fontId="53" fillId="26" borderId="22" xfId="44" applyFont="1" applyFill="1" applyBorder="1" applyAlignment="1">
      <alignment horizontal="center" vertical="center"/>
    </xf>
    <xf numFmtId="0" fontId="53" fillId="36" borderId="0" xfId="44" applyFont="1" applyFill="1" applyAlignment="1">
      <alignment horizontal="center" vertical="center"/>
    </xf>
    <xf numFmtId="0" fontId="53" fillId="42" borderId="0" xfId="44" applyFont="1" applyFill="1" applyAlignment="1">
      <alignment horizontal="center" vertical="center"/>
    </xf>
    <xf numFmtId="0" fontId="53" fillId="39" borderId="22" xfId="44" applyFont="1" applyFill="1" applyBorder="1" applyAlignment="1">
      <alignment horizontal="center" vertical="center"/>
    </xf>
    <xf numFmtId="0" fontId="53" fillId="41" borderId="22" xfId="44" applyFont="1" applyFill="1" applyBorder="1" applyAlignment="1">
      <alignment horizontal="center" vertical="center"/>
    </xf>
    <xf numFmtId="0" fontId="53" fillId="31" borderId="22" xfId="44" applyFont="1" applyFill="1" applyBorder="1" applyAlignment="1">
      <alignment horizontal="center" vertical="center"/>
    </xf>
    <xf numFmtId="0" fontId="53" fillId="40" borderId="0" xfId="44" applyFont="1" applyFill="1" applyAlignment="1">
      <alignment horizontal="center" vertical="center"/>
    </xf>
    <xf numFmtId="49" fontId="55" fillId="0" borderId="0" xfId="0" applyNumberFormat="1" applyFont="1" applyAlignment="1">
      <alignment horizontal="righ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7" xr:uid="{AE3373FE-9840-4045-883D-79B1B0A568A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A000000}"/>
    <cellStyle name="標準 2 2" xfId="46" xr:uid="{DAD40D6F-C204-4F52-B763-24FDEC2C82E5}"/>
    <cellStyle name="標準 2 3" xfId="48" xr:uid="{E8835B31-F1FF-4226-A0B1-0ED84F4F45DA}"/>
    <cellStyle name="標準 3" xfId="44" xr:uid="{00000000-0005-0000-0000-00002B000000}"/>
    <cellStyle name="標準_課程別離職状況２" xfId="41" xr:uid="{00000000-0005-0000-0000-00002C000000}"/>
    <cellStyle name="良い" xfId="42" builtinId="26" customBuiltin="1"/>
  </cellStyles>
  <dxfs count="45">
    <dxf>
      <fill>
        <patternFill patternType="lightGray">
          <bgColor theme="0"/>
        </patternFill>
      </fill>
    </dxf>
    <dxf>
      <fill>
        <patternFill patternType="solid">
          <fgColor theme="0"/>
          <bgColor theme="7" tint="0.79998168889431442"/>
        </patternFill>
      </fill>
    </dxf>
    <dxf>
      <fill>
        <patternFill patternType="lightGray">
          <bgColor theme="0"/>
        </patternFill>
      </fill>
    </dxf>
    <dxf>
      <fill>
        <patternFill patternType="lightGray">
          <bgColor theme="0"/>
        </patternFill>
      </fill>
    </dxf>
    <dxf>
      <fill>
        <patternFill>
          <bgColor theme="7" tint="0.79998168889431442"/>
        </patternFill>
      </fill>
    </dxf>
    <dxf>
      <fill>
        <patternFill>
          <bgColor theme="7" tint="0.79998168889431442"/>
        </patternFill>
      </fill>
    </dxf>
    <dxf>
      <fill>
        <patternFill>
          <bgColor rgb="FFFF0000"/>
        </patternFill>
      </fill>
    </dxf>
    <dxf>
      <fill>
        <patternFill patternType="lightGray">
          <bgColor theme="0"/>
        </patternFill>
      </fill>
    </dxf>
    <dxf>
      <fill>
        <patternFill patternType="lightGray">
          <fgColor auto="1"/>
        </patternFill>
      </fill>
    </dxf>
    <dxf>
      <fill>
        <patternFill>
          <bgColor theme="7" tint="0.79998168889431442"/>
        </patternFill>
      </fill>
    </dxf>
    <dxf>
      <fill>
        <patternFill>
          <bgColor theme="7" tint="0.79998168889431442"/>
        </patternFill>
      </fill>
    </dxf>
    <dxf>
      <fill>
        <patternFill>
          <bgColor rgb="FFFF0000"/>
        </patternFill>
      </fill>
    </dxf>
    <dxf>
      <fill>
        <patternFill patternType="lightGray"/>
      </fill>
    </dxf>
    <dxf>
      <fill>
        <patternFill patternType="solid">
          <fgColor theme="0"/>
          <bgColor theme="7" tint="0.79998168889431442"/>
        </patternFill>
      </fill>
    </dxf>
    <dxf>
      <fill>
        <patternFill patternType="solid">
          <fgColor theme="0"/>
          <bgColor theme="7" tint="0.7999816888943144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fgColor theme="0"/>
          <bgColor theme="7" tint="0.79998168889431442"/>
        </patternFill>
      </fill>
    </dxf>
    <dxf>
      <fill>
        <patternFill patternType="solid">
          <fgColor theme="0"/>
          <bgColor theme="7" tint="0.79998168889431442"/>
        </patternFill>
      </fill>
    </dxf>
    <dxf>
      <fill>
        <patternFill patternType="solid">
          <fgColor theme="0"/>
          <bgColor theme="7" tint="0.79998168889431442"/>
        </patternFill>
      </fill>
    </dxf>
    <dxf>
      <fill>
        <patternFill patternType="solid">
          <fgColor theme="0"/>
          <bgColor theme="7" tint="0.79998168889431442"/>
        </patternFill>
      </fill>
    </dxf>
    <dxf>
      <fill>
        <patternFill patternType="solid">
          <fgColor theme="0"/>
          <bgColor theme="7" tint="0.79998168889431442"/>
        </patternFill>
      </fill>
    </dxf>
    <dxf>
      <fill>
        <patternFill patternType="solid">
          <fgColor theme="0"/>
          <bgColor theme="7" tint="0.79998168889431442"/>
        </patternFill>
      </fill>
    </dxf>
    <dxf>
      <fill>
        <patternFill patternType="solid">
          <fgColor theme="0"/>
          <bgColor theme="7" tint="0.79998168889431442"/>
        </patternFill>
      </fill>
    </dxf>
    <dxf>
      <fill>
        <patternFill patternType="solid">
          <fgColor theme="0"/>
          <bgColor theme="7" tint="0.79998168889431442"/>
        </patternFill>
      </fill>
    </dxf>
    <dxf>
      <fill>
        <patternFill patternType="lightGray">
          <bgColor theme="0"/>
        </patternFill>
      </fill>
    </dxf>
    <dxf>
      <fill>
        <patternFill patternType="lightGray">
          <bgColor theme="0"/>
        </patternFill>
      </fill>
    </dxf>
    <dxf>
      <fill>
        <patternFill>
          <bgColor rgb="FFFF0000"/>
        </patternFill>
      </fill>
    </dxf>
    <dxf>
      <fill>
        <patternFill patternType="lightGray">
          <bgColor theme="0"/>
        </patternFill>
      </fill>
    </dxf>
    <dxf>
      <fill>
        <patternFill>
          <bgColor theme="7" tint="0.79998168889431442"/>
        </patternFill>
      </fill>
    </dxf>
    <dxf>
      <fill>
        <patternFill>
          <bgColor theme="7" tint="0.79998168889431442"/>
        </patternFill>
      </fill>
    </dxf>
    <dxf>
      <fill>
        <patternFill>
          <bgColor rgb="FFFF0000"/>
        </patternFill>
      </fill>
    </dxf>
    <dxf>
      <fill>
        <patternFill patternType="lightGray"/>
      </fill>
    </dxf>
    <dxf>
      <fill>
        <patternFill patternType="lightGray">
          <bgColor theme="0"/>
        </patternFill>
      </fill>
    </dxf>
    <dxf>
      <fill>
        <patternFill patternType="lightGray">
          <bgColor theme="0"/>
        </patternFill>
      </fill>
    </dxf>
    <dxf>
      <fill>
        <patternFill>
          <bgColor rgb="FFFF0000"/>
        </patternFill>
      </fill>
    </dxf>
    <dxf>
      <fill>
        <patternFill>
          <bgColor theme="7" tint="0.79998168889431442"/>
        </patternFill>
      </fill>
    </dxf>
    <dxf>
      <fill>
        <patternFill patternType="lightGray">
          <bgColor theme="0"/>
        </patternFill>
      </fill>
    </dxf>
    <dxf>
      <fill>
        <patternFill>
          <bgColor theme="7" tint="0.79998168889431442"/>
        </patternFill>
      </fill>
    </dxf>
    <dxf>
      <fill>
        <patternFill>
          <bgColor rgb="FFFF0000"/>
        </patternFill>
      </fill>
    </dxf>
    <dxf>
      <fill>
        <patternFill>
          <bgColor theme="7" tint="0.79998168889431442"/>
        </patternFill>
      </fill>
    </dxf>
    <dxf>
      <fill>
        <patternFill patternType="lightGray">
          <bgColor theme="0"/>
        </patternFill>
      </fill>
    </dxf>
  </dxfs>
  <tableStyles count="0" defaultTableStyle="TableStyleMedium9" defaultPivotStyle="PivotStyleLight16"/>
  <colors>
    <mruColors>
      <color rgb="FFECF5E7"/>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12</xdr:col>
      <xdr:colOff>0</xdr:colOff>
      <xdr:row>117</xdr:row>
      <xdr:rowOff>0</xdr:rowOff>
    </xdr:from>
    <xdr:to>
      <xdr:col>12</xdr:col>
      <xdr:colOff>0</xdr:colOff>
      <xdr:row>117</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9239250" y="35518725"/>
          <a:ext cx="0" cy="0"/>
        </a:xfrm>
        <a:prstGeom prst="line">
          <a:avLst/>
        </a:prstGeom>
        <a:noFill/>
        <a:ln w="57150">
          <a:solidFill>
            <a:srgbClr val="000000"/>
          </a:solidFill>
          <a:round/>
          <a:headEnd/>
          <a:tailEnd/>
        </a:ln>
      </xdr:spPr>
    </xdr:sp>
    <xdr:clientData/>
  </xdr:twoCellAnchor>
  <xdr:twoCellAnchor>
    <xdr:from>
      <xdr:col>12</xdr:col>
      <xdr:colOff>0</xdr:colOff>
      <xdr:row>117</xdr:row>
      <xdr:rowOff>0</xdr:rowOff>
    </xdr:from>
    <xdr:to>
      <xdr:col>12</xdr:col>
      <xdr:colOff>0</xdr:colOff>
      <xdr:row>117</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9239250" y="35518725"/>
          <a:ext cx="0" cy="0"/>
        </a:xfrm>
        <a:prstGeom prst="line">
          <a:avLst/>
        </a:prstGeom>
        <a:noFill/>
        <a:ln w="57150">
          <a:solidFill>
            <a:srgbClr val="000000"/>
          </a:solidFill>
          <a:round/>
          <a:headEnd/>
          <a:tailEnd/>
        </a:ln>
      </xdr:spPr>
    </xdr:sp>
    <xdr:clientData/>
  </xdr:twoCellAnchor>
  <xdr:twoCellAnchor>
    <xdr:from>
      <xdr:col>12</xdr:col>
      <xdr:colOff>0</xdr:colOff>
      <xdr:row>117</xdr:row>
      <xdr:rowOff>0</xdr:rowOff>
    </xdr:from>
    <xdr:to>
      <xdr:col>12</xdr:col>
      <xdr:colOff>0</xdr:colOff>
      <xdr:row>117</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9239250" y="35518725"/>
          <a:ext cx="0" cy="0"/>
        </a:xfrm>
        <a:prstGeom prst="line">
          <a:avLst/>
        </a:prstGeom>
        <a:noFill/>
        <a:ln w="57150">
          <a:solidFill>
            <a:srgbClr val="000000"/>
          </a:solidFill>
          <a:round/>
          <a:headEnd/>
          <a:tailEnd/>
        </a:ln>
      </xdr:spPr>
    </xdr:sp>
    <xdr:clientData/>
  </xdr:twoCellAnchor>
  <xdr:twoCellAnchor>
    <xdr:from>
      <xdr:col>12</xdr:col>
      <xdr:colOff>0</xdr:colOff>
      <xdr:row>117</xdr:row>
      <xdr:rowOff>0</xdr:rowOff>
    </xdr:from>
    <xdr:to>
      <xdr:col>12</xdr:col>
      <xdr:colOff>0</xdr:colOff>
      <xdr:row>117</xdr:row>
      <xdr:rowOff>0</xdr:rowOff>
    </xdr:to>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9239250" y="35518725"/>
          <a:ext cx="0" cy="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ＭＳ Ｐゴシック"/>
              <a:ea typeface="ＭＳ Ｐゴシック"/>
            </a:rPr>
            <a:t>①</a:t>
          </a:r>
        </a:p>
      </xdr:txBody>
    </xdr:sp>
    <xdr:clientData/>
  </xdr:twoCellAnchor>
  <xdr:twoCellAnchor>
    <xdr:from>
      <xdr:col>12</xdr:col>
      <xdr:colOff>0</xdr:colOff>
      <xdr:row>117</xdr:row>
      <xdr:rowOff>0</xdr:rowOff>
    </xdr:from>
    <xdr:to>
      <xdr:col>12</xdr:col>
      <xdr:colOff>0</xdr:colOff>
      <xdr:row>117</xdr:row>
      <xdr:rowOff>0</xdr:rowOff>
    </xdr:to>
    <xdr:sp macro="" textlink="">
      <xdr:nvSpPr>
        <xdr:cNvPr id="6" name="Line 6">
          <a:extLst>
            <a:ext uri="{FF2B5EF4-FFF2-40B4-BE49-F238E27FC236}">
              <a16:creationId xmlns:a16="http://schemas.microsoft.com/office/drawing/2014/main" id="{00000000-0008-0000-0000-000006000000}"/>
            </a:ext>
          </a:extLst>
        </xdr:cNvPr>
        <xdr:cNvSpPr>
          <a:spLocks noChangeShapeType="1"/>
        </xdr:cNvSpPr>
      </xdr:nvSpPr>
      <xdr:spPr bwMode="auto">
        <a:xfrm>
          <a:off x="9239250" y="35518725"/>
          <a:ext cx="0" cy="0"/>
        </a:xfrm>
        <a:prstGeom prst="line">
          <a:avLst/>
        </a:prstGeom>
        <a:noFill/>
        <a:ln w="57150">
          <a:solidFill>
            <a:srgbClr val="000000"/>
          </a:solidFill>
          <a:prstDash val="sysDot"/>
          <a:round/>
          <a:headEnd/>
          <a:tailEnd/>
        </a:ln>
      </xdr:spPr>
    </xdr:sp>
    <xdr:clientData/>
  </xdr:twoCellAnchor>
  <xdr:twoCellAnchor>
    <xdr:from>
      <xdr:col>12</xdr:col>
      <xdr:colOff>0</xdr:colOff>
      <xdr:row>117</xdr:row>
      <xdr:rowOff>0</xdr:rowOff>
    </xdr:from>
    <xdr:to>
      <xdr:col>12</xdr:col>
      <xdr:colOff>0</xdr:colOff>
      <xdr:row>117</xdr:row>
      <xdr:rowOff>0</xdr:rowOff>
    </xdr:to>
    <xdr:sp macro="" textlink="">
      <xdr:nvSpPr>
        <xdr:cNvPr id="7" name="Line 7">
          <a:extLst>
            <a:ext uri="{FF2B5EF4-FFF2-40B4-BE49-F238E27FC236}">
              <a16:creationId xmlns:a16="http://schemas.microsoft.com/office/drawing/2014/main" id="{00000000-0008-0000-0000-000007000000}"/>
            </a:ext>
          </a:extLst>
        </xdr:cNvPr>
        <xdr:cNvSpPr>
          <a:spLocks noChangeShapeType="1"/>
        </xdr:cNvSpPr>
      </xdr:nvSpPr>
      <xdr:spPr bwMode="auto">
        <a:xfrm>
          <a:off x="9239250" y="35518725"/>
          <a:ext cx="0" cy="0"/>
        </a:xfrm>
        <a:prstGeom prst="line">
          <a:avLst/>
        </a:prstGeom>
        <a:noFill/>
        <a:ln w="57150">
          <a:solidFill>
            <a:srgbClr val="000000"/>
          </a:solidFill>
          <a:prstDash val="sysDot"/>
          <a:round/>
          <a:headEnd/>
          <a:tailEnd/>
        </a:ln>
      </xdr:spPr>
    </xdr:sp>
    <xdr:clientData/>
  </xdr:twoCellAnchor>
  <xdr:twoCellAnchor>
    <xdr:from>
      <xdr:col>12</xdr:col>
      <xdr:colOff>0</xdr:colOff>
      <xdr:row>117</xdr:row>
      <xdr:rowOff>0</xdr:rowOff>
    </xdr:from>
    <xdr:to>
      <xdr:col>12</xdr:col>
      <xdr:colOff>0</xdr:colOff>
      <xdr:row>117</xdr:row>
      <xdr:rowOff>0</xdr:rowOff>
    </xdr:to>
    <xdr:sp macro="" textlink="">
      <xdr:nvSpPr>
        <xdr:cNvPr id="8" name="Text Box 9">
          <a:extLst>
            <a:ext uri="{FF2B5EF4-FFF2-40B4-BE49-F238E27FC236}">
              <a16:creationId xmlns:a16="http://schemas.microsoft.com/office/drawing/2014/main" id="{00000000-0008-0000-0000-000008000000}"/>
            </a:ext>
          </a:extLst>
        </xdr:cNvPr>
        <xdr:cNvSpPr txBox="1">
          <a:spLocks noChangeArrowheads="1"/>
        </xdr:cNvSpPr>
      </xdr:nvSpPr>
      <xdr:spPr bwMode="auto">
        <a:xfrm>
          <a:off x="9239250" y="35518725"/>
          <a:ext cx="0" cy="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②</a:t>
          </a:r>
        </a:p>
      </xdr:txBody>
    </xdr:sp>
    <xdr:clientData/>
  </xdr:twoCellAnchor>
  <xdr:twoCellAnchor>
    <xdr:from>
      <xdr:col>12</xdr:col>
      <xdr:colOff>0</xdr:colOff>
      <xdr:row>117</xdr:row>
      <xdr:rowOff>0</xdr:rowOff>
    </xdr:from>
    <xdr:to>
      <xdr:col>12</xdr:col>
      <xdr:colOff>0</xdr:colOff>
      <xdr:row>117</xdr:row>
      <xdr:rowOff>0</xdr:rowOff>
    </xdr:to>
    <xdr:sp macro="" textlink="">
      <xdr:nvSpPr>
        <xdr:cNvPr id="9" name="Line 11">
          <a:extLst>
            <a:ext uri="{FF2B5EF4-FFF2-40B4-BE49-F238E27FC236}">
              <a16:creationId xmlns:a16="http://schemas.microsoft.com/office/drawing/2014/main" id="{00000000-0008-0000-0000-000009000000}"/>
            </a:ext>
          </a:extLst>
        </xdr:cNvPr>
        <xdr:cNvSpPr>
          <a:spLocks noChangeShapeType="1"/>
        </xdr:cNvSpPr>
      </xdr:nvSpPr>
      <xdr:spPr bwMode="auto">
        <a:xfrm>
          <a:off x="9239250" y="35518725"/>
          <a:ext cx="0" cy="0"/>
        </a:xfrm>
        <a:prstGeom prst="line">
          <a:avLst/>
        </a:prstGeom>
        <a:noFill/>
        <a:ln w="57150">
          <a:solidFill>
            <a:srgbClr val="000000"/>
          </a:solidFill>
          <a:round/>
          <a:headEnd/>
          <a:tailEnd/>
        </a:ln>
      </xdr:spPr>
    </xdr:sp>
    <xdr:clientData/>
  </xdr:twoCellAnchor>
  <xdr:twoCellAnchor>
    <xdr:from>
      <xdr:col>12</xdr:col>
      <xdr:colOff>0</xdr:colOff>
      <xdr:row>117</xdr:row>
      <xdr:rowOff>0</xdr:rowOff>
    </xdr:from>
    <xdr:to>
      <xdr:col>12</xdr:col>
      <xdr:colOff>0</xdr:colOff>
      <xdr:row>117</xdr:row>
      <xdr:rowOff>0</xdr:rowOff>
    </xdr:to>
    <xdr:sp macro="" textlink="">
      <xdr:nvSpPr>
        <xdr:cNvPr id="10" name="Line 15">
          <a:extLst>
            <a:ext uri="{FF2B5EF4-FFF2-40B4-BE49-F238E27FC236}">
              <a16:creationId xmlns:a16="http://schemas.microsoft.com/office/drawing/2014/main" id="{00000000-0008-0000-0000-00000A000000}"/>
            </a:ext>
          </a:extLst>
        </xdr:cNvPr>
        <xdr:cNvSpPr>
          <a:spLocks noChangeShapeType="1"/>
        </xdr:cNvSpPr>
      </xdr:nvSpPr>
      <xdr:spPr bwMode="auto">
        <a:xfrm>
          <a:off x="9239250" y="35518725"/>
          <a:ext cx="0" cy="0"/>
        </a:xfrm>
        <a:prstGeom prst="line">
          <a:avLst/>
        </a:prstGeom>
        <a:noFill/>
        <a:ln w="57150">
          <a:solidFill>
            <a:srgbClr val="000000"/>
          </a:solidFill>
          <a:prstDash val="sysDot"/>
          <a:round/>
          <a:headEnd/>
          <a:tailEnd/>
        </a:ln>
      </xdr:spPr>
    </xdr:sp>
    <xdr:clientData/>
  </xdr:twoCellAnchor>
  <xdr:twoCellAnchor>
    <xdr:from>
      <xdr:col>12</xdr:col>
      <xdr:colOff>0</xdr:colOff>
      <xdr:row>117</xdr:row>
      <xdr:rowOff>0</xdr:rowOff>
    </xdr:from>
    <xdr:to>
      <xdr:col>12</xdr:col>
      <xdr:colOff>0</xdr:colOff>
      <xdr:row>117</xdr:row>
      <xdr:rowOff>0</xdr:rowOff>
    </xdr:to>
    <xdr:sp macro="" textlink="">
      <xdr:nvSpPr>
        <xdr:cNvPr id="11" name="Line 1">
          <a:extLst>
            <a:ext uri="{FF2B5EF4-FFF2-40B4-BE49-F238E27FC236}">
              <a16:creationId xmlns:a16="http://schemas.microsoft.com/office/drawing/2014/main" id="{00000000-0008-0000-0000-00000B000000}"/>
            </a:ext>
          </a:extLst>
        </xdr:cNvPr>
        <xdr:cNvSpPr>
          <a:spLocks noChangeShapeType="1"/>
        </xdr:cNvSpPr>
      </xdr:nvSpPr>
      <xdr:spPr bwMode="auto">
        <a:xfrm>
          <a:off x="9239250" y="35518725"/>
          <a:ext cx="0" cy="0"/>
        </a:xfrm>
        <a:prstGeom prst="line">
          <a:avLst/>
        </a:prstGeom>
        <a:noFill/>
        <a:ln w="57150">
          <a:solidFill>
            <a:srgbClr val="000000"/>
          </a:solidFill>
          <a:round/>
          <a:headEnd/>
          <a:tailEnd/>
        </a:ln>
      </xdr:spPr>
    </xdr:sp>
    <xdr:clientData/>
  </xdr:twoCellAnchor>
  <xdr:twoCellAnchor>
    <xdr:from>
      <xdr:col>12</xdr:col>
      <xdr:colOff>0</xdr:colOff>
      <xdr:row>117</xdr:row>
      <xdr:rowOff>0</xdr:rowOff>
    </xdr:from>
    <xdr:to>
      <xdr:col>12</xdr:col>
      <xdr:colOff>0</xdr:colOff>
      <xdr:row>117</xdr:row>
      <xdr:rowOff>0</xdr:rowOff>
    </xdr:to>
    <xdr:sp macro="" textlink="">
      <xdr:nvSpPr>
        <xdr:cNvPr id="12" name="Line 2">
          <a:extLst>
            <a:ext uri="{FF2B5EF4-FFF2-40B4-BE49-F238E27FC236}">
              <a16:creationId xmlns:a16="http://schemas.microsoft.com/office/drawing/2014/main" id="{00000000-0008-0000-0000-00000C000000}"/>
            </a:ext>
          </a:extLst>
        </xdr:cNvPr>
        <xdr:cNvSpPr>
          <a:spLocks noChangeShapeType="1"/>
        </xdr:cNvSpPr>
      </xdr:nvSpPr>
      <xdr:spPr bwMode="auto">
        <a:xfrm>
          <a:off x="9239250" y="35518725"/>
          <a:ext cx="0" cy="0"/>
        </a:xfrm>
        <a:prstGeom prst="line">
          <a:avLst/>
        </a:prstGeom>
        <a:noFill/>
        <a:ln w="57150">
          <a:solidFill>
            <a:srgbClr val="000000"/>
          </a:solidFill>
          <a:round/>
          <a:headEnd/>
          <a:tailEnd/>
        </a:ln>
      </xdr:spPr>
    </xdr:sp>
    <xdr:clientData/>
  </xdr:twoCellAnchor>
  <xdr:twoCellAnchor>
    <xdr:from>
      <xdr:col>12</xdr:col>
      <xdr:colOff>0</xdr:colOff>
      <xdr:row>117</xdr:row>
      <xdr:rowOff>0</xdr:rowOff>
    </xdr:from>
    <xdr:to>
      <xdr:col>12</xdr:col>
      <xdr:colOff>0</xdr:colOff>
      <xdr:row>117</xdr:row>
      <xdr:rowOff>0</xdr:rowOff>
    </xdr:to>
    <xdr:sp macro="" textlink="">
      <xdr:nvSpPr>
        <xdr:cNvPr id="13" name="Line 3">
          <a:extLst>
            <a:ext uri="{FF2B5EF4-FFF2-40B4-BE49-F238E27FC236}">
              <a16:creationId xmlns:a16="http://schemas.microsoft.com/office/drawing/2014/main" id="{00000000-0008-0000-0000-00000D000000}"/>
            </a:ext>
          </a:extLst>
        </xdr:cNvPr>
        <xdr:cNvSpPr>
          <a:spLocks noChangeShapeType="1"/>
        </xdr:cNvSpPr>
      </xdr:nvSpPr>
      <xdr:spPr bwMode="auto">
        <a:xfrm>
          <a:off x="9239250" y="35518725"/>
          <a:ext cx="0" cy="0"/>
        </a:xfrm>
        <a:prstGeom prst="line">
          <a:avLst/>
        </a:prstGeom>
        <a:noFill/>
        <a:ln w="57150">
          <a:solidFill>
            <a:srgbClr val="000000"/>
          </a:solidFill>
          <a:round/>
          <a:headEnd/>
          <a:tailEnd/>
        </a:ln>
      </xdr:spPr>
    </xdr:sp>
    <xdr:clientData/>
  </xdr:twoCellAnchor>
  <xdr:twoCellAnchor>
    <xdr:from>
      <xdr:col>12</xdr:col>
      <xdr:colOff>0</xdr:colOff>
      <xdr:row>117</xdr:row>
      <xdr:rowOff>0</xdr:rowOff>
    </xdr:from>
    <xdr:to>
      <xdr:col>12</xdr:col>
      <xdr:colOff>0</xdr:colOff>
      <xdr:row>117</xdr:row>
      <xdr:rowOff>0</xdr:rowOff>
    </xdr:to>
    <xdr:sp macro="" textlink="">
      <xdr:nvSpPr>
        <xdr:cNvPr id="14" name="Text Box 4">
          <a:extLst>
            <a:ext uri="{FF2B5EF4-FFF2-40B4-BE49-F238E27FC236}">
              <a16:creationId xmlns:a16="http://schemas.microsoft.com/office/drawing/2014/main" id="{00000000-0008-0000-0000-00000E000000}"/>
            </a:ext>
          </a:extLst>
        </xdr:cNvPr>
        <xdr:cNvSpPr txBox="1">
          <a:spLocks noChangeArrowheads="1"/>
        </xdr:cNvSpPr>
      </xdr:nvSpPr>
      <xdr:spPr bwMode="auto">
        <a:xfrm>
          <a:off x="9239250" y="35518725"/>
          <a:ext cx="0" cy="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ＭＳ Ｐゴシック"/>
              <a:ea typeface="ＭＳ Ｐゴシック"/>
            </a:rPr>
            <a:t>①</a:t>
          </a:r>
        </a:p>
      </xdr:txBody>
    </xdr:sp>
    <xdr:clientData/>
  </xdr:twoCellAnchor>
  <xdr:twoCellAnchor>
    <xdr:from>
      <xdr:col>12</xdr:col>
      <xdr:colOff>0</xdr:colOff>
      <xdr:row>117</xdr:row>
      <xdr:rowOff>0</xdr:rowOff>
    </xdr:from>
    <xdr:to>
      <xdr:col>12</xdr:col>
      <xdr:colOff>0</xdr:colOff>
      <xdr:row>117</xdr:row>
      <xdr:rowOff>0</xdr:rowOff>
    </xdr:to>
    <xdr:sp macro="" textlink="">
      <xdr:nvSpPr>
        <xdr:cNvPr id="15" name="Line 5">
          <a:extLst>
            <a:ext uri="{FF2B5EF4-FFF2-40B4-BE49-F238E27FC236}">
              <a16:creationId xmlns:a16="http://schemas.microsoft.com/office/drawing/2014/main" id="{00000000-0008-0000-0000-00000F000000}"/>
            </a:ext>
          </a:extLst>
        </xdr:cNvPr>
        <xdr:cNvSpPr>
          <a:spLocks noChangeShapeType="1"/>
        </xdr:cNvSpPr>
      </xdr:nvSpPr>
      <xdr:spPr bwMode="auto">
        <a:xfrm>
          <a:off x="9239250" y="35518725"/>
          <a:ext cx="0" cy="0"/>
        </a:xfrm>
        <a:prstGeom prst="line">
          <a:avLst/>
        </a:prstGeom>
        <a:noFill/>
        <a:ln w="57150">
          <a:solidFill>
            <a:srgbClr val="000000"/>
          </a:solidFill>
          <a:prstDash val="sysDot"/>
          <a:round/>
          <a:headEnd/>
          <a:tailEnd/>
        </a:ln>
      </xdr:spPr>
    </xdr:sp>
    <xdr:clientData/>
  </xdr:twoCellAnchor>
  <xdr:twoCellAnchor>
    <xdr:from>
      <xdr:col>12</xdr:col>
      <xdr:colOff>0</xdr:colOff>
      <xdr:row>117</xdr:row>
      <xdr:rowOff>0</xdr:rowOff>
    </xdr:from>
    <xdr:to>
      <xdr:col>12</xdr:col>
      <xdr:colOff>0</xdr:colOff>
      <xdr:row>117</xdr:row>
      <xdr:rowOff>0</xdr:rowOff>
    </xdr:to>
    <xdr:sp macro="" textlink="">
      <xdr:nvSpPr>
        <xdr:cNvPr id="16" name="Line 6">
          <a:extLst>
            <a:ext uri="{FF2B5EF4-FFF2-40B4-BE49-F238E27FC236}">
              <a16:creationId xmlns:a16="http://schemas.microsoft.com/office/drawing/2014/main" id="{00000000-0008-0000-0000-000010000000}"/>
            </a:ext>
          </a:extLst>
        </xdr:cNvPr>
        <xdr:cNvSpPr>
          <a:spLocks noChangeShapeType="1"/>
        </xdr:cNvSpPr>
      </xdr:nvSpPr>
      <xdr:spPr bwMode="auto">
        <a:xfrm>
          <a:off x="9239250" y="35518725"/>
          <a:ext cx="0" cy="0"/>
        </a:xfrm>
        <a:prstGeom prst="line">
          <a:avLst/>
        </a:prstGeom>
        <a:noFill/>
        <a:ln w="57150">
          <a:solidFill>
            <a:srgbClr val="000000"/>
          </a:solidFill>
          <a:prstDash val="sysDot"/>
          <a:round/>
          <a:headEnd/>
          <a:tailEnd/>
        </a:ln>
      </xdr:spPr>
    </xdr:sp>
    <xdr:clientData/>
  </xdr:twoCellAnchor>
  <xdr:twoCellAnchor>
    <xdr:from>
      <xdr:col>12</xdr:col>
      <xdr:colOff>0</xdr:colOff>
      <xdr:row>117</xdr:row>
      <xdr:rowOff>0</xdr:rowOff>
    </xdr:from>
    <xdr:to>
      <xdr:col>12</xdr:col>
      <xdr:colOff>0</xdr:colOff>
      <xdr:row>117</xdr:row>
      <xdr:rowOff>0</xdr:rowOff>
    </xdr:to>
    <xdr:sp macro="" textlink="">
      <xdr:nvSpPr>
        <xdr:cNvPr id="17" name="Text Box 7">
          <a:extLst>
            <a:ext uri="{FF2B5EF4-FFF2-40B4-BE49-F238E27FC236}">
              <a16:creationId xmlns:a16="http://schemas.microsoft.com/office/drawing/2014/main" id="{00000000-0008-0000-0000-000011000000}"/>
            </a:ext>
          </a:extLst>
        </xdr:cNvPr>
        <xdr:cNvSpPr txBox="1">
          <a:spLocks noChangeArrowheads="1"/>
        </xdr:cNvSpPr>
      </xdr:nvSpPr>
      <xdr:spPr bwMode="auto">
        <a:xfrm>
          <a:off x="9239250" y="35518725"/>
          <a:ext cx="0" cy="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②</a:t>
          </a:r>
        </a:p>
      </xdr:txBody>
    </xdr:sp>
    <xdr:clientData/>
  </xdr:twoCellAnchor>
  <xdr:twoCellAnchor>
    <xdr:from>
      <xdr:col>12</xdr:col>
      <xdr:colOff>0</xdr:colOff>
      <xdr:row>117</xdr:row>
      <xdr:rowOff>0</xdr:rowOff>
    </xdr:from>
    <xdr:to>
      <xdr:col>12</xdr:col>
      <xdr:colOff>0</xdr:colOff>
      <xdr:row>117</xdr:row>
      <xdr:rowOff>0</xdr:rowOff>
    </xdr:to>
    <xdr:sp macro="" textlink="">
      <xdr:nvSpPr>
        <xdr:cNvPr id="18" name="Line 8">
          <a:extLst>
            <a:ext uri="{FF2B5EF4-FFF2-40B4-BE49-F238E27FC236}">
              <a16:creationId xmlns:a16="http://schemas.microsoft.com/office/drawing/2014/main" id="{00000000-0008-0000-0000-000012000000}"/>
            </a:ext>
          </a:extLst>
        </xdr:cNvPr>
        <xdr:cNvSpPr>
          <a:spLocks noChangeShapeType="1"/>
        </xdr:cNvSpPr>
      </xdr:nvSpPr>
      <xdr:spPr bwMode="auto">
        <a:xfrm>
          <a:off x="9239250" y="35518725"/>
          <a:ext cx="0" cy="0"/>
        </a:xfrm>
        <a:prstGeom prst="line">
          <a:avLst/>
        </a:prstGeom>
        <a:noFill/>
        <a:ln w="57150">
          <a:solidFill>
            <a:srgbClr val="000000"/>
          </a:solidFill>
          <a:round/>
          <a:headEnd/>
          <a:tailEnd/>
        </a:ln>
      </xdr:spPr>
    </xdr:sp>
    <xdr:clientData/>
  </xdr:twoCellAnchor>
  <xdr:twoCellAnchor>
    <xdr:from>
      <xdr:col>12</xdr:col>
      <xdr:colOff>0</xdr:colOff>
      <xdr:row>117</xdr:row>
      <xdr:rowOff>0</xdr:rowOff>
    </xdr:from>
    <xdr:to>
      <xdr:col>12</xdr:col>
      <xdr:colOff>0</xdr:colOff>
      <xdr:row>117</xdr:row>
      <xdr:rowOff>0</xdr:rowOff>
    </xdr:to>
    <xdr:sp macro="" textlink="">
      <xdr:nvSpPr>
        <xdr:cNvPr id="19" name="Line 9">
          <a:extLst>
            <a:ext uri="{FF2B5EF4-FFF2-40B4-BE49-F238E27FC236}">
              <a16:creationId xmlns:a16="http://schemas.microsoft.com/office/drawing/2014/main" id="{00000000-0008-0000-0000-000013000000}"/>
            </a:ext>
          </a:extLst>
        </xdr:cNvPr>
        <xdr:cNvSpPr>
          <a:spLocks noChangeShapeType="1"/>
        </xdr:cNvSpPr>
      </xdr:nvSpPr>
      <xdr:spPr bwMode="auto">
        <a:xfrm>
          <a:off x="9239250" y="35518725"/>
          <a:ext cx="0" cy="0"/>
        </a:xfrm>
        <a:prstGeom prst="line">
          <a:avLst/>
        </a:prstGeom>
        <a:noFill/>
        <a:ln w="57150">
          <a:solidFill>
            <a:srgbClr val="000000"/>
          </a:solidFill>
          <a:prstDash val="sysDot"/>
          <a:round/>
          <a:headEnd/>
          <a:tailEnd/>
        </a:ln>
      </xdr:spPr>
    </xdr:sp>
    <xdr:clientData/>
  </xdr:twoCellAnchor>
  <xdr:twoCellAnchor>
    <xdr:from>
      <xdr:col>0</xdr:col>
      <xdr:colOff>552450</xdr:colOff>
      <xdr:row>20</xdr:row>
      <xdr:rowOff>292101</xdr:rowOff>
    </xdr:from>
    <xdr:to>
      <xdr:col>13</xdr:col>
      <xdr:colOff>441960</xdr:colOff>
      <xdr:row>27</xdr:row>
      <xdr:rowOff>71437</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552450" y="5930901"/>
          <a:ext cx="10587990" cy="1912936"/>
        </a:xfrm>
        <a:prstGeom prst="roundRect">
          <a:avLst/>
        </a:prstGeom>
        <a:noFill/>
        <a:ln cmpd="thinThick"/>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xdr:col>
      <xdr:colOff>50800</xdr:colOff>
      <xdr:row>47</xdr:row>
      <xdr:rowOff>292100</xdr:rowOff>
    </xdr:from>
    <xdr:to>
      <xdr:col>3</xdr:col>
      <xdr:colOff>50800</xdr:colOff>
      <xdr:row>47</xdr:row>
      <xdr:rowOff>292100</xdr:rowOff>
    </xdr:to>
    <xdr:sp macro="" textlink="">
      <xdr:nvSpPr>
        <xdr:cNvPr id="24" name="Line 3">
          <a:extLst>
            <a:ext uri="{FF2B5EF4-FFF2-40B4-BE49-F238E27FC236}">
              <a16:creationId xmlns:a16="http://schemas.microsoft.com/office/drawing/2014/main" id="{00000000-0008-0000-0000-000018000000}"/>
            </a:ext>
          </a:extLst>
        </xdr:cNvPr>
        <xdr:cNvSpPr>
          <a:spLocks noChangeShapeType="1"/>
        </xdr:cNvSpPr>
      </xdr:nvSpPr>
      <xdr:spPr bwMode="auto">
        <a:xfrm>
          <a:off x="3089275" y="11522075"/>
          <a:ext cx="0" cy="0"/>
        </a:xfrm>
        <a:prstGeom prst="line">
          <a:avLst/>
        </a:prstGeom>
        <a:noFill/>
        <a:ln w="571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50800</xdr:colOff>
      <xdr:row>47</xdr:row>
      <xdr:rowOff>292100</xdr:rowOff>
    </xdr:from>
    <xdr:to>
      <xdr:col>3</xdr:col>
      <xdr:colOff>50800</xdr:colOff>
      <xdr:row>47</xdr:row>
      <xdr:rowOff>292100</xdr:rowOff>
    </xdr:to>
    <xdr:sp macro="" textlink="">
      <xdr:nvSpPr>
        <xdr:cNvPr id="25" name="Line 3">
          <a:extLst>
            <a:ext uri="{FF2B5EF4-FFF2-40B4-BE49-F238E27FC236}">
              <a16:creationId xmlns:a16="http://schemas.microsoft.com/office/drawing/2014/main" id="{00000000-0008-0000-0000-000019000000}"/>
            </a:ext>
          </a:extLst>
        </xdr:cNvPr>
        <xdr:cNvSpPr>
          <a:spLocks noChangeShapeType="1"/>
        </xdr:cNvSpPr>
      </xdr:nvSpPr>
      <xdr:spPr bwMode="auto">
        <a:xfrm>
          <a:off x="3089275" y="11522075"/>
          <a:ext cx="0" cy="0"/>
        </a:xfrm>
        <a:prstGeom prst="line">
          <a:avLst/>
        </a:prstGeom>
        <a:noFill/>
        <a:ln w="571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50800</xdr:colOff>
      <xdr:row>47</xdr:row>
      <xdr:rowOff>292100</xdr:rowOff>
    </xdr:from>
    <xdr:to>
      <xdr:col>3</xdr:col>
      <xdr:colOff>50800</xdr:colOff>
      <xdr:row>47</xdr:row>
      <xdr:rowOff>292100</xdr:rowOff>
    </xdr:to>
    <xdr:sp macro="" textlink="">
      <xdr:nvSpPr>
        <xdr:cNvPr id="26" name="Line 3">
          <a:extLst>
            <a:ext uri="{FF2B5EF4-FFF2-40B4-BE49-F238E27FC236}">
              <a16:creationId xmlns:a16="http://schemas.microsoft.com/office/drawing/2014/main" id="{00000000-0008-0000-0000-00001A000000}"/>
            </a:ext>
          </a:extLst>
        </xdr:cNvPr>
        <xdr:cNvSpPr>
          <a:spLocks noChangeShapeType="1"/>
        </xdr:cNvSpPr>
      </xdr:nvSpPr>
      <xdr:spPr bwMode="auto">
        <a:xfrm>
          <a:off x="3182620" y="14160500"/>
          <a:ext cx="0" cy="0"/>
        </a:xfrm>
        <a:prstGeom prst="line">
          <a:avLst/>
        </a:prstGeom>
        <a:noFill/>
        <a:ln w="571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50800</xdr:colOff>
      <xdr:row>47</xdr:row>
      <xdr:rowOff>292100</xdr:rowOff>
    </xdr:from>
    <xdr:to>
      <xdr:col>3</xdr:col>
      <xdr:colOff>50800</xdr:colOff>
      <xdr:row>47</xdr:row>
      <xdr:rowOff>292100</xdr:rowOff>
    </xdr:to>
    <xdr:sp macro="" textlink="">
      <xdr:nvSpPr>
        <xdr:cNvPr id="27" name="Line 3">
          <a:extLst>
            <a:ext uri="{FF2B5EF4-FFF2-40B4-BE49-F238E27FC236}">
              <a16:creationId xmlns:a16="http://schemas.microsoft.com/office/drawing/2014/main" id="{00000000-0008-0000-0000-00001B000000}"/>
            </a:ext>
          </a:extLst>
        </xdr:cNvPr>
        <xdr:cNvSpPr>
          <a:spLocks noChangeShapeType="1"/>
        </xdr:cNvSpPr>
      </xdr:nvSpPr>
      <xdr:spPr bwMode="auto">
        <a:xfrm>
          <a:off x="3182620" y="14160500"/>
          <a:ext cx="0" cy="0"/>
        </a:xfrm>
        <a:prstGeom prst="line">
          <a:avLst/>
        </a:prstGeom>
        <a:noFill/>
        <a:ln w="571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84</xdr:row>
      <xdr:rowOff>0</xdr:rowOff>
    </xdr:from>
    <xdr:to>
      <xdr:col>13</xdr:col>
      <xdr:colOff>0</xdr:colOff>
      <xdr:row>84</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0013950" y="31095950"/>
          <a:ext cx="0" cy="0"/>
        </a:xfrm>
        <a:prstGeom prst="line">
          <a:avLst/>
        </a:prstGeom>
        <a:noFill/>
        <a:ln w="57150">
          <a:solidFill>
            <a:srgbClr val="000000"/>
          </a:solidFill>
          <a:round/>
          <a:headEnd/>
          <a:tailEnd/>
        </a:ln>
      </xdr:spPr>
    </xdr:sp>
    <xdr:clientData/>
  </xdr:twoCellAnchor>
  <xdr:twoCellAnchor>
    <xdr:from>
      <xdr:col>13</xdr:col>
      <xdr:colOff>0</xdr:colOff>
      <xdr:row>84</xdr:row>
      <xdr:rowOff>0</xdr:rowOff>
    </xdr:from>
    <xdr:to>
      <xdr:col>13</xdr:col>
      <xdr:colOff>0</xdr:colOff>
      <xdr:row>84</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10013950" y="31095950"/>
          <a:ext cx="0" cy="0"/>
        </a:xfrm>
        <a:prstGeom prst="line">
          <a:avLst/>
        </a:prstGeom>
        <a:noFill/>
        <a:ln w="57150">
          <a:solidFill>
            <a:srgbClr val="000000"/>
          </a:solidFill>
          <a:round/>
          <a:headEnd/>
          <a:tailEnd/>
        </a:ln>
      </xdr:spPr>
    </xdr:sp>
    <xdr:clientData/>
  </xdr:twoCellAnchor>
  <xdr:twoCellAnchor>
    <xdr:from>
      <xdr:col>13</xdr:col>
      <xdr:colOff>0</xdr:colOff>
      <xdr:row>84</xdr:row>
      <xdr:rowOff>0</xdr:rowOff>
    </xdr:from>
    <xdr:to>
      <xdr:col>13</xdr:col>
      <xdr:colOff>0</xdr:colOff>
      <xdr:row>84</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10013950" y="31095950"/>
          <a:ext cx="0" cy="0"/>
        </a:xfrm>
        <a:prstGeom prst="line">
          <a:avLst/>
        </a:prstGeom>
        <a:noFill/>
        <a:ln w="57150">
          <a:solidFill>
            <a:srgbClr val="000000"/>
          </a:solidFill>
          <a:round/>
          <a:headEnd/>
          <a:tailEnd/>
        </a:ln>
      </xdr:spPr>
    </xdr:sp>
    <xdr:clientData/>
  </xdr:twoCellAnchor>
  <xdr:twoCellAnchor>
    <xdr:from>
      <xdr:col>13</xdr:col>
      <xdr:colOff>0</xdr:colOff>
      <xdr:row>84</xdr:row>
      <xdr:rowOff>0</xdr:rowOff>
    </xdr:from>
    <xdr:to>
      <xdr:col>13</xdr:col>
      <xdr:colOff>0</xdr:colOff>
      <xdr:row>84</xdr:row>
      <xdr:rowOff>0</xdr:rowOff>
    </xdr:to>
    <xdr:sp macro="" textlink="">
      <xdr:nvSpPr>
        <xdr:cNvPr id="5" name="Text Box 5">
          <a:extLst>
            <a:ext uri="{FF2B5EF4-FFF2-40B4-BE49-F238E27FC236}">
              <a16:creationId xmlns:a16="http://schemas.microsoft.com/office/drawing/2014/main" id="{00000000-0008-0000-0100-000005000000}"/>
            </a:ext>
          </a:extLst>
        </xdr:cNvPr>
        <xdr:cNvSpPr txBox="1">
          <a:spLocks noChangeArrowheads="1"/>
        </xdr:cNvSpPr>
      </xdr:nvSpPr>
      <xdr:spPr bwMode="auto">
        <a:xfrm>
          <a:off x="10013950" y="31095950"/>
          <a:ext cx="0" cy="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ＭＳ Ｐゴシック"/>
              <a:ea typeface="ＭＳ Ｐゴシック"/>
            </a:rPr>
            <a:t>①</a:t>
          </a:r>
        </a:p>
      </xdr:txBody>
    </xdr:sp>
    <xdr:clientData/>
  </xdr:twoCellAnchor>
  <xdr:twoCellAnchor>
    <xdr:from>
      <xdr:col>13</xdr:col>
      <xdr:colOff>0</xdr:colOff>
      <xdr:row>84</xdr:row>
      <xdr:rowOff>0</xdr:rowOff>
    </xdr:from>
    <xdr:to>
      <xdr:col>13</xdr:col>
      <xdr:colOff>0</xdr:colOff>
      <xdr:row>84</xdr:row>
      <xdr:rowOff>0</xdr:rowOff>
    </xdr:to>
    <xdr:sp macro="" textlink="">
      <xdr:nvSpPr>
        <xdr:cNvPr id="6" name="Line 6">
          <a:extLst>
            <a:ext uri="{FF2B5EF4-FFF2-40B4-BE49-F238E27FC236}">
              <a16:creationId xmlns:a16="http://schemas.microsoft.com/office/drawing/2014/main" id="{00000000-0008-0000-0100-000006000000}"/>
            </a:ext>
          </a:extLst>
        </xdr:cNvPr>
        <xdr:cNvSpPr>
          <a:spLocks noChangeShapeType="1"/>
        </xdr:cNvSpPr>
      </xdr:nvSpPr>
      <xdr:spPr bwMode="auto">
        <a:xfrm>
          <a:off x="10013950" y="31095950"/>
          <a:ext cx="0" cy="0"/>
        </a:xfrm>
        <a:prstGeom prst="line">
          <a:avLst/>
        </a:prstGeom>
        <a:noFill/>
        <a:ln w="57150">
          <a:solidFill>
            <a:srgbClr val="000000"/>
          </a:solidFill>
          <a:prstDash val="sysDot"/>
          <a:round/>
          <a:headEnd/>
          <a:tailEnd/>
        </a:ln>
      </xdr:spPr>
    </xdr:sp>
    <xdr:clientData/>
  </xdr:twoCellAnchor>
  <xdr:twoCellAnchor>
    <xdr:from>
      <xdr:col>13</xdr:col>
      <xdr:colOff>0</xdr:colOff>
      <xdr:row>84</xdr:row>
      <xdr:rowOff>0</xdr:rowOff>
    </xdr:from>
    <xdr:to>
      <xdr:col>13</xdr:col>
      <xdr:colOff>0</xdr:colOff>
      <xdr:row>84</xdr:row>
      <xdr:rowOff>0</xdr:rowOff>
    </xdr:to>
    <xdr:sp macro="" textlink="">
      <xdr:nvSpPr>
        <xdr:cNvPr id="7" name="Line 7">
          <a:extLst>
            <a:ext uri="{FF2B5EF4-FFF2-40B4-BE49-F238E27FC236}">
              <a16:creationId xmlns:a16="http://schemas.microsoft.com/office/drawing/2014/main" id="{00000000-0008-0000-0100-000007000000}"/>
            </a:ext>
          </a:extLst>
        </xdr:cNvPr>
        <xdr:cNvSpPr>
          <a:spLocks noChangeShapeType="1"/>
        </xdr:cNvSpPr>
      </xdr:nvSpPr>
      <xdr:spPr bwMode="auto">
        <a:xfrm>
          <a:off x="10013950" y="31095950"/>
          <a:ext cx="0" cy="0"/>
        </a:xfrm>
        <a:prstGeom prst="line">
          <a:avLst/>
        </a:prstGeom>
        <a:noFill/>
        <a:ln w="57150">
          <a:solidFill>
            <a:srgbClr val="000000"/>
          </a:solidFill>
          <a:prstDash val="sysDot"/>
          <a:round/>
          <a:headEnd/>
          <a:tailEnd/>
        </a:ln>
      </xdr:spPr>
    </xdr:sp>
    <xdr:clientData/>
  </xdr:twoCellAnchor>
  <xdr:twoCellAnchor>
    <xdr:from>
      <xdr:col>13</xdr:col>
      <xdr:colOff>0</xdr:colOff>
      <xdr:row>84</xdr:row>
      <xdr:rowOff>0</xdr:rowOff>
    </xdr:from>
    <xdr:to>
      <xdr:col>13</xdr:col>
      <xdr:colOff>0</xdr:colOff>
      <xdr:row>84</xdr:row>
      <xdr:rowOff>0</xdr:rowOff>
    </xdr:to>
    <xdr:sp macro="" textlink="">
      <xdr:nvSpPr>
        <xdr:cNvPr id="8" name="Text Box 9">
          <a:extLst>
            <a:ext uri="{FF2B5EF4-FFF2-40B4-BE49-F238E27FC236}">
              <a16:creationId xmlns:a16="http://schemas.microsoft.com/office/drawing/2014/main" id="{00000000-0008-0000-0100-000008000000}"/>
            </a:ext>
          </a:extLst>
        </xdr:cNvPr>
        <xdr:cNvSpPr txBox="1">
          <a:spLocks noChangeArrowheads="1"/>
        </xdr:cNvSpPr>
      </xdr:nvSpPr>
      <xdr:spPr bwMode="auto">
        <a:xfrm>
          <a:off x="10013950" y="31095950"/>
          <a:ext cx="0" cy="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②</a:t>
          </a:r>
        </a:p>
      </xdr:txBody>
    </xdr:sp>
    <xdr:clientData/>
  </xdr:twoCellAnchor>
  <xdr:twoCellAnchor>
    <xdr:from>
      <xdr:col>13</xdr:col>
      <xdr:colOff>0</xdr:colOff>
      <xdr:row>84</xdr:row>
      <xdr:rowOff>0</xdr:rowOff>
    </xdr:from>
    <xdr:to>
      <xdr:col>13</xdr:col>
      <xdr:colOff>0</xdr:colOff>
      <xdr:row>84</xdr:row>
      <xdr:rowOff>0</xdr:rowOff>
    </xdr:to>
    <xdr:sp macro="" textlink="">
      <xdr:nvSpPr>
        <xdr:cNvPr id="9" name="Line 11">
          <a:extLst>
            <a:ext uri="{FF2B5EF4-FFF2-40B4-BE49-F238E27FC236}">
              <a16:creationId xmlns:a16="http://schemas.microsoft.com/office/drawing/2014/main" id="{00000000-0008-0000-0100-000009000000}"/>
            </a:ext>
          </a:extLst>
        </xdr:cNvPr>
        <xdr:cNvSpPr>
          <a:spLocks noChangeShapeType="1"/>
        </xdr:cNvSpPr>
      </xdr:nvSpPr>
      <xdr:spPr bwMode="auto">
        <a:xfrm>
          <a:off x="10013950" y="31095950"/>
          <a:ext cx="0" cy="0"/>
        </a:xfrm>
        <a:prstGeom prst="line">
          <a:avLst/>
        </a:prstGeom>
        <a:noFill/>
        <a:ln w="57150">
          <a:solidFill>
            <a:srgbClr val="000000"/>
          </a:solidFill>
          <a:round/>
          <a:headEnd/>
          <a:tailEnd/>
        </a:ln>
      </xdr:spPr>
    </xdr:sp>
    <xdr:clientData/>
  </xdr:twoCellAnchor>
  <xdr:twoCellAnchor>
    <xdr:from>
      <xdr:col>13</xdr:col>
      <xdr:colOff>0</xdr:colOff>
      <xdr:row>84</xdr:row>
      <xdr:rowOff>0</xdr:rowOff>
    </xdr:from>
    <xdr:to>
      <xdr:col>13</xdr:col>
      <xdr:colOff>0</xdr:colOff>
      <xdr:row>84</xdr:row>
      <xdr:rowOff>0</xdr:rowOff>
    </xdr:to>
    <xdr:sp macro="" textlink="">
      <xdr:nvSpPr>
        <xdr:cNvPr id="10" name="Line 15">
          <a:extLst>
            <a:ext uri="{FF2B5EF4-FFF2-40B4-BE49-F238E27FC236}">
              <a16:creationId xmlns:a16="http://schemas.microsoft.com/office/drawing/2014/main" id="{00000000-0008-0000-0100-00000A000000}"/>
            </a:ext>
          </a:extLst>
        </xdr:cNvPr>
        <xdr:cNvSpPr>
          <a:spLocks noChangeShapeType="1"/>
        </xdr:cNvSpPr>
      </xdr:nvSpPr>
      <xdr:spPr bwMode="auto">
        <a:xfrm>
          <a:off x="10013950" y="31095950"/>
          <a:ext cx="0" cy="0"/>
        </a:xfrm>
        <a:prstGeom prst="line">
          <a:avLst/>
        </a:prstGeom>
        <a:noFill/>
        <a:ln w="57150">
          <a:solidFill>
            <a:srgbClr val="000000"/>
          </a:solidFill>
          <a:prstDash val="sysDot"/>
          <a:round/>
          <a:headEnd/>
          <a:tailEnd/>
        </a:ln>
      </xdr:spPr>
    </xdr:sp>
    <xdr:clientData/>
  </xdr:twoCellAnchor>
  <xdr:twoCellAnchor>
    <xdr:from>
      <xdr:col>13</xdr:col>
      <xdr:colOff>0</xdr:colOff>
      <xdr:row>84</xdr:row>
      <xdr:rowOff>0</xdr:rowOff>
    </xdr:from>
    <xdr:to>
      <xdr:col>13</xdr:col>
      <xdr:colOff>0</xdr:colOff>
      <xdr:row>84</xdr:row>
      <xdr:rowOff>0</xdr:rowOff>
    </xdr:to>
    <xdr:sp macro="" textlink="">
      <xdr:nvSpPr>
        <xdr:cNvPr id="11" name="Line 1">
          <a:extLst>
            <a:ext uri="{FF2B5EF4-FFF2-40B4-BE49-F238E27FC236}">
              <a16:creationId xmlns:a16="http://schemas.microsoft.com/office/drawing/2014/main" id="{00000000-0008-0000-0100-00000B000000}"/>
            </a:ext>
          </a:extLst>
        </xdr:cNvPr>
        <xdr:cNvSpPr>
          <a:spLocks noChangeShapeType="1"/>
        </xdr:cNvSpPr>
      </xdr:nvSpPr>
      <xdr:spPr bwMode="auto">
        <a:xfrm>
          <a:off x="10013950" y="31095950"/>
          <a:ext cx="0" cy="0"/>
        </a:xfrm>
        <a:prstGeom prst="line">
          <a:avLst/>
        </a:prstGeom>
        <a:noFill/>
        <a:ln w="57150">
          <a:solidFill>
            <a:srgbClr val="000000"/>
          </a:solidFill>
          <a:round/>
          <a:headEnd/>
          <a:tailEnd/>
        </a:ln>
      </xdr:spPr>
    </xdr:sp>
    <xdr:clientData/>
  </xdr:twoCellAnchor>
  <xdr:twoCellAnchor>
    <xdr:from>
      <xdr:col>13</xdr:col>
      <xdr:colOff>0</xdr:colOff>
      <xdr:row>84</xdr:row>
      <xdr:rowOff>0</xdr:rowOff>
    </xdr:from>
    <xdr:to>
      <xdr:col>13</xdr:col>
      <xdr:colOff>0</xdr:colOff>
      <xdr:row>84</xdr:row>
      <xdr:rowOff>0</xdr:rowOff>
    </xdr:to>
    <xdr:sp macro="" textlink="">
      <xdr:nvSpPr>
        <xdr:cNvPr id="12" name="Line 2">
          <a:extLst>
            <a:ext uri="{FF2B5EF4-FFF2-40B4-BE49-F238E27FC236}">
              <a16:creationId xmlns:a16="http://schemas.microsoft.com/office/drawing/2014/main" id="{00000000-0008-0000-0100-00000C000000}"/>
            </a:ext>
          </a:extLst>
        </xdr:cNvPr>
        <xdr:cNvSpPr>
          <a:spLocks noChangeShapeType="1"/>
        </xdr:cNvSpPr>
      </xdr:nvSpPr>
      <xdr:spPr bwMode="auto">
        <a:xfrm>
          <a:off x="10013950" y="31095950"/>
          <a:ext cx="0" cy="0"/>
        </a:xfrm>
        <a:prstGeom prst="line">
          <a:avLst/>
        </a:prstGeom>
        <a:noFill/>
        <a:ln w="57150">
          <a:solidFill>
            <a:srgbClr val="000000"/>
          </a:solidFill>
          <a:round/>
          <a:headEnd/>
          <a:tailEnd/>
        </a:ln>
      </xdr:spPr>
    </xdr:sp>
    <xdr:clientData/>
  </xdr:twoCellAnchor>
  <xdr:twoCellAnchor>
    <xdr:from>
      <xdr:col>13</xdr:col>
      <xdr:colOff>0</xdr:colOff>
      <xdr:row>84</xdr:row>
      <xdr:rowOff>0</xdr:rowOff>
    </xdr:from>
    <xdr:to>
      <xdr:col>13</xdr:col>
      <xdr:colOff>0</xdr:colOff>
      <xdr:row>84</xdr:row>
      <xdr:rowOff>0</xdr:rowOff>
    </xdr:to>
    <xdr:sp macro="" textlink="">
      <xdr:nvSpPr>
        <xdr:cNvPr id="13" name="Line 3">
          <a:extLst>
            <a:ext uri="{FF2B5EF4-FFF2-40B4-BE49-F238E27FC236}">
              <a16:creationId xmlns:a16="http://schemas.microsoft.com/office/drawing/2014/main" id="{00000000-0008-0000-0100-00000D000000}"/>
            </a:ext>
          </a:extLst>
        </xdr:cNvPr>
        <xdr:cNvSpPr>
          <a:spLocks noChangeShapeType="1"/>
        </xdr:cNvSpPr>
      </xdr:nvSpPr>
      <xdr:spPr bwMode="auto">
        <a:xfrm>
          <a:off x="10013950" y="31095950"/>
          <a:ext cx="0" cy="0"/>
        </a:xfrm>
        <a:prstGeom prst="line">
          <a:avLst/>
        </a:prstGeom>
        <a:noFill/>
        <a:ln w="57150">
          <a:solidFill>
            <a:srgbClr val="000000"/>
          </a:solidFill>
          <a:round/>
          <a:headEnd/>
          <a:tailEnd/>
        </a:ln>
      </xdr:spPr>
    </xdr:sp>
    <xdr:clientData/>
  </xdr:twoCellAnchor>
  <xdr:twoCellAnchor>
    <xdr:from>
      <xdr:col>13</xdr:col>
      <xdr:colOff>0</xdr:colOff>
      <xdr:row>84</xdr:row>
      <xdr:rowOff>0</xdr:rowOff>
    </xdr:from>
    <xdr:to>
      <xdr:col>13</xdr:col>
      <xdr:colOff>0</xdr:colOff>
      <xdr:row>84</xdr:row>
      <xdr:rowOff>0</xdr:rowOff>
    </xdr:to>
    <xdr:sp macro="" textlink="">
      <xdr:nvSpPr>
        <xdr:cNvPr id="14" name="Text Box 4">
          <a:extLst>
            <a:ext uri="{FF2B5EF4-FFF2-40B4-BE49-F238E27FC236}">
              <a16:creationId xmlns:a16="http://schemas.microsoft.com/office/drawing/2014/main" id="{00000000-0008-0000-0100-00000E000000}"/>
            </a:ext>
          </a:extLst>
        </xdr:cNvPr>
        <xdr:cNvSpPr txBox="1">
          <a:spLocks noChangeArrowheads="1"/>
        </xdr:cNvSpPr>
      </xdr:nvSpPr>
      <xdr:spPr bwMode="auto">
        <a:xfrm>
          <a:off x="10013950" y="31095950"/>
          <a:ext cx="0" cy="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ＭＳ Ｐゴシック"/>
              <a:ea typeface="ＭＳ Ｐゴシック"/>
            </a:rPr>
            <a:t>①</a:t>
          </a:r>
        </a:p>
      </xdr:txBody>
    </xdr:sp>
    <xdr:clientData/>
  </xdr:twoCellAnchor>
  <xdr:twoCellAnchor>
    <xdr:from>
      <xdr:col>13</xdr:col>
      <xdr:colOff>0</xdr:colOff>
      <xdr:row>84</xdr:row>
      <xdr:rowOff>0</xdr:rowOff>
    </xdr:from>
    <xdr:to>
      <xdr:col>13</xdr:col>
      <xdr:colOff>0</xdr:colOff>
      <xdr:row>84</xdr:row>
      <xdr:rowOff>0</xdr:rowOff>
    </xdr:to>
    <xdr:sp macro="" textlink="">
      <xdr:nvSpPr>
        <xdr:cNvPr id="15" name="Line 5">
          <a:extLst>
            <a:ext uri="{FF2B5EF4-FFF2-40B4-BE49-F238E27FC236}">
              <a16:creationId xmlns:a16="http://schemas.microsoft.com/office/drawing/2014/main" id="{00000000-0008-0000-0100-00000F000000}"/>
            </a:ext>
          </a:extLst>
        </xdr:cNvPr>
        <xdr:cNvSpPr>
          <a:spLocks noChangeShapeType="1"/>
        </xdr:cNvSpPr>
      </xdr:nvSpPr>
      <xdr:spPr bwMode="auto">
        <a:xfrm>
          <a:off x="10013950" y="31095950"/>
          <a:ext cx="0" cy="0"/>
        </a:xfrm>
        <a:prstGeom prst="line">
          <a:avLst/>
        </a:prstGeom>
        <a:noFill/>
        <a:ln w="57150">
          <a:solidFill>
            <a:srgbClr val="000000"/>
          </a:solidFill>
          <a:prstDash val="sysDot"/>
          <a:round/>
          <a:headEnd/>
          <a:tailEnd/>
        </a:ln>
      </xdr:spPr>
    </xdr:sp>
    <xdr:clientData/>
  </xdr:twoCellAnchor>
  <xdr:twoCellAnchor>
    <xdr:from>
      <xdr:col>13</xdr:col>
      <xdr:colOff>0</xdr:colOff>
      <xdr:row>84</xdr:row>
      <xdr:rowOff>0</xdr:rowOff>
    </xdr:from>
    <xdr:to>
      <xdr:col>13</xdr:col>
      <xdr:colOff>0</xdr:colOff>
      <xdr:row>84</xdr:row>
      <xdr:rowOff>0</xdr:rowOff>
    </xdr:to>
    <xdr:sp macro="" textlink="">
      <xdr:nvSpPr>
        <xdr:cNvPr id="16" name="Line 6">
          <a:extLst>
            <a:ext uri="{FF2B5EF4-FFF2-40B4-BE49-F238E27FC236}">
              <a16:creationId xmlns:a16="http://schemas.microsoft.com/office/drawing/2014/main" id="{00000000-0008-0000-0100-000010000000}"/>
            </a:ext>
          </a:extLst>
        </xdr:cNvPr>
        <xdr:cNvSpPr>
          <a:spLocks noChangeShapeType="1"/>
        </xdr:cNvSpPr>
      </xdr:nvSpPr>
      <xdr:spPr bwMode="auto">
        <a:xfrm>
          <a:off x="10013950" y="31095950"/>
          <a:ext cx="0" cy="0"/>
        </a:xfrm>
        <a:prstGeom prst="line">
          <a:avLst/>
        </a:prstGeom>
        <a:noFill/>
        <a:ln w="57150">
          <a:solidFill>
            <a:srgbClr val="000000"/>
          </a:solidFill>
          <a:prstDash val="sysDot"/>
          <a:round/>
          <a:headEnd/>
          <a:tailEnd/>
        </a:ln>
      </xdr:spPr>
    </xdr:sp>
    <xdr:clientData/>
  </xdr:twoCellAnchor>
  <xdr:twoCellAnchor>
    <xdr:from>
      <xdr:col>13</xdr:col>
      <xdr:colOff>0</xdr:colOff>
      <xdr:row>84</xdr:row>
      <xdr:rowOff>0</xdr:rowOff>
    </xdr:from>
    <xdr:to>
      <xdr:col>13</xdr:col>
      <xdr:colOff>0</xdr:colOff>
      <xdr:row>84</xdr:row>
      <xdr:rowOff>0</xdr:rowOff>
    </xdr:to>
    <xdr:sp macro="" textlink="">
      <xdr:nvSpPr>
        <xdr:cNvPr id="17" name="Text Box 7">
          <a:extLst>
            <a:ext uri="{FF2B5EF4-FFF2-40B4-BE49-F238E27FC236}">
              <a16:creationId xmlns:a16="http://schemas.microsoft.com/office/drawing/2014/main" id="{00000000-0008-0000-0100-000011000000}"/>
            </a:ext>
          </a:extLst>
        </xdr:cNvPr>
        <xdr:cNvSpPr txBox="1">
          <a:spLocks noChangeArrowheads="1"/>
        </xdr:cNvSpPr>
      </xdr:nvSpPr>
      <xdr:spPr bwMode="auto">
        <a:xfrm>
          <a:off x="10013950" y="31095950"/>
          <a:ext cx="0" cy="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②</a:t>
          </a:r>
        </a:p>
      </xdr:txBody>
    </xdr:sp>
    <xdr:clientData/>
  </xdr:twoCellAnchor>
  <xdr:twoCellAnchor>
    <xdr:from>
      <xdr:col>13</xdr:col>
      <xdr:colOff>0</xdr:colOff>
      <xdr:row>84</xdr:row>
      <xdr:rowOff>0</xdr:rowOff>
    </xdr:from>
    <xdr:to>
      <xdr:col>13</xdr:col>
      <xdr:colOff>0</xdr:colOff>
      <xdr:row>84</xdr:row>
      <xdr:rowOff>0</xdr:rowOff>
    </xdr:to>
    <xdr:sp macro="" textlink="">
      <xdr:nvSpPr>
        <xdr:cNvPr id="18" name="Line 8">
          <a:extLst>
            <a:ext uri="{FF2B5EF4-FFF2-40B4-BE49-F238E27FC236}">
              <a16:creationId xmlns:a16="http://schemas.microsoft.com/office/drawing/2014/main" id="{00000000-0008-0000-0100-000012000000}"/>
            </a:ext>
          </a:extLst>
        </xdr:cNvPr>
        <xdr:cNvSpPr>
          <a:spLocks noChangeShapeType="1"/>
        </xdr:cNvSpPr>
      </xdr:nvSpPr>
      <xdr:spPr bwMode="auto">
        <a:xfrm>
          <a:off x="10013950" y="31095950"/>
          <a:ext cx="0" cy="0"/>
        </a:xfrm>
        <a:prstGeom prst="line">
          <a:avLst/>
        </a:prstGeom>
        <a:noFill/>
        <a:ln w="57150">
          <a:solidFill>
            <a:srgbClr val="000000"/>
          </a:solidFill>
          <a:round/>
          <a:headEnd/>
          <a:tailEnd/>
        </a:ln>
      </xdr:spPr>
    </xdr:sp>
    <xdr:clientData/>
  </xdr:twoCellAnchor>
  <xdr:twoCellAnchor>
    <xdr:from>
      <xdr:col>13</xdr:col>
      <xdr:colOff>0</xdr:colOff>
      <xdr:row>84</xdr:row>
      <xdr:rowOff>0</xdr:rowOff>
    </xdr:from>
    <xdr:to>
      <xdr:col>13</xdr:col>
      <xdr:colOff>0</xdr:colOff>
      <xdr:row>84</xdr:row>
      <xdr:rowOff>0</xdr:rowOff>
    </xdr:to>
    <xdr:sp macro="" textlink="">
      <xdr:nvSpPr>
        <xdr:cNvPr id="19" name="Line 9">
          <a:extLst>
            <a:ext uri="{FF2B5EF4-FFF2-40B4-BE49-F238E27FC236}">
              <a16:creationId xmlns:a16="http://schemas.microsoft.com/office/drawing/2014/main" id="{00000000-0008-0000-0100-000013000000}"/>
            </a:ext>
          </a:extLst>
        </xdr:cNvPr>
        <xdr:cNvSpPr>
          <a:spLocks noChangeShapeType="1"/>
        </xdr:cNvSpPr>
      </xdr:nvSpPr>
      <xdr:spPr bwMode="auto">
        <a:xfrm>
          <a:off x="10013950" y="31095950"/>
          <a:ext cx="0" cy="0"/>
        </a:xfrm>
        <a:prstGeom prst="line">
          <a:avLst/>
        </a:prstGeom>
        <a:noFill/>
        <a:ln w="57150">
          <a:solidFill>
            <a:srgbClr val="000000"/>
          </a:solidFill>
          <a:prstDash val="sysDot"/>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188836</xdr:colOff>
      <xdr:row>40</xdr:row>
      <xdr:rowOff>234950</xdr:rowOff>
    </xdr:from>
    <xdr:to>
      <xdr:col>1</xdr:col>
      <xdr:colOff>14534</xdr:colOff>
      <xdr:row>46</xdr:row>
      <xdr:rowOff>241300</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188836" y="12760325"/>
          <a:ext cx="647229" cy="1863725"/>
          <a:chOff x="446803" y="10296525"/>
          <a:chExt cx="161458" cy="809625"/>
        </a:xfrm>
      </xdr:grpSpPr>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a:off x="446803" y="11095360"/>
            <a:ext cx="161458" cy="0"/>
          </a:xfrm>
          <a:prstGeom prst="straightConnector1">
            <a:avLst/>
          </a:prstGeom>
          <a:ln w="127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447675" y="10296525"/>
            <a:ext cx="0" cy="8096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177800</xdr:colOff>
      <xdr:row>40</xdr:row>
      <xdr:rowOff>238125</xdr:rowOff>
    </xdr:from>
    <xdr:to>
      <xdr:col>1</xdr:col>
      <xdr:colOff>76200</xdr:colOff>
      <xdr:row>40</xdr:row>
      <xdr:rowOff>241300</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H="1">
          <a:off x="177800" y="9382125"/>
          <a:ext cx="717550" cy="31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542925</xdr:colOff>
      <xdr:row>2</xdr:row>
      <xdr:rowOff>200024</xdr:rowOff>
    </xdr:from>
    <xdr:to>
      <xdr:col>12</xdr:col>
      <xdr:colOff>419100</xdr:colOff>
      <xdr:row>7</xdr:row>
      <xdr:rowOff>142875</xdr:rowOff>
    </xdr:to>
    <xdr:sp macro="" textlink="">
      <xdr:nvSpPr>
        <xdr:cNvPr id="9" name="角丸四角形 8">
          <a:extLst>
            <a:ext uri="{FF2B5EF4-FFF2-40B4-BE49-F238E27FC236}">
              <a16:creationId xmlns:a16="http://schemas.microsoft.com/office/drawing/2014/main" id="{00000000-0008-0000-0400-000009000000}"/>
            </a:ext>
          </a:extLst>
        </xdr:cNvPr>
        <xdr:cNvSpPr/>
      </xdr:nvSpPr>
      <xdr:spPr>
        <a:xfrm>
          <a:off x="542925" y="809624"/>
          <a:ext cx="9629775" cy="1466851"/>
        </a:xfrm>
        <a:prstGeom prst="roundRect">
          <a:avLst/>
        </a:prstGeom>
        <a:noFill/>
        <a:ln cmpd="thinThick"/>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editAs="oneCell">
    <xdr:from>
      <xdr:col>2</xdr:col>
      <xdr:colOff>66675</xdr:colOff>
      <xdr:row>47</xdr:row>
      <xdr:rowOff>0</xdr:rowOff>
    </xdr:from>
    <xdr:to>
      <xdr:col>7</xdr:col>
      <xdr:colOff>19050</xdr:colOff>
      <xdr:row>48</xdr:row>
      <xdr:rowOff>95250</xdr:rowOff>
    </xdr:to>
    <xdr:sp macro="" textlink="">
      <xdr:nvSpPr>
        <xdr:cNvPr id="4100" name="Group Box 4" hidden="1">
          <a:extLst>
            <a:ext uri="{63B3BB69-23CF-44E3-9099-C40C66FF867C}">
              <a14:compatExt xmlns:a14="http://schemas.microsoft.com/office/drawing/2010/main"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AlternateContent xmlns:mc="http://schemas.openxmlformats.org/markup-compatibility/2006">
    <mc:Choice xmlns:a14="http://schemas.microsoft.com/office/drawing/2010/main" Requires="a14">
      <xdr:twoCellAnchor editAs="oneCell">
        <xdr:from>
          <xdr:col>2</xdr:col>
          <xdr:colOff>66675</xdr:colOff>
          <xdr:row>47</xdr:row>
          <xdr:rowOff>0</xdr:rowOff>
        </xdr:from>
        <xdr:to>
          <xdr:col>7</xdr:col>
          <xdr:colOff>19050</xdr:colOff>
          <xdr:row>48</xdr:row>
          <xdr:rowOff>95250</xdr:rowOff>
        </xdr:to>
        <xdr:sp macro="" textlink="">
          <xdr:nvSpPr>
            <xdr:cNvPr id="2" name="Group Box 4" hidden="1">
              <a:extLst>
                <a:ext uri="{63B3BB69-23CF-44E3-9099-C40C66FF867C}">
                  <a14:compatExt spid="_x0000_s4100"/>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shinsei.e-kanagawa.lg.jp/140007-u/offer/offerList_detail?tempSeq=12485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7"/>
  <sheetViews>
    <sheetView tabSelected="1" view="pageBreakPreview" zoomScale="80" zoomScaleNormal="80" zoomScaleSheetLayoutView="80" workbookViewId="0"/>
  </sheetViews>
  <sheetFormatPr defaultColWidth="9" defaultRowHeight="24" customHeight="1"/>
  <cols>
    <col min="1" max="1" width="10.75" style="3" customWidth="1"/>
    <col min="2" max="2" width="11.75" style="3" customWidth="1"/>
    <col min="3" max="4" width="11.75" style="7" customWidth="1"/>
    <col min="5" max="14" width="10.75" style="3" customWidth="1"/>
    <col min="15" max="15" width="10.75" style="23" customWidth="1"/>
    <col min="16" max="16384" width="9" style="3"/>
  </cols>
  <sheetData>
    <row r="1" spans="1:26" ht="24" customHeight="1">
      <c r="M1" s="389" t="s">
        <v>28</v>
      </c>
      <c r="N1" s="389"/>
    </row>
    <row r="3" spans="1:26" ht="24" customHeight="1">
      <c r="C3" s="3"/>
      <c r="D3" s="390" t="s">
        <v>218</v>
      </c>
      <c r="E3" s="390"/>
      <c r="F3" s="390"/>
      <c r="G3" s="390"/>
      <c r="H3" s="390"/>
      <c r="I3" s="390"/>
      <c r="J3" s="390"/>
      <c r="K3" s="390"/>
      <c r="L3" s="390"/>
    </row>
    <row r="4" spans="1:26" ht="24" customHeight="1">
      <c r="C4" s="8"/>
      <c r="D4" s="8"/>
      <c r="E4" s="8"/>
      <c r="F4" s="8"/>
      <c r="G4" s="8"/>
      <c r="H4" s="8"/>
      <c r="I4" s="8"/>
      <c r="J4" s="8"/>
      <c r="K4" s="8"/>
      <c r="L4" s="8"/>
      <c r="M4" s="9"/>
      <c r="N4" s="9"/>
    </row>
    <row r="5" spans="1:26" s="36" customFormat="1" ht="24" customHeight="1">
      <c r="C5" s="12" t="s">
        <v>207</v>
      </c>
      <c r="D5" s="12"/>
      <c r="E5" s="12"/>
      <c r="F5" s="12"/>
      <c r="G5" s="12"/>
      <c r="H5" s="12"/>
      <c r="I5" s="12"/>
      <c r="J5" s="12"/>
      <c r="K5" s="12"/>
      <c r="L5" s="12"/>
      <c r="M5" s="12"/>
      <c r="N5" s="12"/>
      <c r="O5" s="23"/>
      <c r="P5" s="12"/>
      <c r="Q5" s="25"/>
      <c r="R5" s="25"/>
      <c r="S5" s="25"/>
      <c r="T5" s="25"/>
      <c r="U5" s="25"/>
      <c r="V5" s="25"/>
      <c r="W5" s="25"/>
      <c r="X5" s="25"/>
      <c r="Y5" s="25"/>
    </row>
    <row r="6" spans="1:26" s="372" customFormat="1" ht="24" customHeight="1">
      <c r="C6" s="373" t="s">
        <v>186</v>
      </c>
      <c r="D6" s="374"/>
      <c r="E6" s="375"/>
      <c r="F6" s="375"/>
      <c r="G6" s="376" t="s">
        <v>722</v>
      </c>
      <c r="H6" s="377"/>
      <c r="I6" s="378"/>
      <c r="J6" s="378"/>
      <c r="K6" s="378"/>
      <c r="L6" s="378"/>
      <c r="M6" s="377"/>
      <c r="N6" s="377"/>
      <c r="O6" s="379"/>
    </row>
    <row r="7" spans="1:26" ht="15" customHeight="1">
      <c r="C7" s="169"/>
      <c r="D7" s="38"/>
      <c r="E7" s="12"/>
      <c r="F7" s="12"/>
      <c r="G7" s="12"/>
      <c r="H7" s="170"/>
      <c r="I7" s="39"/>
      <c r="J7" s="39"/>
      <c r="K7" s="37"/>
      <c r="L7" s="37"/>
      <c r="M7" s="37"/>
      <c r="N7" s="12"/>
      <c r="P7" s="12"/>
      <c r="Q7" s="25"/>
      <c r="R7" s="25"/>
      <c r="S7" s="25"/>
      <c r="T7" s="25"/>
      <c r="U7" s="25"/>
      <c r="V7" s="25"/>
      <c r="W7" s="25"/>
      <c r="X7" s="25"/>
      <c r="Y7" s="25"/>
    </row>
    <row r="8" spans="1:26" s="36" customFormat="1" ht="24" customHeight="1">
      <c r="A8" s="15"/>
      <c r="B8" s="15"/>
      <c r="C8" s="40" t="s">
        <v>723</v>
      </c>
      <c r="D8" s="371"/>
      <c r="E8" s="103"/>
      <c r="F8" s="12"/>
      <c r="G8" s="12"/>
      <c r="H8" s="12"/>
      <c r="I8" s="12"/>
      <c r="K8" s="40"/>
      <c r="L8" s="13"/>
      <c r="M8" s="13"/>
      <c r="N8" s="13"/>
      <c r="O8" s="367"/>
      <c r="R8" s="25"/>
      <c r="S8" s="25"/>
      <c r="T8" s="25"/>
      <c r="U8" s="25"/>
      <c r="V8" s="25"/>
      <c r="W8" s="25"/>
      <c r="X8" s="25"/>
      <c r="Y8" s="25"/>
      <c r="Z8" s="25"/>
    </row>
    <row r="9" spans="1:26" ht="15" customHeight="1">
      <c r="C9" s="169"/>
      <c r="D9" s="38"/>
      <c r="E9" s="12"/>
      <c r="F9" s="12"/>
      <c r="G9" s="12"/>
      <c r="H9" s="170"/>
      <c r="I9" s="39"/>
      <c r="J9" s="39"/>
      <c r="K9" s="37"/>
      <c r="L9" s="37"/>
      <c r="M9" s="37"/>
      <c r="N9" s="12"/>
      <c r="P9" s="12"/>
      <c r="Q9" s="25"/>
      <c r="R9" s="25"/>
      <c r="S9" s="25"/>
      <c r="T9" s="25"/>
      <c r="U9" s="25"/>
      <c r="V9" s="25"/>
      <c r="W9" s="25"/>
      <c r="X9" s="25"/>
      <c r="Y9" s="25"/>
    </row>
    <row r="10" spans="1:26" s="36" customFormat="1" ht="24" customHeight="1">
      <c r="A10" s="15"/>
      <c r="B10" s="15"/>
      <c r="C10" s="37" t="s">
        <v>209</v>
      </c>
      <c r="D10" s="38"/>
      <c r="E10" s="103"/>
      <c r="F10" s="12"/>
      <c r="G10" s="12"/>
      <c r="H10" s="12"/>
      <c r="I10" s="12"/>
      <c r="K10" s="40"/>
      <c r="L10" s="13"/>
      <c r="M10" s="13"/>
      <c r="N10" s="13"/>
      <c r="O10" s="23"/>
      <c r="R10" s="25"/>
      <c r="S10" s="25"/>
      <c r="T10" s="25"/>
      <c r="U10" s="25"/>
      <c r="V10" s="25"/>
      <c r="W10" s="25"/>
      <c r="X10" s="25"/>
      <c r="Y10" s="25"/>
      <c r="Z10" s="25"/>
    </row>
    <row r="11" spans="1:26" ht="24" customHeight="1" thickBot="1">
      <c r="C11" s="37"/>
      <c r="D11" s="38"/>
      <c r="E11" s="103"/>
      <c r="F11" s="12"/>
      <c r="G11" s="12"/>
      <c r="H11" s="12"/>
      <c r="I11" s="12"/>
      <c r="J11" s="12"/>
      <c r="K11" s="11"/>
      <c r="L11" s="11"/>
    </row>
    <row r="12" spans="1:26" ht="24" customHeight="1" thickBot="1">
      <c r="B12" s="383" t="s">
        <v>174</v>
      </c>
      <c r="C12" s="401"/>
      <c r="D12" s="402"/>
      <c r="E12" s="403"/>
      <c r="F12" s="403"/>
      <c r="G12" s="403"/>
      <c r="H12" s="403"/>
      <c r="I12" s="403"/>
      <c r="J12" s="403"/>
      <c r="K12" s="403"/>
      <c r="L12" s="403"/>
      <c r="M12" s="404"/>
    </row>
    <row r="13" spans="1:26" ht="24" customHeight="1">
      <c r="B13" s="179"/>
      <c r="C13" s="179"/>
      <c r="D13" s="180"/>
      <c r="E13" s="180"/>
      <c r="F13" s="177"/>
      <c r="G13" s="177"/>
      <c r="H13" s="89"/>
      <c r="I13" s="89"/>
      <c r="J13" s="89"/>
      <c r="K13" s="89"/>
      <c r="L13" s="178"/>
      <c r="M13" s="178"/>
    </row>
    <row r="14" spans="1:26" ht="24" customHeight="1" thickBot="1">
      <c r="B14" s="38" t="s">
        <v>212</v>
      </c>
      <c r="C14" s="13"/>
      <c r="D14" s="177"/>
      <c r="E14" s="177"/>
      <c r="F14" s="177"/>
      <c r="G14" s="177"/>
      <c r="H14" s="89"/>
      <c r="I14" s="89"/>
      <c r="J14" s="89"/>
      <c r="K14" s="89"/>
      <c r="L14" s="178"/>
      <c r="M14" s="178"/>
    </row>
    <row r="15" spans="1:26" ht="24" customHeight="1" thickBot="1">
      <c r="B15" s="382" t="s">
        <v>175</v>
      </c>
      <c r="C15" s="383"/>
      <c r="D15" s="397">
        <v>0</v>
      </c>
      <c r="E15" s="398"/>
      <c r="F15" s="167" t="s">
        <v>41</v>
      </c>
      <c r="G15" s="3" t="s">
        <v>176</v>
      </c>
      <c r="H15" s="14"/>
      <c r="J15" s="14"/>
    </row>
    <row r="16" spans="1:26" ht="36" customHeight="1" thickBot="1">
      <c r="B16" s="384" t="s">
        <v>183</v>
      </c>
      <c r="C16" s="385"/>
      <c r="D16" s="399">
        <v>0</v>
      </c>
      <c r="E16" s="400"/>
      <c r="F16" s="167" t="s">
        <v>10</v>
      </c>
      <c r="G16" s="20" t="s">
        <v>724</v>
      </c>
      <c r="H16" s="14"/>
      <c r="I16" s="14"/>
      <c r="J16" s="15"/>
      <c r="L16" s="5"/>
      <c r="O16" s="200"/>
    </row>
    <row r="17" spans="2:21" ht="24" customHeight="1">
      <c r="B17" s="179"/>
      <c r="C17" s="179"/>
      <c r="D17" s="180"/>
      <c r="E17" s="180"/>
      <c r="F17" s="177"/>
      <c r="G17" s="20" t="s">
        <v>725</v>
      </c>
      <c r="H17" s="89"/>
      <c r="I17" s="89"/>
      <c r="J17" s="89"/>
      <c r="K17" s="89"/>
      <c r="L17" s="178"/>
      <c r="M17" s="178"/>
    </row>
    <row r="18" spans="2:21" ht="24" customHeight="1" thickBot="1">
      <c r="B18" s="12" t="s">
        <v>215</v>
      </c>
      <c r="C18" s="12"/>
      <c r="D18" s="13"/>
      <c r="E18" s="13"/>
      <c r="F18" s="12"/>
      <c r="G18" s="12"/>
      <c r="H18" s="14"/>
      <c r="I18" s="14"/>
      <c r="J18" s="14"/>
      <c r="K18" s="15"/>
      <c r="M18" s="5"/>
      <c r="P18" s="16"/>
    </row>
    <row r="19" spans="2:21" ht="36" customHeight="1" thickBot="1">
      <c r="B19" s="385" t="s">
        <v>184</v>
      </c>
      <c r="C19" s="386"/>
      <c r="D19" s="380">
        <v>0</v>
      </c>
      <c r="E19" s="381"/>
      <c r="F19" s="167" t="s">
        <v>67</v>
      </c>
      <c r="G19" s="20" t="s">
        <v>177</v>
      </c>
      <c r="H19" s="15"/>
      <c r="I19" s="15"/>
      <c r="J19" s="15"/>
      <c r="L19" s="17"/>
      <c r="O19" s="200"/>
    </row>
    <row r="20" spans="2:21" s="368" customFormat="1" ht="24" customHeight="1">
      <c r="B20" s="179"/>
      <c r="C20" s="179"/>
      <c r="D20" s="180"/>
      <c r="E20" s="180"/>
      <c r="F20" s="177"/>
      <c r="G20" s="369" t="s">
        <v>726</v>
      </c>
      <c r="H20" s="89"/>
      <c r="I20" s="89"/>
      <c r="J20" s="89"/>
      <c r="K20" s="89"/>
      <c r="L20" s="178"/>
      <c r="M20" s="178"/>
      <c r="O20" s="367"/>
    </row>
    <row r="21" spans="2:21" ht="24" customHeight="1">
      <c r="B21" s="81"/>
      <c r="C21" s="81"/>
      <c r="D21" s="81"/>
      <c r="E21" s="120"/>
      <c r="F21" s="120"/>
      <c r="G21" s="20" t="s">
        <v>727</v>
      </c>
      <c r="H21" s="15"/>
      <c r="I21" s="15"/>
      <c r="J21" s="15"/>
      <c r="K21" s="15"/>
      <c r="M21" s="17"/>
      <c r="P21" s="16"/>
    </row>
    <row r="22" spans="2:21" ht="24" customHeight="1">
      <c r="B22" s="25"/>
      <c r="C22" s="4" t="s">
        <v>12</v>
      </c>
      <c r="D22" s="18"/>
      <c r="E22" s="19"/>
      <c r="F22" s="19"/>
      <c r="G22" s="15"/>
      <c r="H22" s="15"/>
      <c r="I22" s="15"/>
      <c r="J22" s="15"/>
      <c r="K22" s="15"/>
      <c r="L22" s="15"/>
      <c r="P22" s="16"/>
    </row>
    <row r="23" spans="2:21" ht="24" customHeight="1">
      <c r="B23" s="10" t="s">
        <v>150</v>
      </c>
      <c r="C23" s="25"/>
      <c r="D23" s="3"/>
      <c r="E23" s="15"/>
      <c r="F23" s="15"/>
      <c r="G23" s="15"/>
      <c r="H23" s="15"/>
      <c r="I23" s="15"/>
      <c r="J23" s="15"/>
      <c r="K23" s="15"/>
      <c r="L23" s="15"/>
      <c r="P23" s="20"/>
      <c r="Q23" s="15"/>
      <c r="R23" s="15"/>
      <c r="S23" s="15"/>
      <c r="T23" s="15"/>
      <c r="U23" s="15"/>
    </row>
    <row r="24" spans="2:21" s="15" customFormat="1" ht="24" customHeight="1">
      <c r="B24" s="10" t="s">
        <v>39</v>
      </c>
      <c r="C24" s="7"/>
      <c r="O24" s="23"/>
      <c r="P24" s="3"/>
      <c r="Q24" s="3"/>
      <c r="R24" s="3"/>
      <c r="S24" s="3"/>
      <c r="T24" s="3"/>
      <c r="U24" s="3"/>
    </row>
    <row r="25" spans="2:21" ht="24" customHeight="1">
      <c r="B25" s="10" t="s">
        <v>37</v>
      </c>
      <c r="C25" s="25"/>
      <c r="D25" s="3"/>
      <c r="E25" s="15"/>
      <c r="F25" s="15"/>
      <c r="G25" s="15"/>
      <c r="H25" s="15"/>
      <c r="I25" s="15"/>
      <c r="J25" s="15"/>
      <c r="K25" s="15"/>
      <c r="L25" s="15"/>
      <c r="M25" s="15"/>
      <c r="P25" s="16"/>
    </row>
    <row r="26" spans="2:21" ht="24" customHeight="1">
      <c r="B26" s="10" t="s">
        <v>38</v>
      </c>
      <c r="C26" s="25"/>
      <c r="D26" s="3"/>
      <c r="E26" s="15"/>
      <c r="F26" s="15"/>
      <c r="G26" s="15"/>
      <c r="H26" s="15"/>
      <c r="I26" s="15"/>
      <c r="J26" s="15"/>
      <c r="K26" s="15"/>
      <c r="L26" s="15"/>
      <c r="M26" s="15"/>
      <c r="P26" s="16"/>
    </row>
    <row r="27" spans="2:21" ht="24" customHeight="1">
      <c r="B27" s="10" t="s">
        <v>66</v>
      </c>
      <c r="C27" s="25"/>
      <c r="D27" s="3"/>
      <c r="E27" s="15"/>
      <c r="F27" s="15"/>
      <c r="G27" s="15"/>
      <c r="H27" s="15"/>
      <c r="I27" s="15"/>
      <c r="J27" s="15"/>
      <c r="K27" s="15"/>
      <c r="L27" s="15"/>
      <c r="M27" s="15"/>
      <c r="P27" s="16"/>
    </row>
    <row r="28" spans="2:21" ht="24" customHeight="1">
      <c r="C28" s="20"/>
      <c r="D28" s="20"/>
      <c r="E28" s="5"/>
      <c r="F28" s="15"/>
      <c r="G28" s="15"/>
      <c r="H28" s="15"/>
      <c r="I28" s="15"/>
      <c r="J28" s="15"/>
      <c r="K28" s="15"/>
      <c r="L28" s="15"/>
      <c r="M28" s="5"/>
      <c r="N28" s="5"/>
    </row>
    <row r="29" spans="2:21" ht="24" customHeight="1">
      <c r="B29" s="2" t="s">
        <v>219</v>
      </c>
      <c r="C29" s="3"/>
      <c r="D29" s="3"/>
      <c r="E29" s="1"/>
      <c r="F29" s="1"/>
      <c r="G29" s="1"/>
      <c r="H29" s="1"/>
      <c r="I29" s="1"/>
      <c r="J29" s="1"/>
      <c r="K29" s="1"/>
      <c r="L29" s="6"/>
      <c r="M29" s="5"/>
      <c r="N29" s="5"/>
    </row>
    <row r="30" spans="2:21" ht="24" customHeight="1" thickBot="1">
      <c r="C30" s="3"/>
      <c r="D30" s="3"/>
      <c r="F30" s="15"/>
      <c r="G30" s="7"/>
      <c r="H30" s="149" t="s">
        <v>0</v>
      </c>
      <c r="I30" s="150" t="s">
        <v>1</v>
      </c>
      <c r="J30" s="150" t="s">
        <v>2</v>
      </c>
      <c r="K30" s="151" t="s">
        <v>3</v>
      </c>
      <c r="L30" s="171" t="s">
        <v>13</v>
      </c>
      <c r="M30" s="168" t="s">
        <v>23</v>
      </c>
      <c r="P30" s="5"/>
    </row>
    <row r="31" spans="2:21" ht="24" customHeight="1">
      <c r="B31" s="391" t="s">
        <v>216</v>
      </c>
      <c r="C31" s="392"/>
      <c r="D31" s="392"/>
      <c r="E31" s="392"/>
      <c r="F31" s="393"/>
      <c r="G31" s="152" t="s">
        <v>5</v>
      </c>
      <c r="H31" s="209">
        <v>0</v>
      </c>
      <c r="I31" s="210">
        <v>0</v>
      </c>
      <c r="J31" s="210">
        <v>0</v>
      </c>
      <c r="K31" s="211">
        <v>0</v>
      </c>
      <c r="L31" s="153">
        <f t="shared" ref="L31:L36" si="0">SUM(H31,I31,J31,K31)</f>
        <v>0</v>
      </c>
      <c r="M31" s="387">
        <f>SUM(L31,L32)</f>
        <v>0</v>
      </c>
      <c r="P31" s="5"/>
    </row>
    <row r="32" spans="2:21" ht="24" customHeight="1">
      <c r="B32" s="394"/>
      <c r="C32" s="395"/>
      <c r="D32" s="395"/>
      <c r="E32" s="395"/>
      <c r="F32" s="396"/>
      <c r="G32" s="154" t="s">
        <v>6</v>
      </c>
      <c r="H32" s="212">
        <v>0</v>
      </c>
      <c r="I32" s="213">
        <v>0</v>
      </c>
      <c r="J32" s="213">
        <v>0</v>
      </c>
      <c r="K32" s="214">
        <v>0</v>
      </c>
      <c r="L32" s="155">
        <f t="shared" si="0"/>
        <v>0</v>
      </c>
      <c r="M32" s="388"/>
      <c r="P32" s="5"/>
    </row>
    <row r="33" spans="2:23" ht="24" customHeight="1">
      <c r="B33" s="391" t="s">
        <v>217</v>
      </c>
      <c r="C33" s="392"/>
      <c r="D33" s="392"/>
      <c r="E33" s="392"/>
      <c r="F33" s="393"/>
      <c r="G33" s="152" t="s">
        <v>5</v>
      </c>
      <c r="H33" s="215">
        <v>0</v>
      </c>
      <c r="I33" s="216">
        <v>0</v>
      </c>
      <c r="J33" s="216">
        <v>0</v>
      </c>
      <c r="K33" s="217">
        <v>0</v>
      </c>
      <c r="L33" s="153">
        <f t="shared" si="0"/>
        <v>0</v>
      </c>
      <c r="M33" s="387">
        <f>SUM(L33,L34)</f>
        <v>0</v>
      </c>
    </row>
    <row r="34" spans="2:23" ht="24" customHeight="1">
      <c r="B34" s="394"/>
      <c r="C34" s="395"/>
      <c r="D34" s="395"/>
      <c r="E34" s="395"/>
      <c r="F34" s="396"/>
      <c r="G34" s="154" t="s">
        <v>6</v>
      </c>
      <c r="H34" s="212">
        <v>0</v>
      </c>
      <c r="I34" s="213">
        <v>0</v>
      </c>
      <c r="J34" s="213">
        <v>0</v>
      </c>
      <c r="K34" s="214">
        <v>0</v>
      </c>
      <c r="L34" s="156">
        <f t="shared" si="0"/>
        <v>0</v>
      </c>
      <c r="M34" s="388"/>
    </row>
    <row r="35" spans="2:23" ht="24" customHeight="1">
      <c r="B35" s="391" t="s">
        <v>213</v>
      </c>
      <c r="C35" s="392"/>
      <c r="D35" s="392"/>
      <c r="E35" s="392"/>
      <c r="F35" s="393"/>
      <c r="G35" s="152" t="s">
        <v>5</v>
      </c>
      <c r="H35" s="215">
        <v>0</v>
      </c>
      <c r="I35" s="216">
        <v>0</v>
      </c>
      <c r="J35" s="216">
        <v>0</v>
      </c>
      <c r="K35" s="217">
        <v>0</v>
      </c>
      <c r="L35" s="153">
        <f t="shared" si="0"/>
        <v>0</v>
      </c>
      <c r="M35" s="387">
        <f>SUM(L35,L36)</f>
        <v>0</v>
      </c>
    </row>
    <row r="36" spans="2:23" ht="24" customHeight="1" thickBot="1">
      <c r="B36" s="394"/>
      <c r="C36" s="395"/>
      <c r="D36" s="395"/>
      <c r="E36" s="395"/>
      <c r="F36" s="396"/>
      <c r="G36" s="154" t="s">
        <v>6</v>
      </c>
      <c r="H36" s="218">
        <v>0</v>
      </c>
      <c r="I36" s="219">
        <v>0</v>
      </c>
      <c r="J36" s="219">
        <v>0</v>
      </c>
      <c r="K36" s="220">
        <v>0</v>
      </c>
      <c r="L36" s="155">
        <f t="shared" si="0"/>
        <v>0</v>
      </c>
      <c r="M36" s="388"/>
      <c r="N36" s="22"/>
    </row>
    <row r="37" spans="2:23" ht="24" customHeight="1">
      <c r="B37" s="23"/>
      <c r="C37" s="23"/>
      <c r="D37" s="21"/>
      <c r="E37" s="21"/>
      <c r="F37" s="21"/>
      <c r="G37" s="24"/>
      <c r="H37" s="24"/>
      <c r="I37" s="24"/>
      <c r="J37" s="24"/>
      <c r="K37" s="24"/>
    </row>
    <row r="38" spans="2:23" ht="24" customHeight="1">
      <c r="B38" s="2" t="s">
        <v>36</v>
      </c>
      <c r="C38" s="3"/>
      <c r="D38" s="3"/>
      <c r="F38" s="1"/>
      <c r="G38" s="1"/>
      <c r="H38" s="1"/>
      <c r="I38" s="1"/>
      <c r="J38" s="1"/>
      <c r="K38" s="1"/>
    </row>
    <row r="39" spans="2:23" ht="24" customHeight="1" thickBot="1">
      <c r="C39" s="3"/>
      <c r="D39" s="3"/>
      <c r="F39" s="15"/>
      <c r="G39" s="7"/>
      <c r="H39" s="149" t="s">
        <v>0</v>
      </c>
      <c r="I39" s="150" t="s">
        <v>1</v>
      </c>
      <c r="J39" s="150" t="s">
        <v>2</v>
      </c>
      <c r="K39" s="151" t="s">
        <v>3</v>
      </c>
      <c r="L39" s="171" t="s">
        <v>13</v>
      </c>
      <c r="M39" s="168" t="s">
        <v>84</v>
      </c>
    </row>
    <row r="40" spans="2:23" ht="24" customHeight="1">
      <c r="B40" s="391" t="s">
        <v>216</v>
      </c>
      <c r="C40" s="392"/>
      <c r="D40" s="392"/>
      <c r="E40" s="392"/>
      <c r="F40" s="393"/>
      <c r="G40" s="152" t="s">
        <v>5</v>
      </c>
      <c r="H40" s="209">
        <v>0</v>
      </c>
      <c r="I40" s="210">
        <v>0</v>
      </c>
      <c r="J40" s="210">
        <v>0</v>
      </c>
      <c r="K40" s="211">
        <v>0</v>
      </c>
      <c r="L40" s="153">
        <f t="shared" ref="L40:L45" si="1">SUM(H40,I40,J40,K40)</f>
        <v>0</v>
      </c>
      <c r="M40" s="387">
        <f>SUM(L40,L41)</f>
        <v>0</v>
      </c>
    </row>
    <row r="41" spans="2:23" ht="24" customHeight="1">
      <c r="B41" s="394"/>
      <c r="C41" s="395"/>
      <c r="D41" s="395"/>
      <c r="E41" s="395"/>
      <c r="F41" s="396"/>
      <c r="G41" s="154" t="s">
        <v>6</v>
      </c>
      <c r="H41" s="212">
        <v>0</v>
      </c>
      <c r="I41" s="213">
        <v>0</v>
      </c>
      <c r="J41" s="213">
        <v>0</v>
      </c>
      <c r="K41" s="214">
        <v>0</v>
      </c>
      <c r="L41" s="155">
        <f t="shared" si="1"/>
        <v>0</v>
      </c>
      <c r="M41" s="388"/>
    </row>
    <row r="42" spans="2:23" ht="24" customHeight="1">
      <c r="B42" s="391" t="s">
        <v>217</v>
      </c>
      <c r="C42" s="392"/>
      <c r="D42" s="392"/>
      <c r="E42" s="392"/>
      <c r="F42" s="393"/>
      <c r="G42" s="152" t="s">
        <v>5</v>
      </c>
      <c r="H42" s="215">
        <v>0</v>
      </c>
      <c r="I42" s="216">
        <v>0</v>
      </c>
      <c r="J42" s="216">
        <v>0</v>
      </c>
      <c r="K42" s="217">
        <v>0</v>
      </c>
      <c r="L42" s="153">
        <f t="shared" si="1"/>
        <v>0</v>
      </c>
      <c r="M42" s="387">
        <f>SUM(L42,L43)</f>
        <v>0</v>
      </c>
    </row>
    <row r="43" spans="2:23" ht="24" customHeight="1">
      <c r="B43" s="394"/>
      <c r="C43" s="395"/>
      <c r="D43" s="395"/>
      <c r="E43" s="395"/>
      <c r="F43" s="396"/>
      <c r="G43" s="154" t="s">
        <v>6</v>
      </c>
      <c r="H43" s="212">
        <v>0</v>
      </c>
      <c r="I43" s="213">
        <v>0</v>
      </c>
      <c r="J43" s="213">
        <v>0</v>
      </c>
      <c r="K43" s="214">
        <v>0</v>
      </c>
      <c r="L43" s="156">
        <f t="shared" si="1"/>
        <v>0</v>
      </c>
      <c r="M43" s="388"/>
    </row>
    <row r="44" spans="2:23" ht="24" customHeight="1">
      <c r="B44" s="391" t="s">
        <v>213</v>
      </c>
      <c r="C44" s="392"/>
      <c r="D44" s="392"/>
      <c r="E44" s="392"/>
      <c r="F44" s="393"/>
      <c r="G44" s="152" t="s">
        <v>5</v>
      </c>
      <c r="H44" s="215">
        <v>0</v>
      </c>
      <c r="I44" s="216">
        <v>0</v>
      </c>
      <c r="J44" s="216">
        <v>0</v>
      </c>
      <c r="K44" s="217">
        <v>0</v>
      </c>
      <c r="L44" s="153">
        <f t="shared" si="1"/>
        <v>0</v>
      </c>
      <c r="M44" s="387">
        <f>SUM(L44,L45)</f>
        <v>0</v>
      </c>
      <c r="P44" s="25"/>
      <c r="Q44" s="25"/>
      <c r="R44" s="26"/>
      <c r="S44" s="26"/>
      <c r="T44" s="26"/>
      <c r="U44" s="26"/>
      <c r="V44" s="26"/>
      <c r="W44" s="26"/>
    </row>
    <row r="45" spans="2:23" ht="24" customHeight="1" thickBot="1">
      <c r="B45" s="394"/>
      <c r="C45" s="395"/>
      <c r="D45" s="395"/>
      <c r="E45" s="395"/>
      <c r="F45" s="396"/>
      <c r="G45" s="154" t="s">
        <v>6</v>
      </c>
      <c r="H45" s="218">
        <v>0</v>
      </c>
      <c r="I45" s="219">
        <v>0</v>
      </c>
      <c r="J45" s="219">
        <v>0</v>
      </c>
      <c r="K45" s="220">
        <v>0</v>
      </c>
      <c r="L45" s="155">
        <f t="shared" si="1"/>
        <v>0</v>
      </c>
      <c r="M45" s="388"/>
    </row>
    <row r="46" spans="2:23" ht="24" customHeight="1">
      <c r="B46" s="23"/>
      <c r="C46" s="23"/>
      <c r="D46" s="21"/>
      <c r="E46" s="21"/>
      <c r="F46" s="24"/>
      <c r="G46" s="24"/>
      <c r="H46" s="24"/>
      <c r="I46" s="24"/>
      <c r="J46" s="24"/>
      <c r="K46" s="24"/>
    </row>
    <row r="47" spans="2:23" s="25" customFormat="1" ht="24" customHeight="1">
      <c r="B47" s="2" t="s">
        <v>220</v>
      </c>
      <c r="C47" s="1"/>
      <c r="D47" s="1"/>
      <c r="E47" s="1"/>
      <c r="F47" s="1"/>
      <c r="G47" s="1"/>
      <c r="H47" s="1"/>
      <c r="I47" s="1"/>
      <c r="J47" s="1"/>
      <c r="O47" s="23"/>
    </row>
    <row r="48" spans="2:23" s="25" customFormat="1" ht="24" customHeight="1">
      <c r="B48" s="2" t="s">
        <v>214</v>
      </c>
      <c r="C48" s="27"/>
      <c r="D48" s="27"/>
      <c r="E48" s="14"/>
      <c r="F48" s="14"/>
      <c r="G48" s="14"/>
      <c r="I48" s="3"/>
      <c r="J48" s="3"/>
      <c r="K48" s="3"/>
      <c r="O48" s="23"/>
    </row>
    <row r="49" spans="1:17" s="25" customFormat="1" ht="37.15" customHeight="1" thickBot="1">
      <c r="A49" s="124"/>
      <c r="B49" s="172"/>
      <c r="D49" s="406" t="s">
        <v>158</v>
      </c>
      <c r="E49" s="406"/>
      <c r="F49" s="428" t="s">
        <v>159</v>
      </c>
      <c r="G49" s="428"/>
      <c r="H49" s="405" t="s">
        <v>13</v>
      </c>
      <c r="I49" s="405"/>
      <c r="J49" s="405" t="s">
        <v>23</v>
      </c>
      <c r="K49" s="405"/>
      <c r="L49" s="406" t="s">
        <v>83</v>
      </c>
      <c r="M49" s="406"/>
      <c r="O49" s="23"/>
    </row>
    <row r="50" spans="1:17" s="25" customFormat="1" ht="24" customHeight="1">
      <c r="A50" s="125"/>
      <c r="B50" s="407" t="s">
        <v>5</v>
      </c>
      <c r="C50" s="408"/>
      <c r="D50" s="409">
        <v>0</v>
      </c>
      <c r="E50" s="410"/>
      <c r="F50" s="410">
        <v>0</v>
      </c>
      <c r="G50" s="411"/>
      <c r="H50" s="412">
        <f>SUM(D50:G50)</f>
        <v>0</v>
      </c>
      <c r="I50" s="413"/>
      <c r="J50" s="414">
        <f>SUM(H50:I51)</f>
        <v>0</v>
      </c>
      <c r="K50" s="415"/>
      <c r="L50" s="418">
        <v>0</v>
      </c>
      <c r="M50" s="419"/>
      <c r="O50" s="23"/>
    </row>
    <row r="51" spans="1:17" s="25" customFormat="1" ht="24" customHeight="1" thickBot="1">
      <c r="A51" s="125"/>
      <c r="B51" s="422" t="s">
        <v>6</v>
      </c>
      <c r="C51" s="423"/>
      <c r="D51" s="424">
        <v>0</v>
      </c>
      <c r="E51" s="425"/>
      <c r="F51" s="425">
        <v>0</v>
      </c>
      <c r="G51" s="426"/>
      <c r="H51" s="427">
        <f>SUM(D51:G51)</f>
        <v>0</v>
      </c>
      <c r="I51" s="412"/>
      <c r="J51" s="416"/>
      <c r="K51" s="417"/>
      <c r="L51" s="420"/>
      <c r="M51" s="421"/>
      <c r="O51" s="23"/>
    </row>
    <row r="52" spans="1:17" s="25" customFormat="1" ht="24" customHeight="1">
      <c r="B52" s="7"/>
      <c r="C52" s="7"/>
      <c r="D52" s="28"/>
      <c r="E52" s="173"/>
      <c r="F52" s="27"/>
      <c r="G52" s="27"/>
      <c r="H52" s="27"/>
      <c r="I52" s="27"/>
      <c r="J52" s="27"/>
      <c r="K52" s="138"/>
      <c r="O52" s="23"/>
    </row>
    <row r="53" spans="1:17" s="25" customFormat="1" ht="24" customHeight="1">
      <c r="B53" s="110" t="s">
        <v>160</v>
      </c>
      <c r="C53" s="7"/>
      <c r="D53" s="28"/>
      <c r="E53" s="173"/>
      <c r="F53" s="27"/>
      <c r="G53" s="27"/>
      <c r="H53" s="27"/>
      <c r="I53" s="27"/>
      <c r="J53" s="27"/>
      <c r="O53" s="23"/>
    </row>
    <row r="54" spans="1:17" s="25" customFormat="1" ht="24" customHeight="1" thickBot="1">
      <c r="B54" s="110" t="s">
        <v>187</v>
      </c>
      <c r="C54" s="7"/>
      <c r="D54" s="28"/>
      <c r="E54" s="173"/>
      <c r="F54" s="27"/>
      <c r="G54" s="27"/>
      <c r="H54" s="27"/>
      <c r="I54" s="27"/>
      <c r="J54" s="27"/>
      <c r="O54" s="23"/>
    </row>
    <row r="55" spans="1:17" s="25" customFormat="1" ht="24" customHeight="1" thickBot="1">
      <c r="B55" s="221"/>
      <c r="C55" s="174" t="s">
        <v>79</v>
      </c>
      <c r="D55" s="174"/>
      <c r="E55" s="175"/>
      <c r="F55" s="10"/>
      <c r="G55" s="157"/>
      <c r="H55" s="157"/>
      <c r="I55" s="157"/>
      <c r="J55" s="157"/>
      <c r="K55" s="10"/>
      <c r="L55" s="10"/>
      <c r="M55" s="10"/>
      <c r="O55" s="23"/>
    </row>
    <row r="56" spans="1:17" s="12" customFormat="1" ht="24" customHeight="1" thickBot="1">
      <c r="A56" s="25"/>
      <c r="B56" s="222"/>
      <c r="C56" s="174" t="s">
        <v>80</v>
      </c>
      <c r="D56" s="174"/>
      <c r="E56" s="175"/>
      <c r="F56" s="7" t="s">
        <v>81</v>
      </c>
      <c r="G56" s="25"/>
      <c r="H56" s="138" t="s">
        <v>82</v>
      </c>
      <c r="I56" s="223">
        <v>0</v>
      </c>
      <c r="J56" s="10" t="s">
        <v>14</v>
      </c>
      <c r="K56" s="27"/>
      <c r="L56" s="27"/>
      <c r="M56" s="10"/>
      <c r="N56" s="10"/>
      <c r="O56" s="23"/>
    </row>
    <row r="57" spans="1:17" s="25" customFormat="1" ht="24" customHeight="1">
      <c r="B57" s="15"/>
      <c r="C57" s="27"/>
      <c r="D57" s="27"/>
      <c r="E57" s="27"/>
      <c r="F57" s="27"/>
      <c r="G57" s="10"/>
      <c r="H57" s="27"/>
      <c r="I57" s="27"/>
      <c r="J57" s="27"/>
      <c r="K57" s="10"/>
      <c r="L57" s="10"/>
      <c r="M57" s="10"/>
      <c r="O57" s="23"/>
    </row>
    <row r="58" spans="1:17" s="1" customFormat="1" ht="24" customHeight="1">
      <c r="A58" s="25"/>
      <c r="B58" s="28"/>
      <c r="C58" s="126"/>
      <c r="D58" s="126"/>
      <c r="E58" s="27"/>
      <c r="F58" s="27"/>
      <c r="G58" s="10"/>
      <c r="H58" s="27"/>
      <c r="I58" s="27"/>
      <c r="J58" s="27"/>
      <c r="K58" s="10"/>
      <c r="L58" s="29"/>
      <c r="M58" s="29"/>
      <c r="O58" s="35"/>
    </row>
    <row r="59" spans="1:17" s="25" customFormat="1" ht="24" customHeight="1">
      <c r="A59" s="3"/>
      <c r="B59" s="3"/>
      <c r="C59" s="7"/>
      <c r="D59" s="7"/>
      <c r="E59" s="3"/>
      <c r="F59" s="3"/>
      <c r="G59" s="3"/>
      <c r="H59" s="3"/>
      <c r="I59" s="3"/>
      <c r="J59" s="3"/>
      <c r="K59" s="3"/>
      <c r="O59" s="23"/>
    </row>
    <row r="60" spans="1:17" s="25" customFormat="1" ht="24" customHeight="1">
      <c r="A60" s="3"/>
      <c r="B60" s="3"/>
      <c r="C60" s="7"/>
      <c r="D60" s="7"/>
      <c r="E60" s="3"/>
      <c r="F60" s="3"/>
      <c r="G60" s="3"/>
      <c r="H60" s="3"/>
      <c r="I60" s="3"/>
      <c r="J60" s="3"/>
      <c r="K60" s="3"/>
      <c r="O60" s="23"/>
    </row>
    <row r="61" spans="1:17" s="25" customFormat="1" ht="24" customHeight="1">
      <c r="A61" s="3"/>
      <c r="B61" s="3"/>
      <c r="C61" s="7"/>
      <c r="D61" s="7"/>
      <c r="E61" s="3"/>
      <c r="F61" s="3"/>
      <c r="G61" s="3"/>
      <c r="H61" s="3"/>
      <c r="I61" s="3"/>
      <c r="J61" s="3"/>
      <c r="K61" s="3"/>
      <c r="O61" s="23"/>
    </row>
    <row r="62" spans="1:17" s="25" customFormat="1" ht="29.45" customHeight="1">
      <c r="A62" s="3"/>
      <c r="B62" s="3"/>
      <c r="C62" s="7"/>
      <c r="D62" s="7"/>
      <c r="E62" s="3"/>
      <c r="F62" s="3"/>
      <c r="G62" s="3"/>
      <c r="H62" s="3"/>
      <c r="I62" s="3"/>
      <c r="J62" s="3"/>
      <c r="K62" s="3"/>
      <c r="O62" s="23"/>
    </row>
    <row r="63" spans="1:17" s="25" customFormat="1" ht="24" customHeight="1">
      <c r="A63" s="3"/>
      <c r="B63" s="3"/>
      <c r="C63" s="7"/>
      <c r="D63" s="7"/>
      <c r="E63" s="3"/>
      <c r="F63" s="3"/>
      <c r="G63" s="3"/>
      <c r="H63" s="3"/>
      <c r="I63" s="3"/>
      <c r="J63" s="3"/>
      <c r="K63" s="3"/>
      <c r="L63" s="29"/>
      <c r="M63" s="29"/>
      <c r="N63" s="29"/>
      <c r="O63" s="23"/>
      <c r="P63" s="29"/>
      <c r="Q63" s="29"/>
    </row>
    <row r="64" spans="1:17" ht="24" customHeight="1">
      <c r="A64" s="32"/>
      <c r="B64" s="31"/>
      <c r="C64" s="25"/>
      <c r="D64" s="25"/>
      <c r="E64" s="25"/>
      <c r="F64" s="25"/>
      <c r="G64" s="25"/>
      <c r="H64" s="32"/>
      <c r="I64" s="32"/>
      <c r="J64" s="32"/>
      <c r="K64" s="32"/>
      <c r="L64" s="29"/>
      <c r="M64" s="29"/>
      <c r="N64" s="29"/>
      <c r="P64" s="29"/>
      <c r="Q64" s="30"/>
    </row>
    <row r="65" spans="1:15" s="25" customFormat="1" ht="24" customHeight="1">
      <c r="A65" s="3"/>
      <c r="B65" s="3"/>
      <c r="C65" s="3"/>
      <c r="D65" s="3"/>
      <c r="E65" s="3"/>
      <c r="F65" s="3"/>
      <c r="G65" s="3"/>
      <c r="H65" s="3"/>
      <c r="I65" s="3"/>
      <c r="J65" s="3"/>
      <c r="K65" s="3"/>
      <c r="O65" s="23"/>
    </row>
    <row r="66" spans="1:15" s="25" customFormat="1" ht="24" customHeight="1">
      <c r="A66" s="3"/>
      <c r="B66" s="3"/>
      <c r="C66" s="7"/>
      <c r="D66" s="7"/>
      <c r="E66" s="3"/>
      <c r="F66" s="3"/>
      <c r="G66" s="3"/>
      <c r="H66" s="3"/>
      <c r="I66" s="3"/>
      <c r="J66" s="3"/>
      <c r="K66" s="3"/>
      <c r="O66" s="23"/>
    </row>
    <row r="67" spans="1:15" s="12" customFormat="1" ht="24" customHeight="1">
      <c r="A67" s="3"/>
      <c r="B67" s="3"/>
      <c r="C67" s="7"/>
      <c r="D67" s="7"/>
      <c r="E67" s="3"/>
      <c r="F67" s="3"/>
      <c r="G67" s="3"/>
      <c r="H67" s="3"/>
      <c r="I67" s="3"/>
      <c r="J67" s="3"/>
      <c r="K67" s="3"/>
      <c r="O67" s="23"/>
    </row>
    <row r="73" spans="1:15" s="32" customFormat="1" ht="24" customHeight="1">
      <c r="A73" s="3"/>
      <c r="B73" s="3"/>
      <c r="C73" s="7"/>
      <c r="D73" s="7"/>
      <c r="E73" s="3"/>
      <c r="F73" s="3"/>
      <c r="G73" s="3"/>
      <c r="H73" s="3"/>
      <c r="I73" s="3"/>
      <c r="J73" s="3"/>
      <c r="K73" s="3"/>
      <c r="O73" s="23"/>
    </row>
    <row r="79" spans="1:15" ht="24" customHeight="1">
      <c r="C79" s="25"/>
      <c r="D79" s="25"/>
      <c r="E79" s="25"/>
      <c r="F79" s="25"/>
      <c r="G79" s="25"/>
      <c r="H79" s="25"/>
      <c r="I79" s="25"/>
      <c r="J79" s="25"/>
      <c r="K79" s="25"/>
    </row>
    <row r="80" spans="1:15" ht="24" customHeight="1">
      <c r="C80" s="33"/>
      <c r="D80" s="33"/>
      <c r="E80" s="34"/>
      <c r="F80" s="35"/>
      <c r="G80" s="36"/>
      <c r="H80" s="36"/>
      <c r="I80" s="36"/>
      <c r="J80" s="36"/>
      <c r="K80" s="36"/>
    </row>
    <row r="82" spans="1:15" ht="24" customHeight="1">
      <c r="C82" s="25"/>
      <c r="D82" s="25"/>
      <c r="E82" s="25"/>
      <c r="F82" s="25"/>
      <c r="G82" s="25"/>
      <c r="H82" s="25"/>
      <c r="I82" s="25"/>
      <c r="J82" s="25"/>
      <c r="K82" s="25"/>
    </row>
    <row r="83" spans="1:15" ht="24" customHeight="1">
      <c r="C83" s="25"/>
      <c r="D83" s="25"/>
      <c r="E83" s="25"/>
      <c r="F83" s="25"/>
      <c r="G83" s="25"/>
      <c r="H83" s="25"/>
      <c r="I83" s="25"/>
      <c r="J83" s="25"/>
      <c r="K83" s="25"/>
    </row>
    <row r="84" spans="1:15" ht="24" customHeight="1">
      <c r="A84" s="25"/>
      <c r="B84" s="25"/>
      <c r="C84" s="25"/>
      <c r="D84" s="25"/>
      <c r="E84" s="25"/>
      <c r="F84" s="25"/>
      <c r="G84" s="25"/>
      <c r="H84" s="25"/>
      <c r="I84" s="25"/>
      <c r="J84" s="25"/>
      <c r="K84" s="25"/>
    </row>
    <row r="85" spans="1:15" ht="24" customHeight="1">
      <c r="C85" s="25"/>
      <c r="D85" s="25"/>
      <c r="E85" s="25"/>
      <c r="F85" s="25"/>
      <c r="G85" s="25"/>
      <c r="H85" s="25"/>
      <c r="I85" s="25"/>
      <c r="J85" s="25"/>
      <c r="K85" s="25"/>
    </row>
    <row r="86" spans="1:15" ht="24" customHeight="1">
      <c r="C86" s="25"/>
      <c r="D86" s="25"/>
      <c r="E86" s="25"/>
      <c r="F86" s="25"/>
      <c r="G86" s="25"/>
      <c r="H86" s="25"/>
      <c r="I86" s="25"/>
      <c r="J86" s="25"/>
      <c r="K86" s="25"/>
    </row>
    <row r="87" spans="1:15" ht="24" customHeight="1">
      <c r="A87" s="25"/>
      <c r="B87" s="25"/>
      <c r="C87" s="25"/>
      <c r="D87" s="25"/>
      <c r="E87" s="25"/>
      <c r="F87" s="25"/>
      <c r="G87" s="25"/>
      <c r="H87" s="25"/>
      <c r="I87" s="25"/>
      <c r="J87" s="25"/>
      <c r="K87" s="25"/>
    </row>
    <row r="88" spans="1:15" ht="24" customHeight="1">
      <c r="A88" s="25"/>
      <c r="B88" s="25"/>
      <c r="C88" s="25"/>
      <c r="D88" s="25"/>
      <c r="E88" s="25"/>
      <c r="F88" s="25"/>
      <c r="G88" s="25"/>
      <c r="H88" s="25"/>
      <c r="I88" s="25"/>
      <c r="J88" s="25"/>
      <c r="K88" s="25"/>
      <c r="L88" s="25"/>
      <c r="M88" s="25"/>
    </row>
    <row r="89" spans="1:15" ht="24" customHeight="1">
      <c r="A89" s="25"/>
      <c r="B89" s="25"/>
      <c r="C89" s="25"/>
      <c r="D89" s="25"/>
      <c r="E89" s="25"/>
      <c r="F89" s="25"/>
      <c r="G89" s="25"/>
      <c r="H89" s="25"/>
      <c r="I89" s="25"/>
      <c r="J89" s="25"/>
      <c r="K89" s="25"/>
      <c r="L89" s="36"/>
      <c r="N89" s="24"/>
    </row>
    <row r="90" spans="1:15" ht="24" customHeight="1">
      <c r="A90" s="25"/>
      <c r="B90" s="25"/>
      <c r="C90" s="25"/>
      <c r="D90" s="25"/>
      <c r="E90" s="25"/>
      <c r="F90" s="25"/>
      <c r="G90" s="25"/>
      <c r="H90" s="25"/>
      <c r="I90" s="25"/>
      <c r="J90" s="25"/>
      <c r="K90" s="25"/>
    </row>
    <row r="91" spans="1:15" ht="24" customHeight="1">
      <c r="A91" s="25"/>
      <c r="B91" s="25"/>
      <c r="L91" s="25"/>
      <c r="M91" s="25"/>
    </row>
    <row r="92" spans="1:15" ht="24" customHeight="1">
      <c r="A92" s="25"/>
      <c r="B92" s="25"/>
      <c r="L92" s="25"/>
      <c r="M92" s="25"/>
    </row>
    <row r="93" spans="1:15" s="25" customFormat="1" ht="24" customHeight="1">
      <c r="C93" s="7"/>
      <c r="D93" s="7"/>
      <c r="E93" s="3"/>
      <c r="F93" s="3"/>
      <c r="G93" s="3"/>
      <c r="H93" s="3"/>
      <c r="I93" s="3"/>
      <c r="J93" s="3"/>
      <c r="K93" s="3"/>
      <c r="O93" s="23"/>
    </row>
    <row r="94" spans="1:15" ht="24" customHeight="1">
      <c r="A94" s="25"/>
      <c r="B94" s="25"/>
      <c r="L94" s="25"/>
      <c r="M94" s="25"/>
      <c r="N94" s="29"/>
    </row>
    <row r="95" spans="1:15" ht="24" customHeight="1">
      <c r="A95" s="25"/>
      <c r="B95" s="25"/>
      <c r="L95" s="25"/>
      <c r="M95" s="25"/>
    </row>
    <row r="96" spans="1:15" s="25" customFormat="1" ht="24" customHeight="1">
      <c r="A96" s="3"/>
      <c r="B96" s="3"/>
      <c r="C96" s="7"/>
      <c r="D96" s="7"/>
      <c r="E96" s="3"/>
      <c r="F96" s="3"/>
      <c r="G96" s="3"/>
      <c r="H96" s="3"/>
      <c r="I96" s="3"/>
      <c r="J96" s="3"/>
      <c r="K96" s="3"/>
      <c r="O96" s="23"/>
    </row>
    <row r="97" spans="1:15" s="25" customFormat="1" ht="24" customHeight="1">
      <c r="A97" s="3"/>
      <c r="B97" s="3"/>
      <c r="C97" s="7"/>
      <c r="D97" s="7"/>
      <c r="E97" s="3"/>
      <c r="F97" s="3"/>
      <c r="G97" s="3"/>
      <c r="H97" s="3"/>
      <c r="I97" s="3"/>
      <c r="J97" s="3"/>
      <c r="K97" s="3"/>
      <c r="O97" s="23"/>
    </row>
    <row r="98" spans="1:15" s="25" customFormat="1" ht="24" customHeight="1">
      <c r="A98" s="3"/>
      <c r="B98" s="3"/>
      <c r="C98" s="7"/>
      <c r="D98" s="7"/>
      <c r="E98" s="3"/>
      <c r="F98" s="3"/>
      <c r="G98" s="3"/>
      <c r="H98" s="3"/>
      <c r="I98" s="3"/>
      <c r="J98" s="3"/>
      <c r="K98" s="3"/>
      <c r="O98" s="23"/>
    </row>
    <row r="99" spans="1:15" s="25" customFormat="1" ht="24" customHeight="1">
      <c r="A99" s="3"/>
      <c r="B99" s="3"/>
      <c r="C99" s="7"/>
      <c r="D99" s="7"/>
      <c r="E99" s="3"/>
      <c r="F99" s="3"/>
      <c r="G99" s="3"/>
      <c r="H99" s="3"/>
      <c r="I99" s="3"/>
      <c r="J99" s="3"/>
      <c r="K99" s="3"/>
      <c r="O99" s="23"/>
    </row>
    <row r="100" spans="1:15" s="25" customFormat="1" ht="24" customHeight="1">
      <c r="A100" s="3"/>
      <c r="B100" s="3"/>
      <c r="C100" s="7"/>
      <c r="D100" s="7"/>
      <c r="E100" s="3"/>
      <c r="F100" s="3"/>
      <c r="G100" s="3"/>
      <c r="H100" s="3"/>
      <c r="I100" s="3"/>
      <c r="J100" s="3"/>
      <c r="K100" s="3"/>
      <c r="L100" s="3"/>
      <c r="M100" s="3"/>
      <c r="O100" s="23"/>
    </row>
    <row r="101" spans="1:15" s="25" customFormat="1" ht="24" customHeight="1">
      <c r="A101" s="3"/>
      <c r="B101" s="3"/>
      <c r="C101" s="7"/>
      <c r="D101" s="7"/>
      <c r="E101" s="3"/>
      <c r="F101" s="3"/>
      <c r="G101" s="3"/>
      <c r="H101" s="3"/>
      <c r="I101" s="3"/>
      <c r="J101" s="3"/>
      <c r="K101" s="3"/>
      <c r="L101" s="3"/>
      <c r="M101" s="3"/>
      <c r="O101" s="23"/>
    </row>
    <row r="102" spans="1:15" s="25" customFormat="1" ht="24" customHeight="1">
      <c r="A102" s="3"/>
      <c r="B102" s="3"/>
      <c r="C102" s="7"/>
      <c r="D102" s="7"/>
      <c r="E102" s="3"/>
      <c r="F102" s="3"/>
      <c r="G102" s="3"/>
      <c r="H102" s="3"/>
      <c r="I102" s="3"/>
      <c r="J102" s="3"/>
      <c r="K102" s="3"/>
      <c r="L102" s="3"/>
      <c r="M102" s="3"/>
      <c r="O102" s="23"/>
    </row>
    <row r="103" spans="1:15" s="25" customFormat="1" ht="24" customHeight="1">
      <c r="A103" s="3"/>
      <c r="B103" s="3"/>
      <c r="C103" s="7"/>
      <c r="D103" s="7"/>
      <c r="E103" s="3"/>
      <c r="F103" s="3"/>
      <c r="G103" s="3"/>
      <c r="H103" s="3"/>
      <c r="I103" s="3"/>
      <c r="J103" s="3"/>
      <c r="K103" s="3"/>
      <c r="L103" s="3"/>
      <c r="M103" s="3"/>
      <c r="O103" s="23"/>
    </row>
    <row r="104" spans="1:15" s="25" customFormat="1" ht="24" customHeight="1">
      <c r="A104" s="3"/>
      <c r="B104" s="3"/>
      <c r="C104" s="7"/>
      <c r="D104" s="7"/>
      <c r="E104" s="3"/>
      <c r="F104" s="3"/>
      <c r="G104" s="3"/>
      <c r="H104" s="3"/>
      <c r="I104" s="3"/>
      <c r="J104" s="3"/>
      <c r="K104" s="3"/>
      <c r="L104" s="3"/>
      <c r="M104" s="3"/>
      <c r="O104" s="23"/>
    </row>
    <row r="108" spans="1:15" ht="24" customHeight="1">
      <c r="C108" s="25"/>
      <c r="D108" s="25"/>
      <c r="E108" s="25"/>
      <c r="F108" s="25"/>
      <c r="G108" s="25"/>
      <c r="H108" s="25"/>
      <c r="I108" s="25"/>
      <c r="J108" s="25"/>
      <c r="K108" s="25"/>
    </row>
    <row r="109" spans="1:15" ht="24" customHeight="1">
      <c r="C109" s="176"/>
      <c r="D109" s="176"/>
      <c r="E109" s="176"/>
    </row>
    <row r="117" spans="12:13" ht="24" customHeight="1">
      <c r="L117" s="25"/>
      <c r="M117" s="25"/>
    </row>
  </sheetData>
  <sheetProtection algorithmName="SHA-512" hashValue="l5RyWMQDEWyvN4NYxxlcjf/uxYLstWWs56SyDSsmTv77T5XEX9U+D0ErmngsvU7Yrt4ArZflFCPeyfUoeOYn6g==" saltValue="TNF2YoZ14hg/2VpdDjROLw==" spinCount="100000" sheet="1" objects="1" scenarios="1"/>
  <customSheetViews>
    <customSheetView guid="{200DD274-E6CF-45E7-9EE8-8E2883929B4E}" scale="80" showPageBreaks="1" printArea="1" view="pageBreakPreview">
      <selection activeCell="H14" sqref="H14"/>
      <rowBreaks count="1" manualBreakCount="1">
        <brk id="91" min="2" max="12" man="1"/>
      </rowBreaks>
      <pageMargins left="0.39370078740157483" right="0.39370078740157483" top="0.47244094488188981" bottom="0.19685039370078741" header="0.19685039370078741" footer="0.19685039370078741"/>
      <printOptions horizontalCentered="1" verticalCentered="1"/>
      <headerFooter alignWithMargins="0"/>
    </customSheetView>
  </customSheetViews>
  <mergeCells count="37">
    <mergeCell ref="D12:M12"/>
    <mergeCell ref="H49:I49"/>
    <mergeCell ref="J49:K49"/>
    <mergeCell ref="L49:M49"/>
    <mergeCell ref="B50:C50"/>
    <mergeCell ref="D50:E50"/>
    <mergeCell ref="F50:G50"/>
    <mergeCell ref="H50:I50"/>
    <mergeCell ref="J50:K51"/>
    <mergeCell ref="L50:M51"/>
    <mergeCell ref="B51:C51"/>
    <mergeCell ref="D51:E51"/>
    <mergeCell ref="F51:G51"/>
    <mergeCell ref="H51:I51"/>
    <mergeCell ref="D49:E49"/>
    <mergeCell ref="F49:G49"/>
    <mergeCell ref="M44:M45"/>
    <mergeCell ref="M1:N1"/>
    <mergeCell ref="D3:L3"/>
    <mergeCell ref="M35:M36"/>
    <mergeCell ref="M40:M41"/>
    <mergeCell ref="B35:F36"/>
    <mergeCell ref="B40:F41"/>
    <mergeCell ref="B42:F43"/>
    <mergeCell ref="B44:F45"/>
    <mergeCell ref="M33:M34"/>
    <mergeCell ref="B31:F32"/>
    <mergeCell ref="B33:F34"/>
    <mergeCell ref="D15:E15"/>
    <mergeCell ref="D16:E16"/>
    <mergeCell ref="M31:M32"/>
    <mergeCell ref="B12:C12"/>
    <mergeCell ref="D19:E19"/>
    <mergeCell ref="B15:C15"/>
    <mergeCell ref="B16:C16"/>
    <mergeCell ref="B19:C19"/>
    <mergeCell ref="M42:M43"/>
  </mergeCells>
  <phoneticPr fontId="3"/>
  <conditionalFormatting sqref="B55">
    <cfRule type="expression" dxfId="44" priority="7">
      <formula>$B$56="○"</formula>
    </cfRule>
  </conditionalFormatting>
  <conditionalFormatting sqref="B55:B56 I56">
    <cfRule type="expression" dxfId="43" priority="4">
      <formula>COUNTIF($B$55:$B$56,"○")=0</formula>
    </cfRule>
  </conditionalFormatting>
  <conditionalFormatting sqref="B55:B56">
    <cfRule type="expression" dxfId="42" priority="1">
      <formula>COUNTIF($B$55:$B$56,"○")=2</formula>
    </cfRule>
    <cfRule type="containsText" dxfId="41" priority="5" operator="containsText" text="○">
      <formula>NOT(ISERROR(SEARCH("○",B55)))</formula>
    </cfRule>
  </conditionalFormatting>
  <conditionalFormatting sqref="B56 I56">
    <cfRule type="expression" dxfId="40" priority="8">
      <formula>$B$55="○"</formula>
    </cfRule>
  </conditionalFormatting>
  <conditionalFormatting sqref="I56">
    <cfRule type="expression" dxfId="39" priority="3">
      <formula>$B$56="○"</formula>
    </cfRule>
  </conditionalFormatting>
  <conditionalFormatting sqref="R54">
    <cfRule type="expression" dxfId="38" priority="2">
      <formula>COUNTIF($B$55:$B$56,"○")=2</formula>
    </cfRule>
  </conditionalFormatting>
  <hyperlinks>
    <hyperlink ref="G6" r:id="rId1" xr:uid="{00000000-0004-0000-0000-000000000000}"/>
  </hyperlinks>
  <printOptions horizontalCentered="1"/>
  <pageMargins left="0.31496062992125984" right="0.51181102362204722" top="0.55118110236220474" bottom="0.35433070866141736" header="0.19685039370078741" footer="0.19685039370078741"/>
  <pageSetup paperSize="9" scale="54" orientation="portrait" r:id="rId2"/>
  <headerFooter alignWithMargins="0"/>
  <rowBreaks count="1" manualBreakCount="1">
    <brk id="94" min="2" max="12"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プルダウン!$A$1:$A$2</xm:f>
          </x14:formula1>
          <xm:sqref>B55:B56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85"/>
  <sheetViews>
    <sheetView view="pageBreakPreview" zoomScale="80" zoomScaleNormal="80" zoomScaleSheetLayoutView="80" workbookViewId="0"/>
  </sheetViews>
  <sheetFormatPr defaultColWidth="10.75" defaultRowHeight="24" customHeight="1"/>
  <cols>
    <col min="1" max="1" width="10.75" style="12"/>
    <col min="2" max="2" width="11.25" style="12" customWidth="1"/>
    <col min="3" max="5" width="11.25" style="13" customWidth="1"/>
    <col min="6" max="14" width="10.75" style="12"/>
    <col min="15" max="15" width="10.75" style="3"/>
    <col min="16" max="16384" width="10.75" style="12"/>
  </cols>
  <sheetData>
    <row r="1" spans="2:44" ht="24" customHeight="1">
      <c r="L1" s="74"/>
      <c r="M1" s="389" t="s">
        <v>47</v>
      </c>
      <c r="N1" s="389"/>
    </row>
    <row r="2" spans="2:44" ht="24" customHeight="1">
      <c r="B2" s="2" t="s">
        <v>221</v>
      </c>
      <c r="L2" s="74"/>
      <c r="M2" s="74"/>
    </row>
    <row r="3" spans="2:44" ht="24" customHeight="1">
      <c r="B3" s="12" t="s">
        <v>222</v>
      </c>
      <c r="C3" s="38"/>
      <c r="D3" s="38"/>
      <c r="E3" s="42"/>
      <c r="F3" s="42"/>
      <c r="G3" s="43"/>
      <c r="H3" s="43"/>
      <c r="I3" s="43"/>
      <c r="J3" s="43"/>
      <c r="K3" s="43"/>
      <c r="L3" s="43"/>
    </row>
    <row r="4" spans="2:44" ht="24" customHeight="1">
      <c r="B4" s="12" t="s">
        <v>43</v>
      </c>
      <c r="C4" s="38"/>
      <c r="D4" s="38"/>
      <c r="E4" s="42"/>
      <c r="F4" s="42"/>
      <c r="G4" s="43"/>
      <c r="H4" s="43"/>
      <c r="I4" s="43"/>
      <c r="J4" s="43"/>
      <c r="K4" s="43"/>
      <c r="L4" s="43"/>
    </row>
    <row r="5" spans="2:44" s="94" customFormat="1" ht="24" customHeight="1">
      <c r="B5" s="94" t="s">
        <v>42</v>
      </c>
      <c r="C5" s="75"/>
      <c r="D5" s="75"/>
      <c r="E5" s="75"/>
      <c r="F5" s="75"/>
      <c r="G5" s="75"/>
      <c r="H5" s="75"/>
      <c r="I5" s="75"/>
      <c r="J5" s="75"/>
      <c r="K5" s="75"/>
      <c r="L5" s="75"/>
      <c r="M5" s="75"/>
      <c r="N5" s="12"/>
      <c r="O5" s="3"/>
      <c r="P5" s="12"/>
      <c r="Q5" s="12"/>
    </row>
    <row r="6" spans="2:44" ht="24" customHeight="1" thickBot="1">
      <c r="C6" s="12"/>
      <c r="D6" s="12"/>
      <c r="E6" s="12"/>
      <c r="G6" s="45"/>
      <c r="H6" s="46" t="s">
        <v>0</v>
      </c>
      <c r="I6" s="47" t="s">
        <v>1</v>
      </c>
      <c r="J6" s="47" t="s">
        <v>2</v>
      </c>
      <c r="K6" s="48" t="s">
        <v>3</v>
      </c>
      <c r="L6" s="49" t="s">
        <v>13</v>
      </c>
      <c r="M6" s="49" t="s">
        <v>23</v>
      </c>
    </row>
    <row r="7" spans="2:44" ht="24" customHeight="1">
      <c r="B7" s="441" t="s">
        <v>223</v>
      </c>
      <c r="C7" s="442"/>
      <c r="D7" s="442"/>
      <c r="E7" s="443"/>
      <c r="F7" s="50" t="s">
        <v>5</v>
      </c>
      <c r="G7" s="224" t="s">
        <v>8</v>
      </c>
      <c r="H7" s="230">
        <v>0</v>
      </c>
      <c r="I7" s="231">
        <v>0</v>
      </c>
      <c r="J7" s="231">
        <v>0</v>
      </c>
      <c r="K7" s="232">
        <v>0</v>
      </c>
      <c r="L7" s="227">
        <f t="shared" ref="L7:L14" si="0">SUM(H7,I7,J7,K7)</f>
        <v>0</v>
      </c>
      <c r="M7" s="439">
        <f>SUM(L7,L8)</f>
        <v>0</v>
      </c>
    </row>
    <row r="8" spans="2:44" ht="24" customHeight="1">
      <c r="B8" s="444"/>
      <c r="C8" s="445"/>
      <c r="D8" s="445"/>
      <c r="E8" s="446"/>
      <c r="F8" s="51"/>
      <c r="G8" s="52" t="s">
        <v>9</v>
      </c>
      <c r="H8" s="233">
        <v>0</v>
      </c>
      <c r="I8" s="234">
        <v>0</v>
      </c>
      <c r="J8" s="234">
        <v>0</v>
      </c>
      <c r="K8" s="235">
        <v>0</v>
      </c>
      <c r="L8" s="53">
        <f t="shared" si="0"/>
        <v>0</v>
      </c>
      <c r="M8" s="440"/>
    </row>
    <row r="9" spans="2:44" ht="24" customHeight="1">
      <c r="B9" s="444"/>
      <c r="C9" s="445"/>
      <c r="D9" s="445"/>
      <c r="E9" s="446"/>
      <c r="F9" s="54" t="s">
        <v>6</v>
      </c>
      <c r="G9" s="224" t="s">
        <v>8</v>
      </c>
      <c r="H9" s="236">
        <v>0</v>
      </c>
      <c r="I9" s="237">
        <v>0</v>
      </c>
      <c r="J9" s="237">
        <v>0</v>
      </c>
      <c r="K9" s="238">
        <v>0</v>
      </c>
      <c r="L9" s="227">
        <f t="shared" si="0"/>
        <v>0</v>
      </c>
      <c r="M9" s="439">
        <f>SUM(L9,L10)</f>
        <v>0</v>
      </c>
    </row>
    <row r="10" spans="2:44" ht="24" customHeight="1">
      <c r="B10" s="447"/>
      <c r="C10" s="448"/>
      <c r="D10" s="448"/>
      <c r="E10" s="449"/>
      <c r="F10" s="55"/>
      <c r="G10" s="56" t="s">
        <v>9</v>
      </c>
      <c r="H10" s="233">
        <v>0</v>
      </c>
      <c r="I10" s="234">
        <v>0</v>
      </c>
      <c r="J10" s="234">
        <v>0</v>
      </c>
      <c r="K10" s="235">
        <v>0</v>
      </c>
      <c r="L10" s="57">
        <f t="shared" si="0"/>
        <v>0</v>
      </c>
      <c r="M10" s="440"/>
    </row>
    <row r="11" spans="2:44" ht="24" customHeight="1">
      <c r="B11" s="450" t="s">
        <v>224</v>
      </c>
      <c r="C11" s="451"/>
      <c r="D11" s="451"/>
      <c r="E11" s="452"/>
      <c r="F11" s="50" t="s">
        <v>5</v>
      </c>
      <c r="G11" s="224" t="s">
        <v>8</v>
      </c>
      <c r="H11" s="236">
        <v>0</v>
      </c>
      <c r="I11" s="237">
        <v>0</v>
      </c>
      <c r="J11" s="237">
        <v>0</v>
      </c>
      <c r="K11" s="238">
        <v>0</v>
      </c>
      <c r="L11" s="227">
        <f t="shared" si="0"/>
        <v>0</v>
      </c>
      <c r="M11" s="439">
        <f>SUM(L11,L12)</f>
        <v>0</v>
      </c>
    </row>
    <row r="12" spans="2:44" ht="24" customHeight="1">
      <c r="B12" s="453"/>
      <c r="C12" s="454"/>
      <c r="D12" s="454"/>
      <c r="E12" s="455"/>
      <c r="F12" s="51"/>
      <c r="G12" s="52" t="s">
        <v>9</v>
      </c>
      <c r="H12" s="233">
        <v>0</v>
      </c>
      <c r="I12" s="234">
        <v>0</v>
      </c>
      <c r="J12" s="234">
        <v>0</v>
      </c>
      <c r="K12" s="235">
        <v>0</v>
      </c>
      <c r="L12" s="53">
        <f t="shared" si="0"/>
        <v>0</v>
      </c>
      <c r="M12" s="440"/>
    </row>
    <row r="13" spans="2:44" ht="24" customHeight="1">
      <c r="B13" s="453"/>
      <c r="C13" s="454"/>
      <c r="D13" s="454"/>
      <c r="E13" s="455"/>
      <c r="F13" s="58" t="s">
        <v>6</v>
      </c>
      <c r="G13" s="224" t="s">
        <v>8</v>
      </c>
      <c r="H13" s="236">
        <v>0</v>
      </c>
      <c r="I13" s="237">
        <v>0</v>
      </c>
      <c r="J13" s="237">
        <v>0</v>
      </c>
      <c r="K13" s="238">
        <v>0</v>
      </c>
      <c r="L13" s="227">
        <f t="shared" si="0"/>
        <v>0</v>
      </c>
      <c r="M13" s="439">
        <f>SUM(L13,L14)</f>
        <v>0</v>
      </c>
    </row>
    <row r="14" spans="2:44" ht="24" customHeight="1" thickBot="1">
      <c r="B14" s="456"/>
      <c r="C14" s="457"/>
      <c r="D14" s="457"/>
      <c r="E14" s="458"/>
      <c r="F14" s="55"/>
      <c r="G14" s="59" t="s">
        <v>9</v>
      </c>
      <c r="H14" s="239">
        <v>0</v>
      </c>
      <c r="I14" s="240">
        <v>0</v>
      </c>
      <c r="J14" s="240">
        <v>0</v>
      </c>
      <c r="K14" s="241">
        <v>0</v>
      </c>
      <c r="L14" s="57">
        <f t="shared" si="0"/>
        <v>0</v>
      </c>
      <c r="M14" s="440"/>
    </row>
    <row r="15" spans="2:44" ht="24" customHeight="1">
      <c r="C15" s="12"/>
      <c r="D15" s="12"/>
      <c r="E15" s="12"/>
      <c r="I15" s="38"/>
      <c r="M15" s="38"/>
      <c r="AR15" s="12">
        <v>1</v>
      </c>
    </row>
    <row r="16" spans="2:44" ht="24" customHeight="1">
      <c r="B16" s="2" t="s">
        <v>225</v>
      </c>
      <c r="C16" s="44"/>
      <c r="D16" s="44"/>
      <c r="E16" s="44"/>
    </row>
    <row r="17" spans="1:15" ht="24" customHeight="1">
      <c r="B17" s="12" t="s">
        <v>233</v>
      </c>
      <c r="C17" s="44"/>
      <c r="D17" s="44"/>
      <c r="E17" s="44"/>
    </row>
    <row r="18" spans="1:15" ht="24" customHeight="1">
      <c r="A18" s="3"/>
      <c r="B18" s="94" t="s">
        <v>167</v>
      </c>
      <c r="C18" s="44"/>
      <c r="D18" s="44"/>
      <c r="E18" s="44"/>
    </row>
    <row r="19" spans="1:15" ht="24" customHeight="1">
      <c r="B19" s="12" t="s">
        <v>43</v>
      </c>
      <c r="C19" s="44"/>
      <c r="D19" s="44"/>
      <c r="E19" s="44"/>
    </row>
    <row r="20" spans="1:15" ht="24" customHeight="1">
      <c r="B20" s="94" t="s">
        <v>42</v>
      </c>
      <c r="C20" s="12"/>
      <c r="D20" s="12"/>
      <c r="E20" s="12"/>
    </row>
    <row r="21" spans="1:15" ht="24" customHeight="1" thickBot="1">
      <c r="C21" s="66"/>
      <c r="D21" s="66"/>
      <c r="E21" s="66"/>
      <c r="F21" s="66"/>
      <c r="G21" s="92"/>
      <c r="H21" s="46" t="s">
        <v>0</v>
      </c>
      <c r="I21" s="47" t="s">
        <v>1</v>
      </c>
      <c r="J21" s="47" t="s">
        <v>2</v>
      </c>
      <c r="K21" s="48" t="s">
        <v>3</v>
      </c>
      <c r="L21" s="95" t="s">
        <v>13</v>
      </c>
      <c r="M21" s="95" t="s">
        <v>23</v>
      </c>
    </row>
    <row r="22" spans="1:15" ht="24" customHeight="1">
      <c r="B22" s="441" t="s">
        <v>226</v>
      </c>
      <c r="C22" s="442"/>
      <c r="D22" s="442"/>
      <c r="E22" s="443"/>
      <c r="F22" s="50" t="s">
        <v>5</v>
      </c>
      <c r="G22" s="224" t="s">
        <v>8</v>
      </c>
      <c r="H22" s="230">
        <v>0</v>
      </c>
      <c r="I22" s="242">
        <v>0</v>
      </c>
      <c r="J22" s="242">
        <v>0</v>
      </c>
      <c r="K22" s="243">
        <v>0</v>
      </c>
      <c r="L22" s="225">
        <f t="shared" ref="L22:L33" si="1">SUM(H22,I22,J22,K22)</f>
        <v>0</v>
      </c>
      <c r="M22" s="439">
        <f>SUM(L22,L23)</f>
        <v>0</v>
      </c>
    </row>
    <row r="23" spans="1:15" ht="24" customHeight="1">
      <c r="B23" s="444"/>
      <c r="C23" s="445"/>
      <c r="D23" s="445"/>
      <c r="E23" s="446"/>
      <c r="F23" s="51"/>
      <c r="G23" s="13" t="s">
        <v>9</v>
      </c>
      <c r="H23" s="244">
        <v>0</v>
      </c>
      <c r="I23" s="245">
        <v>0</v>
      </c>
      <c r="J23" s="245">
        <v>0</v>
      </c>
      <c r="K23" s="246">
        <v>0</v>
      </c>
      <c r="L23" s="62">
        <f t="shared" si="1"/>
        <v>0</v>
      </c>
      <c r="M23" s="440"/>
    </row>
    <row r="24" spans="1:15" ht="24" customHeight="1">
      <c r="B24" s="444"/>
      <c r="C24" s="445"/>
      <c r="D24" s="445"/>
      <c r="E24" s="446"/>
      <c r="F24" s="54" t="s">
        <v>6</v>
      </c>
      <c r="G24" s="224" t="s">
        <v>8</v>
      </c>
      <c r="H24" s="236">
        <v>0</v>
      </c>
      <c r="I24" s="237">
        <v>0</v>
      </c>
      <c r="J24" s="237">
        <v>0</v>
      </c>
      <c r="K24" s="238">
        <v>0</v>
      </c>
      <c r="L24" s="226">
        <f t="shared" si="1"/>
        <v>0</v>
      </c>
      <c r="M24" s="439">
        <f>SUM(L24,L25)</f>
        <v>0</v>
      </c>
    </row>
    <row r="25" spans="1:15" ht="24" customHeight="1">
      <c r="B25" s="447"/>
      <c r="C25" s="448"/>
      <c r="D25" s="448"/>
      <c r="E25" s="449"/>
      <c r="F25" s="55"/>
      <c r="G25" s="63" t="s">
        <v>9</v>
      </c>
      <c r="H25" s="233">
        <v>0</v>
      </c>
      <c r="I25" s="234">
        <v>0</v>
      </c>
      <c r="J25" s="234">
        <v>0</v>
      </c>
      <c r="K25" s="247">
        <v>0</v>
      </c>
      <c r="L25" s="62">
        <f t="shared" si="1"/>
        <v>0</v>
      </c>
      <c r="M25" s="440"/>
    </row>
    <row r="26" spans="1:15" ht="24" customHeight="1">
      <c r="B26" s="441" t="s">
        <v>227</v>
      </c>
      <c r="C26" s="442"/>
      <c r="D26" s="442"/>
      <c r="E26" s="443"/>
      <c r="F26" s="50" t="s">
        <v>5</v>
      </c>
      <c r="G26" s="224" t="s">
        <v>8</v>
      </c>
      <c r="H26" s="236">
        <v>0</v>
      </c>
      <c r="I26" s="237">
        <v>0</v>
      </c>
      <c r="J26" s="237">
        <v>0</v>
      </c>
      <c r="K26" s="238">
        <v>0</v>
      </c>
      <c r="L26" s="225">
        <f t="shared" si="1"/>
        <v>0</v>
      </c>
      <c r="M26" s="439">
        <f>SUM(L26,L27)</f>
        <v>0</v>
      </c>
    </row>
    <row r="27" spans="1:15" ht="24" customHeight="1">
      <c r="B27" s="444"/>
      <c r="C27" s="445"/>
      <c r="D27" s="445"/>
      <c r="E27" s="446"/>
      <c r="F27" s="51"/>
      <c r="G27" s="13" t="s">
        <v>9</v>
      </c>
      <c r="H27" s="244">
        <v>0</v>
      </c>
      <c r="I27" s="245">
        <v>0</v>
      </c>
      <c r="J27" s="245">
        <v>0</v>
      </c>
      <c r="K27" s="246">
        <v>0</v>
      </c>
      <c r="L27" s="62">
        <f t="shared" si="1"/>
        <v>0</v>
      </c>
      <c r="M27" s="440"/>
    </row>
    <row r="28" spans="1:15" ht="24" customHeight="1">
      <c r="B28" s="444"/>
      <c r="C28" s="445"/>
      <c r="D28" s="445"/>
      <c r="E28" s="446"/>
      <c r="F28" s="54" t="s">
        <v>6</v>
      </c>
      <c r="G28" s="224" t="s">
        <v>8</v>
      </c>
      <c r="H28" s="236">
        <v>0</v>
      </c>
      <c r="I28" s="237">
        <v>0</v>
      </c>
      <c r="J28" s="237">
        <v>0</v>
      </c>
      <c r="K28" s="238">
        <v>0</v>
      </c>
      <c r="L28" s="226">
        <f t="shared" si="1"/>
        <v>0</v>
      </c>
      <c r="M28" s="439">
        <f>SUM(L28,L29)</f>
        <v>0</v>
      </c>
    </row>
    <row r="29" spans="1:15" ht="24" customHeight="1" thickBot="1">
      <c r="B29" s="447"/>
      <c r="C29" s="448"/>
      <c r="D29" s="448"/>
      <c r="E29" s="449"/>
      <c r="F29" s="55"/>
      <c r="G29" s="63" t="s">
        <v>9</v>
      </c>
      <c r="H29" s="239">
        <v>0</v>
      </c>
      <c r="I29" s="240">
        <v>0</v>
      </c>
      <c r="J29" s="240">
        <v>0</v>
      </c>
      <c r="K29" s="248">
        <v>0</v>
      </c>
      <c r="L29" s="62">
        <f t="shared" si="1"/>
        <v>0</v>
      </c>
      <c r="M29" s="440"/>
    </row>
    <row r="30" spans="1:15" ht="24" customHeight="1">
      <c r="B30" s="429" t="s">
        <v>211</v>
      </c>
      <c r="C30" s="430"/>
      <c r="D30" s="430"/>
      <c r="E30" s="431"/>
      <c r="F30" s="435" t="s">
        <v>5</v>
      </c>
      <c r="G30" s="436"/>
      <c r="H30" s="207">
        <f>H22+H23+H26+H27</f>
        <v>0</v>
      </c>
      <c r="I30" s="202">
        <f>I22+I23+I26+I27</f>
        <v>0</v>
      </c>
      <c r="J30" s="202">
        <f>J22+J23+J26+J27</f>
        <v>0</v>
      </c>
      <c r="K30" s="203">
        <f>K22+K23+K26+K27</f>
        <v>0</v>
      </c>
      <c r="L30" s="204">
        <f t="shared" si="1"/>
        <v>0</v>
      </c>
      <c r="M30" s="439">
        <f>SUM(L30,L31)</f>
        <v>0</v>
      </c>
    </row>
    <row r="31" spans="1:15" ht="24" customHeight="1" thickBot="1">
      <c r="B31" s="432"/>
      <c r="C31" s="433"/>
      <c r="D31" s="433"/>
      <c r="E31" s="434"/>
      <c r="F31" s="437" t="s">
        <v>6</v>
      </c>
      <c r="G31" s="438"/>
      <c r="H31" s="208">
        <f>H24+H25+H28+H29</f>
        <v>0</v>
      </c>
      <c r="I31" s="60">
        <f>I24+I25+I28+I29</f>
        <v>0</v>
      </c>
      <c r="J31" s="60">
        <f>J24+J25+J28+J29</f>
        <v>0</v>
      </c>
      <c r="K31" s="205">
        <f>K24+K25+K28+K29</f>
        <v>0</v>
      </c>
      <c r="L31" s="206">
        <f t="shared" si="1"/>
        <v>0</v>
      </c>
      <c r="M31" s="440"/>
    </row>
    <row r="32" spans="1:15" s="44" customFormat="1" ht="24" customHeight="1">
      <c r="A32" s="3"/>
      <c r="B32" s="441" t="s">
        <v>228</v>
      </c>
      <c r="C32" s="442"/>
      <c r="D32" s="442"/>
      <c r="E32" s="443"/>
      <c r="F32" s="435" t="s">
        <v>5</v>
      </c>
      <c r="G32" s="467"/>
      <c r="H32" s="249">
        <v>0</v>
      </c>
      <c r="I32" s="250">
        <v>0</v>
      </c>
      <c r="J32" s="250">
        <v>0</v>
      </c>
      <c r="K32" s="251">
        <v>0</v>
      </c>
      <c r="L32" s="197">
        <f t="shared" si="1"/>
        <v>0</v>
      </c>
      <c r="M32" s="439">
        <f>SUM(L32,L33)</f>
        <v>0</v>
      </c>
      <c r="N32" s="12"/>
      <c r="O32" s="201"/>
    </row>
    <row r="33" spans="1:15" s="44" customFormat="1" ht="24" customHeight="1" thickBot="1">
      <c r="A33" s="3"/>
      <c r="B33" s="447"/>
      <c r="C33" s="448"/>
      <c r="D33" s="448"/>
      <c r="E33" s="449"/>
      <c r="F33" s="437" t="s">
        <v>6</v>
      </c>
      <c r="G33" s="438"/>
      <c r="H33" s="252">
        <v>0</v>
      </c>
      <c r="I33" s="253">
        <v>0</v>
      </c>
      <c r="J33" s="254">
        <v>0</v>
      </c>
      <c r="K33" s="255">
        <v>0</v>
      </c>
      <c r="L33" s="198">
        <f t="shared" si="1"/>
        <v>0</v>
      </c>
      <c r="M33" s="440"/>
      <c r="N33" s="12"/>
      <c r="O33" s="201"/>
    </row>
    <row r="34" spans="1:15" s="44" customFormat="1" ht="24" customHeight="1">
      <c r="A34" s="12"/>
      <c r="B34" s="64"/>
      <c r="C34" s="64"/>
      <c r="D34" s="64"/>
      <c r="E34" s="42"/>
      <c r="F34" s="13"/>
      <c r="G34" s="43"/>
      <c r="H34" s="43"/>
      <c r="I34" s="43"/>
      <c r="J34" s="43"/>
      <c r="K34" s="53"/>
      <c r="L34" s="65"/>
      <c r="M34" s="12"/>
      <c r="N34" s="12"/>
      <c r="O34" s="201"/>
    </row>
    <row r="35" spans="1:15" s="44" customFormat="1" ht="24" customHeight="1">
      <c r="B35" s="2" t="s">
        <v>229</v>
      </c>
      <c r="C35" s="12"/>
      <c r="D35" s="12"/>
      <c r="E35" s="12"/>
      <c r="F35" s="12"/>
      <c r="G35" s="12"/>
      <c r="H35" s="12"/>
      <c r="I35" s="12"/>
      <c r="J35" s="12"/>
      <c r="K35" s="12"/>
      <c r="L35" s="12"/>
      <c r="M35" s="12"/>
      <c r="O35" s="201"/>
    </row>
    <row r="36" spans="1:15" s="44" customFormat="1" ht="24" customHeight="1" thickBot="1">
      <c r="A36" s="12"/>
      <c r="C36" s="12"/>
      <c r="D36" s="66"/>
      <c r="E36" s="67"/>
      <c r="F36" s="67"/>
      <c r="G36" s="68"/>
      <c r="H36" s="69" t="s">
        <v>0</v>
      </c>
      <c r="I36" s="47" t="s">
        <v>1</v>
      </c>
      <c r="J36" s="47" t="s">
        <v>2</v>
      </c>
      <c r="K36" s="70" t="s">
        <v>3</v>
      </c>
      <c r="L36" s="188" t="s">
        <v>7</v>
      </c>
      <c r="M36" s="12"/>
      <c r="O36" s="201"/>
    </row>
    <row r="37" spans="1:15" s="44" customFormat="1" ht="24" customHeight="1">
      <c r="A37" s="12"/>
      <c r="B37" s="459" t="s">
        <v>24</v>
      </c>
      <c r="C37" s="462" t="s">
        <v>32</v>
      </c>
      <c r="D37" s="464" t="s">
        <v>230</v>
      </c>
      <c r="E37" s="465"/>
      <c r="F37" s="465"/>
      <c r="G37" s="466"/>
      <c r="H37" s="256">
        <v>0</v>
      </c>
      <c r="I37" s="242">
        <v>0</v>
      </c>
      <c r="J37" s="242">
        <v>0</v>
      </c>
      <c r="K37" s="243">
        <v>0</v>
      </c>
      <c r="L37" s="228">
        <f t="shared" ref="L37:L44" si="2">SUM(H37:K37)</f>
        <v>0</v>
      </c>
      <c r="M37" s="12"/>
      <c r="O37" s="201"/>
    </row>
    <row r="38" spans="1:15" s="44" customFormat="1" ht="24" customHeight="1">
      <c r="A38" s="12"/>
      <c r="B38" s="460"/>
      <c r="C38" s="463"/>
      <c r="D38" s="464" t="s">
        <v>231</v>
      </c>
      <c r="E38" s="465"/>
      <c r="F38" s="465"/>
      <c r="G38" s="466"/>
      <c r="H38" s="244">
        <v>0</v>
      </c>
      <c r="I38" s="257">
        <v>0</v>
      </c>
      <c r="J38" s="245">
        <v>0</v>
      </c>
      <c r="K38" s="258">
        <v>0</v>
      </c>
      <c r="L38" s="96">
        <f t="shared" si="2"/>
        <v>0</v>
      </c>
      <c r="M38" s="12"/>
      <c r="O38" s="201"/>
    </row>
    <row r="39" spans="1:15" s="44" customFormat="1" ht="24" customHeight="1">
      <c r="B39" s="460"/>
      <c r="C39" s="462" t="s">
        <v>33</v>
      </c>
      <c r="D39" s="464" t="s">
        <v>230</v>
      </c>
      <c r="E39" s="465"/>
      <c r="F39" s="465"/>
      <c r="G39" s="466"/>
      <c r="H39" s="236">
        <v>0</v>
      </c>
      <c r="I39" s="259">
        <v>0</v>
      </c>
      <c r="J39" s="237">
        <v>0</v>
      </c>
      <c r="K39" s="260">
        <v>0</v>
      </c>
      <c r="L39" s="229">
        <f t="shared" si="2"/>
        <v>0</v>
      </c>
      <c r="O39" s="201"/>
    </row>
    <row r="40" spans="1:15" s="44" customFormat="1" ht="24" customHeight="1">
      <c r="B40" s="460"/>
      <c r="C40" s="463"/>
      <c r="D40" s="464" t="s">
        <v>231</v>
      </c>
      <c r="E40" s="465"/>
      <c r="F40" s="465"/>
      <c r="G40" s="466"/>
      <c r="H40" s="244">
        <v>0</v>
      </c>
      <c r="I40" s="245">
        <v>0</v>
      </c>
      <c r="J40" s="257">
        <v>0</v>
      </c>
      <c r="K40" s="258">
        <v>0</v>
      </c>
      <c r="L40" s="96">
        <f t="shared" si="2"/>
        <v>0</v>
      </c>
      <c r="O40" s="201"/>
    </row>
    <row r="41" spans="1:15" s="44" customFormat="1" ht="24" customHeight="1">
      <c r="B41" s="460"/>
      <c r="C41" s="462" t="s">
        <v>34</v>
      </c>
      <c r="D41" s="464" t="s">
        <v>230</v>
      </c>
      <c r="E41" s="465"/>
      <c r="F41" s="465"/>
      <c r="G41" s="466"/>
      <c r="H41" s="236">
        <v>0</v>
      </c>
      <c r="I41" s="237">
        <v>0</v>
      </c>
      <c r="J41" s="259">
        <v>0</v>
      </c>
      <c r="K41" s="260">
        <v>0</v>
      </c>
      <c r="L41" s="229">
        <f t="shared" si="2"/>
        <v>0</v>
      </c>
      <c r="O41" s="201"/>
    </row>
    <row r="42" spans="1:15" s="44" customFormat="1" ht="24" customHeight="1">
      <c r="B42" s="460"/>
      <c r="C42" s="463"/>
      <c r="D42" s="464" t="s">
        <v>231</v>
      </c>
      <c r="E42" s="465"/>
      <c r="F42" s="465"/>
      <c r="G42" s="466"/>
      <c r="H42" s="244">
        <v>0</v>
      </c>
      <c r="I42" s="257">
        <v>0</v>
      </c>
      <c r="J42" s="245">
        <v>0</v>
      </c>
      <c r="K42" s="246">
        <v>0</v>
      </c>
      <c r="L42" s="97">
        <f t="shared" si="2"/>
        <v>0</v>
      </c>
      <c r="O42" s="201"/>
    </row>
    <row r="43" spans="1:15" ht="24" customHeight="1">
      <c r="A43" s="44"/>
      <c r="B43" s="460"/>
      <c r="C43" s="462" t="s">
        <v>35</v>
      </c>
      <c r="D43" s="464" t="s">
        <v>230</v>
      </c>
      <c r="E43" s="465"/>
      <c r="F43" s="465"/>
      <c r="G43" s="466"/>
      <c r="H43" s="236">
        <v>0</v>
      </c>
      <c r="I43" s="259">
        <v>0</v>
      </c>
      <c r="J43" s="237">
        <v>0</v>
      </c>
      <c r="K43" s="238">
        <v>0</v>
      </c>
      <c r="L43" s="228">
        <f t="shared" si="2"/>
        <v>0</v>
      </c>
      <c r="M43" s="44"/>
      <c r="N43" s="44"/>
    </row>
    <row r="44" spans="1:15" ht="24" customHeight="1" thickBot="1">
      <c r="A44" s="44"/>
      <c r="B44" s="461"/>
      <c r="C44" s="463"/>
      <c r="D44" s="464" t="s">
        <v>231</v>
      </c>
      <c r="E44" s="465"/>
      <c r="F44" s="465"/>
      <c r="G44" s="466"/>
      <c r="H44" s="261">
        <v>0</v>
      </c>
      <c r="I44" s="254">
        <v>0</v>
      </c>
      <c r="J44" s="254">
        <v>0</v>
      </c>
      <c r="K44" s="255">
        <v>0</v>
      </c>
      <c r="L44" s="85">
        <f t="shared" si="2"/>
        <v>0</v>
      </c>
      <c r="M44" s="44"/>
      <c r="N44" s="44"/>
    </row>
    <row r="45" spans="1:15" ht="24" customHeight="1">
      <c r="A45" s="44"/>
      <c r="B45" s="38"/>
      <c r="C45" s="38"/>
      <c r="D45" s="38"/>
      <c r="E45" s="44"/>
      <c r="F45" s="44"/>
      <c r="G45" s="44"/>
      <c r="H45" s="71"/>
      <c r="I45" s="44"/>
      <c r="J45" s="44"/>
      <c r="K45" s="44"/>
      <c r="L45" s="44"/>
      <c r="M45" s="44"/>
      <c r="N45" s="44"/>
    </row>
    <row r="46" spans="1:15" ht="24" customHeight="1">
      <c r="B46" s="12" t="s">
        <v>232</v>
      </c>
    </row>
    <row r="47" spans="1:15" ht="24" customHeight="1">
      <c r="B47" s="468" t="s">
        <v>168</v>
      </c>
      <c r="C47" s="469"/>
      <c r="D47" s="470"/>
      <c r="E47" s="468" t="s">
        <v>31</v>
      </c>
      <c r="F47" s="469"/>
      <c r="G47" s="470"/>
    </row>
    <row r="48" spans="1:15" ht="24" customHeight="1">
      <c r="B48" s="468" t="s">
        <v>234</v>
      </c>
      <c r="C48" s="469"/>
      <c r="D48" s="470"/>
      <c r="E48" s="468" t="s">
        <v>40</v>
      </c>
      <c r="F48" s="469"/>
      <c r="G48" s="470"/>
    </row>
    <row r="49" spans="2:15" ht="24" customHeight="1">
      <c r="B49" s="468" t="s">
        <v>210</v>
      </c>
      <c r="C49" s="469"/>
      <c r="D49" s="470"/>
      <c r="E49" s="468" t="s">
        <v>32</v>
      </c>
      <c r="F49" s="469"/>
      <c r="G49" s="470"/>
    </row>
    <row r="50" spans="2:15" ht="24" customHeight="1">
      <c r="B50" s="468" t="s">
        <v>68</v>
      </c>
      <c r="C50" s="469"/>
      <c r="D50" s="470"/>
      <c r="E50" s="468" t="s">
        <v>33</v>
      </c>
      <c r="F50" s="469"/>
      <c r="G50" s="470"/>
    </row>
    <row r="51" spans="2:15" ht="24" customHeight="1">
      <c r="B51" s="468" t="s">
        <v>56</v>
      </c>
      <c r="C51" s="469"/>
      <c r="D51" s="470"/>
      <c r="E51" s="468" t="s">
        <v>34</v>
      </c>
      <c r="F51" s="469"/>
      <c r="G51" s="470"/>
    </row>
    <row r="52" spans="2:15" ht="24" customHeight="1">
      <c r="B52" s="468" t="s">
        <v>235</v>
      </c>
      <c r="C52" s="469"/>
      <c r="D52" s="470"/>
      <c r="E52" s="468" t="s">
        <v>35</v>
      </c>
      <c r="F52" s="469"/>
      <c r="G52" s="470"/>
    </row>
    <row r="53" spans="2:15" ht="24" customHeight="1">
      <c r="B53" s="468" t="s">
        <v>236</v>
      </c>
      <c r="C53" s="469"/>
      <c r="D53" s="470"/>
      <c r="E53" s="468" t="s">
        <v>44</v>
      </c>
      <c r="F53" s="469"/>
      <c r="G53" s="470"/>
    </row>
    <row r="54" spans="2:15" ht="24" customHeight="1">
      <c r="C54" s="12"/>
    </row>
    <row r="55" spans="2:15" ht="24" customHeight="1">
      <c r="C55" s="12"/>
      <c r="D55" s="12"/>
      <c r="E55" s="12"/>
    </row>
    <row r="56" spans="2:15" ht="24" customHeight="1">
      <c r="F56" s="43"/>
      <c r="G56" s="38"/>
    </row>
    <row r="58" spans="2:15" ht="24" customHeight="1">
      <c r="C58" s="12"/>
      <c r="D58" s="12"/>
      <c r="E58" s="12"/>
      <c r="O58" s="20"/>
    </row>
    <row r="59" spans="2:15" ht="24" customHeight="1">
      <c r="C59" s="12"/>
      <c r="D59" s="12"/>
      <c r="E59" s="12"/>
      <c r="O59" s="20"/>
    </row>
    <row r="60" spans="2:15" ht="24" customHeight="1">
      <c r="C60" s="12"/>
      <c r="D60" s="12"/>
      <c r="E60" s="12"/>
    </row>
    <row r="61" spans="2:15" ht="24" customHeight="1">
      <c r="C61" s="12"/>
      <c r="D61" s="12"/>
      <c r="E61" s="12"/>
    </row>
    <row r="62" spans="2:15" ht="24" customHeight="1">
      <c r="C62" s="12"/>
      <c r="D62" s="12"/>
      <c r="E62" s="12"/>
    </row>
    <row r="63" spans="2:15" ht="24" customHeight="1">
      <c r="C63" s="12"/>
      <c r="D63" s="12"/>
      <c r="E63" s="12"/>
    </row>
    <row r="64" spans="2:15" ht="24" customHeight="1">
      <c r="C64" s="12"/>
      <c r="D64" s="12"/>
      <c r="E64" s="12"/>
    </row>
    <row r="65" spans="3:5" ht="24" customHeight="1">
      <c r="C65" s="12"/>
      <c r="D65" s="12"/>
      <c r="E65" s="12"/>
    </row>
    <row r="66" spans="3:5" ht="24" customHeight="1">
      <c r="C66" s="12"/>
      <c r="D66" s="12"/>
      <c r="E66" s="12"/>
    </row>
    <row r="84" spans="3:6" ht="24" customHeight="1">
      <c r="C84" s="12"/>
      <c r="D84" s="12"/>
      <c r="E84" s="12"/>
    </row>
    <row r="85" spans="3:6" ht="24" customHeight="1">
      <c r="C85" s="123"/>
      <c r="D85" s="123"/>
      <c r="E85" s="123"/>
      <c r="F85" s="123"/>
    </row>
  </sheetData>
  <sheetProtection algorithmName="SHA-512" hashValue="VD3XT1EMf7xIkRill3NGtlDdQ2Powd9TFwA1SXpdxy/teyBsSIGnSq9LT162yUy7QGEVSX4b4pBIHlfoOCtaBg==" saltValue="o+NY4j9aHJ88CJlG6b6+Pg==" spinCount="100000" sheet="1" objects="1" scenarios="1"/>
  <customSheetViews>
    <customSheetView guid="{200DD274-E6CF-45E7-9EE8-8E2883929B4E}" scale="90" showPageBreaks="1" printArea="1" view="pageBreakPreview">
      <selection activeCell="H43" sqref="H43"/>
      <rowBreaks count="1" manualBreakCount="1">
        <brk id="54" min="2" max="12" man="1"/>
      </rowBreaks>
      <pageMargins left="0.39370078740157483" right="0.39370078740157483" top="0.47244094488188981" bottom="0.19685039370078741" header="0.19685039370078741" footer="0.19685039370078741"/>
      <printOptions horizontalCentered="1"/>
      <headerFooter alignWithMargins="0"/>
    </customSheetView>
  </customSheetViews>
  <mergeCells count="48">
    <mergeCell ref="B53:D53"/>
    <mergeCell ref="E47:G47"/>
    <mergeCell ref="E48:G48"/>
    <mergeCell ref="E49:G49"/>
    <mergeCell ref="E50:G50"/>
    <mergeCell ref="E51:G51"/>
    <mergeCell ref="E52:G52"/>
    <mergeCell ref="E53:G53"/>
    <mergeCell ref="B48:D48"/>
    <mergeCell ref="B49:D49"/>
    <mergeCell ref="B47:D47"/>
    <mergeCell ref="C37:C38"/>
    <mergeCell ref="C39:C40"/>
    <mergeCell ref="B50:D50"/>
    <mergeCell ref="B51:D51"/>
    <mergeCell ref="B52:D52"/>
    <mergeCell ref="M28:M29"/>
    <mergeCell ref="B37:B44"/>
    <mergeCell ref="C43:C44"/>
    <mergeCell ref="D43:G43"/>
    <mergeCell ref="D44:G44"/>
    <mergeCell ref="B32:E33"/>
    <mergeCell ref="F32:G32"/>
    <mergeCell ref="M32:M33"/>
    <mergeCell ref="F33:G33"/>
    <mergeCell ref="C41:C42"/>
    <mergeCell ref="D41:G41"/>
    <mergeCell ref="D42:G42"/>
    <mergeCell ref="D37:G37"/>
    <mergeCell ref="D39:G39"/>
    <mergeCell ref="D40:G40"/>
    <mergeCell ref="D38:G38"/>
    <mergeCell ref="B30:E31"/>
    <mergeCell ref="F30:G30"/>
    <mergeCell ref="F31:G31"/>
    <mergeCell ref="M30:M31"/>
    <mergeCell ref="M1:N1"/>
    <mergeCell ref="B7:E10"/>
    <mergeCell ref="B11:E14"/>
    <mergeCell ref="B22:E25"/>
    <mergeCell ref="B26:E29"/>
    <mergeCell ref="M7:M8"/>
    <mergeCell ref="M9:M10"/>
    <mergeCell ref="M11:M12"/>
    <mergeCell ref="M13:M14"/>
    <mergeCell ref="M22:M23"/>
    <mergeCell ref="M24:M25"/>
    <mergeCell ref="M26:M27"/>
  </mergeCells>
  <phoneticPr fontId="3"/>
  <printOptions horizontalCentered="1"/>
  <pageMargins left="0.31496062992125984" right="0.51181102362204722" top="0.74803149606299213" bottom="0.74803149606299213" header="0.19685039370078741" footer="0.19685039370078741"/>
  <pageSetup paperSize="9" scale="58" fitToHeight="0" orientation="portrait" r:id="rId1"/>
  <headerFooter alignWithMargins="0"/>
  <rowBreaks count="1" manualBreakCount="1">
    <brk id="61" min="2"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59"/>
  <sheetViews>
    <sheetView view="pageBreakPreview" zoomScale="80" zoomScaleNormal="80" zoomScaleSheetLayoutView="80" workbookViewId="0"/>
  </sheetViews>
  <sheetFormatPr defaultColWidth="10.75" defaultRowHeight="24" customHeight="1"/>
  <cols>
    <col min="1" max="1" width="10.75" style="44"/>
    <col min="2" max="4" width="10.75" style="44" customWidth="1"/>
    <col min="5" max="6" width="10.75" style="44"/>
    <col min="7" max="7" width="10.75" style="71"/>
    <col min="8" max="16384" width="10.75" style="44"/>
  </cols>
  <sheetData>
    <row r="1" spans="2:17" ht="24" customHeight="1">
      <c r="B1" s="38"/>
      <c r="C1" s="38"/>
      <c r="K1" s="109"/>
      <c r="M1" s="389" t="s">
        <v>46</v>
      </c>
      <c r="N1" s="389"/>
    </row>
    <row r="2" spans="2:17" ht="24" customHeight="1">
      <c r="B2" s="110" t="s">
        <v>237</v>
      </c>
      <c r="D2" s="72"/>
      <c r="F2" s="13"/>
      <c r="G2" s="13"/>
      <c r="H2" s="43"/>
      <c r="I2" s="43"/>
      <c r="J2" s="43"/>
      <c r="K2" s="43"/>
      <c r="L2" s="12"/>
      <c r="M2" s="12"/>
      <c r="N2" s="12"/>
      <c r="Q2" s="38"/>
    </row>
    <row r="3" spans="2:17" ht="24" customHeight="1">
      <c r="B3" s="110"/>
      <c r="D3" s="72"/>
      <c r="F3" s="13"/>
      <c r="G3" s="13"/>
      <c r="H3" s="43"/>
      <c r="I3" s="43"/>
      <c r="J3" s="43"/>
      <c r="K3" s="43"/>
      <c r="L3" s="12"/>
      <c r="M3" s="12"/>
      <c r="N3" s="12"/>
      <c r="Q3" s="38"/>
    </row>
    <row r="4" spans="2:17" ht="24" customHeight="1">
      <c r="B4" s="94" t="s">
        <v>191</v>
      </c>
      <c r="C4" s="94"/>
      <c r="D4" s="94"/>
      <c r="E4" s="94"/>
      <c r="F4" s="94"/>
      <c r="G4" s="94"/>
      <c r="H4" s="94"/>
      <c r="I4" s="94"/>
      <c r="J4" s="94"/>
      <c r="K4" s="94"/>
      <c r="L4" s="12"/>
      <c r="M4" s="12"/>
      <c r="N4" s="12"/>
      <c r="Q4" s="38"/>
    </row>
    <row r="5" spans="2:17" ht="24" customHeight="1">
      <c r="B5" s="111" t="s">
        <v>55</v>
      </c>
      <c r="C5" s="111"/>
      <c r="D5" s="111"/>
      <c r="E5" s="111"/>
      <c r="F5" s="111"/>
      <c r="G5" s="111"/>
      <c r="H5" s="111"/>
      <c r="I5" s="111"/>
      <c r="J5" s="111"/>
      <c r="K5" s="111"/>
      <c r="M5" s="12"/>
      <c r="N5" s="12"/>
      <c r="O5" s="12"/>
      <c r="P5" s="12"/>
    </row>
    <row r="6" spans="2:17" ht="24" customHeight="1">
      <c r="B6" s="111" t="s">
        <v>69</v>
      </c>
      <c r="C6" s="111"/>
      <c r="D6" s="111"/>
      <c r="E6" s="111"/>
      <c r="F6" s="111"/>
      <c r="G6" s="111"/>
      <c r="H6" s="111"/>
      <c r="I6" s="111"/>
      <c r="J6" s="111"/>
      <c r="K6" s="111"/>
      <c r="M6" s="12"/>
      <c r="N6" s="12"/>
      <c r="O6" s="12"/>
      <c r="P6" s="12"/>
    </row>
    <row r="7" spans="2:17" ht="24" customHeight="1">
      <c r="B7" s="94" t="s">
        <v>70</v>
      </c>
      <c r="C7" s="94"/>
      <c r="D7" s="94"/>
      <c r="E7" s="94"/>
      <c r="F7" s="94"/>
      <c r="G7" s="94"/>
      <c r="H7" s="94"/>
      <c r="I7" s="94"/>
      <c r="J7" s="94"/>
      <c r="K7" s="94"/>
      <c r="M7" s="12"/>
      <c r="N7" s="12"/>
      <c r="O7" s="12"/>
      <c r="P7" s="12"/>
    </row>
    <row r="8" spans="2:17" ht="24" customHeight="1">
      <c r="B8" s="476" t="s">
        <v>19</v>
      </c>
      <c r="C8" s="477"/>
      <c r="D8" s="477"/>
      <c r="E8" s="478"/>
      <c r="F8" s="474" t="s">
        <v>22</v>
      </c>
      <c r="G8" s="502" t="s">
        <v>15</v>
      </c>
      <c r="H8" s="503"/>
      <c r="I8" s="503"/>
      <c r="J8" s="503"/>
      <c r="K8" s="504"/>
      <c r="L8" s="499" t="s">
        <v>146</v>
      </c>
      <c r="N8" s="12"/>
      <c r="O8" s="12"/>
      <c r="P8" s="12"/>
      <c r="Q8" s="12"/>
    </row>
    <row r="9" spans="2:17" ht="24" customHeight="1" thickBot="1">
      <c r="B9" s="479"/>
      <c r="C9" s="480"/>
      <c r="D9" s="480"/>
      <c r="E9" s="481"/>
      <c r="F9" s="486"/>
      <c r="G9" s="104" t="s">
        <v>20</v>
      </c>
      <c r="H9" s="104" t="s">
        <v>16</v>
      </c>
      <c r="I9" s="104" t="s">
        <v>17</v>
      </c>
      <c r="J9" s="104" t="s">
        <v>18</v>
      </c>
      <c r="K9" s="104" t="s">
        <v>45</v>
      </c>
      <c r="L9" s="501"/>
      <c r="N9" s="12"/>
      <c r="O9" s="12"/>
      <c r="P9" s="12"/>
      <c r="Q9" s="12"/>
    </row>
    <row r="10" spans="2:17" ht="24" customHeight="1">
      <c r="B10" s="128" t="s">
        <v>85</v>
      </c>
      <c r="C10" s="129"/>
      <c r="D10" s="129"/>
      <c r="E10" s="129"/>
      <c r="F10" s="262">
        <v>0</v>
      </c>
      <c r="G10" s="263">
        <v>0</v>
      </c>
      <c r="H10" s="264">
        <v>0</v>
      </c>
      <c r="I10" s="264">
        <v>0</v>
      </c>
      <c r="J10" s="264">
        <v>0</v>
      </c>
      <c r="K10" s="265">
        <v>0</v>
      </c>
      <c r="L10" s="105">
        <f>SUM(F10:K10)</f>
        <v>0</v>
      </c>
      <c r="N10" s="12"/>
      <c r="O10" s="12"/>
      <c r="P10" s="12"/>
      <c r="Q10" s="12"/>
    </row>
    <row r="11" spans="2:17" ht="24" customHeight="1">
      <c r="B11" s="128" t="s">
        <v>86</v>
      </c>
      <c r="C11" s="129"/>
      <c r="D11" s="129"/>
      <c r="E11" s="129"/>
      <c r="F11" s="266">
        <v>0</v>
      </c>
      <c r="G11" s="267">
        <v>0</v>
      </c>
      <c r="H11" s="268">
        <v>0</v>
      </c>
      <c r="I11" s="268">
        <v>0</v>
      </c>
      <c r="J11" s="268">
        <v>0</v>
      </c>
      <c r="K11" s="269">
        <v>0</v>
      </c>
      <c r="L11" s="105">
        <f t="shared" ref="L11:L23" si="0">SUM(F11:K11)</f>
        <v>0</v>
      </c>
      <c r="N11" s="12"/>
      <c r="O11" s="12"/>
      <c r="P11" s="12"/>
      <c r="Q11" s="12"/>
    </row>
    <row r="12" spans="2:17" ht="24" customHeight="1">
      <c r="B12" s="128" t="s">
        <v>178</v>
      </c>
      <c r="C12" s="129"/>
      <c r="D12" s="129"/>
      <c r="E12" s="129"/>
      <c r="F12" s="266">
        <v>0</v>
      </c>
      <c r="G12" s="267">
        <v>0</v>
      </c>
      <c r="H12" s="268">
        <v>0</v>
      </c>
      <c r="I12" s="268">
        <v>0</v>
      </c>
      <c r="J12" s="268">
        <v>0</v>
      </c>
      <c r="K12" s="269">
        <v>0</v>
      </c>
      <c r="L12" s="105">
        <f t="shared" si="0"/>
        <v>0</v>
      </c>
      <c r="N12" s="12"/>
      <c r="O12" s="12"/>
      <c r="P12" s="12"/>
      <c r="Q12" s="12"/>
    </row>
    <row r="13" spans="2:17" ht="24" customHeight="1">
      <c r="B13" s="128" t="s">
        <v>87</v>
      </c>
      <c r="C13" s="129"/>
      <c r="D13" s="129"/>
      <c r="E13" s="129"/>
      <c r="F13" s="266">
        <v>0</v>
      </c>
      <c r="G13" s="267">
        <v>0</v>
      </c>
      <c r="H13" s="268">
        <v>0</v>
      </c>
      <c r="I13" s="268">
        <v>0</v>
      </c>
      <c r="J13" s="268">
        <v>0</v>
      </c>
      <c r="K13" s="269">
        <v>0</v>
      </c>
      <c r="L13" s="105">
        <f t="shared" si="0"/>
        <v>0</v>
      </c>
      <c r="N13" s="12"/>
      <c r="O13" s="12"/>
      <c r="P13" s="12"/>
      <c r="Q13" s="12"/>
    </row>
    <row r="14" spans="2:17" ht="24" customHeight="1">
      <c r="B14" s="128" t="s">
        <v>88</v>
      </c>
      <c r="C14" s="129"/>
      <c r="D14" s="129"/>
      <c r="E14" s="129"/>
      <c r="F14" s="266">
        <v>0</v>
      </c>
      <c r="G14" s="267">
        <v>0</v>
      </c>
      <c r="H14" s="268">
        <v>0</v>
      </c>
      <c r="I14" s="268">
        <v>0</v>
      </c>
      <c r="J14" s="268">
        <v>0</v>
      </c>
      <c r="K14" s="269">
        <v>0</v>
      </c>
      <c r="L14" s="105">
        <f t="shared" si="0"/>
        <v>0</v>
      </c>
      <c r="N14" s="12"/>
      <c r="O14" s="12"/>
      <c r="P14" s="12"/>
      <c r="Q14" s="12"/>
    </row>
    <row r="15" spans="2:17" ht="24" customHeight="1">
      <c r="B15" s="128" t="s">
        <v>157</v>
      </c>
      <c r="C15" s="129"/>
      <c r="D15" s="129"/>
      <c r="E15" s="129"/>
      <c r="F15" s="266">
        <v>0</v>
      </c>
      <c r="G15" s="267">
        <v>0</v>
      </c>
      <c r="H15" s="268">
        <v>0</v>
      </c>
      <c r="I15" s="268">
        <v>0</v>
      </c>
      <c r="J15" s="268">
        <v>0</v>
      </c>
      <c r="K15" s="269">
        <v>0</v>
      </c>
      <c r="L15" s="105">
        <f t="shared" si="0"/>
        <v>0</v>
      </c>
      <c r="N15" s="12"/>
      <c r="O15" s="12"/>
      <c r="P15" s="12"/>
      <c r="Q15" s="12"/>
    </row>
    <row r="16" spans="2:17" s="12" customFormat="1" ht="24" customHeight="1">
      <c r="B16" s="128" t="s">
        <v>89</v>
      </c>
      <c r="C16" s="129"/>
      <c r="D16" s="129"/>
      <c r="E16" s="129"/>
      <c r="F16" s="266">
        <v>0</v>
      </c>
      <c r="G16" s="267">
        <v>0</v>
      </c>
      <c r="H16" s="268">
        <v>0</v>
      </c>
      <c r="I16" s="268">
        <v>0</v>
      </c>
      <c r="J16" s="268">
        <v>0</v>
      </c>
      <c r="K16" s="269">
        <v>0</v>
      </c>
      <c r="L16" s="105">
        <f t="shared" si="0"/>
        <v>0</v>
      </c>
      <c r="O16" s="44"/>
      <c r="P16" s="44"/>
      <c r="Q16" s="44"/>
    </row>
    <row r="17" spans="2:17" s="12" customFormat="1" ht="24" customHeight="1">
      <c r="B17" s="128" t="s">
        <v>90</v>
      </c>
      <c r="C17" s="129"/>
      <c r="D17" s="129"/>
      <c r="E17" s="129"/>
      <c r="F17" s="266">
        <v>0</v>
      </c>
      <c r="G17" s="267">
        <v>0</v>
      </c>
      <c r="H17" s="268">
        <v>0</v>
      </c>
      <c r="I17" s="268">
        <v>0</v>
      </c>
      <c r="J17" s="268">
        <v>0</v>
      </c>
      <c r="K17" s="269">
        <v>0</v>
      </c>
      <c r="L17" s="105">
        <f t="shared" si="0"/>
        <v>0</v>
      </c>
      <c r="O17" s="44"/>
      <c r="P17" s="44"/>
      <c r="Q17" s="44"/>
    </row>
    <row r="18" spans="2:17" s="12" customFormat="1" ht="24" customHeight="1">
      <c r="B18" s="128" t="s">
        <v>91</v>
      </c>
      <c r="C18" s="129"/>
      <c r="D18" s="129"/>
      <c r="E18" s="129"/>
      <c r="F18" s="266">
        <v>0</v>
      </c>
      <c r="G18" s="267">
        <v>0</v>
      </c>
      <c r="H18" s="268">
        <v>0</v>
      </c>
      <c r="I18" s="268">
        <v>0</v>
      </c>
      <c r="J18" s="268">
        <v>0</v>
      </c>
      <c r="K18" s="269">
        <v>0</v>
      </c>
      <c r="L18" s="105">
        <f t="shared" si="0"/>
        <v>0</v>
      </c>
      <c r="O18" s="44"/>
      <c r="P18" s="44"/>
      <c r="Q18" s="44"/>
    </row>
    <row r="19" spans="2:17" s="12" customFormat="1" ht="24" customHeight="1">
      <c r="B19" s="128" t="s">
        <v>92</v>
      </c>
      <c r="C19" s="129"/>
      <c r="D19" s="129"/>
      <c r="E19" s="129"/>
      <c r="F19" s="266">
        <v>0</v>
      </c>
      <c r="G19" s="267">
        <v>0</v>
      </c>
      <c r="H19" s="268">
        <v>0</v>
      </c>
      <c r="I19" s="268">
        <v>0</v>
      </c>
      <c r="J19" s="268">
        <v>0</v>
      </c>
      <c r="K19" s="269">
        <v>0</v>
      </c>
      <c r="L19" s="105">
        <f t="shared" si="0"/>
        <v>0</v>
      </c>
      <c r="O19" s="44"/>
      <c r="P19" s="44"/>
      <c r="Q19" s="44"/>
    </row>
    <row r="20" spans="2:17" s="12" customFormat="1" ht="24" customHeight="1">
      <c r="B20" s="128" t="s">
        <v>93</v>
      </c>
      <c r="C20" s="129"/>
      <c r="D20" s="129"/>
      <c r="E20" s="129"/>
      <c r="F20" s="266">
        <v>0</v>
      </c>
      <c r="G20" s="267">
        <v>0</v>
      </c>
      <c r="H20" s="268">
        <v>0</v>
      </c>
      <c r="I20" s="268">
        <v>0</v>
      </c>
      <c r="J20" s="268">
        <v>0</v>
      </c>
      <c r="K20" s="269">
        <v>0</v>
      </c>
      <c r="L20" s="105">
        <f t="shared" si="0"/>
        <v>0</v>
      </c>
      <c r="O20" s="44"/>
      <c r="P20" s="44"/>
      <c r="Q20" s="44"/>
    </row>
    <row r="21" spans="2:17" s="12" customFormat="1" ht="24" customHeight="1">
      <c r="B21" s="128" t="s">
        <v>94</v>
      </c>
      <c r="C21" s="129"/>
      <c r="D21" s="129"/>
      <c r="E21" s="129"/>
      <c r="F21" s="266">
        <v>0</v>
      </c>
      <c r="G21" s="267">
        <v>0</v>
      </c>
      <c r="H21" s="268">
        <v>0</v>
      </c>
      <c r="I21" s="268">
        <v>0</v>
      </c>
      <c r="J21" s="268">
        <v>0</v>
      </c>
      <c r="K21" s="269">
        <v>0</v>
      </c>
      <c r="L21" s="105">
        <f t="shared" si="0"/>
        <v>0</v>
      </c>
      <c r="O21" s="44"/>
      <c r="P21" s="44"/>
      <c r="Q21" s="44"/>
    </row>
    <row r="22" spans="2:17" s="12" customFormat="1" ht="36" customHeight="1">
      <c r="B22" s="471" t="s">
        <v>196</v>
      </c>
      <c r="C22" s="472"/>
      <c r="D22" s="472"/>
      <c r="E22" s="473"/>
      <c r="F22" s="266">
        <v>0</v>
      </c>
      <c r="G22" s="267">
        <v>0</v>
      </c>
      <c r="H22" s="268">
        <v>0</v>
      </c>
      <c r="I22" s="268">
        <v>0</v>
      </c>
      <c r="J22" s="268">
        <v>0</v>
      </c>
      <c r="K22" s="269">
        <v>0</v>
      </c>
      <c r="L22" s="105">
        <f t="shared" si="0"/>
        <v>0</v>
      </c>
      <c r="O22" s="44"/>
      <c r="P22" s="44"/>
      <c r="Q22" s="44"/>
    </row>
    <row r="23" spans="2:17" s="12" customFormat="1" ht="24" customHeight="1" thickBot="1">
      <c r="B23" s="128" t="s">
        <v>197</v>
      </c>
      <c r="C23" s="129"/>
      <c r="D23" s="129"/>
      <c r="E23" s="129"/>
      <c r="F23" s="270">
        <v>0</v>
      </c>
      <c r="G23" s="271">
        <v>0</v>
      </c>
      <c r="H23" s="272">
        <v>0</v>
      </c>
      <c r="I23" s="272">
        <v>0</v>
      </c>
      <c r="J23" s="272">
        <v>0</v>
      </c>
      <c r="K23" s="273">
        <v>0</v>
      </c>
      <c r="L23" s="105">
        <f t="shared" si="0"/>
        <v>0</v>
      </c>
      <c r="O23" s="44"/>
      <c r="P23" s="44"/>
      <c r="Q23" s="44"/>
    </row>
    <row r="24" spans="2:17" s="12" customFormat="1" ht="24" customHeight="1">
      <c r="B24" s="464" t="s">
        <v>23</v>
      </c>
      <c r="C24" s="465"/>
      <c r="D24" s="465"/>
      <c r="E24" s="482"/>
      <c r="F24" s="147">
        <f>SUM(F10:F23)</f>
        <v>0</v>
      </c>
      <c r="G24" s="45">
        <f t="shared" ref="G24:L24" si="1">SUM(G10:G23)</f>
        <v>0</v>
      </c>
      <c r="H24" s="147">
        <f t="shared" si="1"/>
        <v>0</v>
      </c>
      <c r="I24" s="147">
        <f t="shared" si="1"/>
        <v>0</v>
      </c>
      <c r="J24" s="147">
        <f t="shared" si="1"/>
        <v>0</v>
      </c>
      <c r="K24" s="147">
        <f t="shared" si="1"/>
        <v>0</v>
      </c>
      <c r="L24" s="146">
        <f t="shared" si="1"/>
        <v>0</v>
      </c>
      <c r="O24" s="44"/>
      <c r="P24" s="44"/>
      <c r="Q24" s="44"/>
    </row>
    <row r="25" spans="2:17" s="12" customFormat="1" ht="24" customHeight="1">
      <c r="B25" s="181"/>
      <c r="C25" s="181"/>
      <c r="D25" s="181"/>
      <c r="E25" s="181"/>
      <c r="F25" s="182"/>
      <c r="G25" s="182"/>
      <c r="H25" s="182"/>
      <c r="I25" s="182"/>
      <c r="J25" s="182"/>
      <c r="K25" s="183" t="s">
        <v>78</v>
      </c>
      <c r="L25" s="146">
        <f>'1枚目'!L33+'1枚目'!L34</f>
        <v>0</v>
      </c>
      <c r="O25" s="44"/>
      <c r="P25" s="44"/>
      <c r="Q25" s="44"/>
    </row>
    <row r="26" spans="2:17" s="12" customFormat="1" ht="24" customHeight="1">
      <c r="O26" s="44"/>
      <c r="P26" s="44"/>
      <c r="Q26" s="44"/>
    </row>
    <row r="27" spans="2:17" s="12" customFormat="1" ht="24" customHeight="1">
      <c r="B27" s="112" t="s">
        <v>238</v>
      </c>
      <c r="C27" s="112"/>
      <c r="D27" s="112"/>
      <c r="E27" s="112"/>
      <c r="F27" s="112"/>
      <c r="G27" s="112"/>
      <c r="H27" s="112"/>
      <c r="I27" s="112"/>
      <c r="J27" s="112"/>
      <c r="K27" s="112"/>
      <c r="L27" s="106"/>
      <c r="M27" s="106"/>
      <c r="N27" s="44"/>
    </row>
    <row r="28" spans="2:17" s="12" customFormat="1" ht="24" customHeight="1">
      <c r="B28" s="112" t="s">
        <v>198</v>
      </c>
      <c r="C28" s="112"/>
      <c r="D28" s="112"/>
      <c r="E28" s="112"/>
      <c r="F28" s="112"/>
      <c r="G28" s="112"/>
      <c r="H28" s="112"/>
      <c r="I28" s="112"/>
      <c r="J28" s="112"/>
      <c r="K28" s="112"/>
      <c r="L28" s="106"/>
      <c r="M28" s="106"/>
      <c r="N28" s="44"/>
    </row>
    <row r="29" spans="2:17" s="12" customFormat="1" ht="24" customHeight="1">
      <c r="B29" s="94" t="s">
        <v>70</v>
      </c>
      <c r="C29" s="112"/>
      <c r="D29" s="112"/>
      <c r="E29" s="112"/>
      <c r="F29" s="112"/>
      <c r="G29" s="112"/>
      <c r="H29" s="112"/>
      <c r="I29" s="112"/>
      <c r="J29" s="112"/>
      <c r="K29" s="112"/>
      <c r="L29" s="106"/>
      <c r="M29" s="106"/>
      <c r="N29" s="44"/>
    </row>
    <row r="30" spans="2:17" s="12" customFormat="1" ht="24" customHeight="1">
      <c r="B30" s="94" t="s">
        <v>170</v>
      </c>
      <c r="C30" s="112"/>
      <c r="D30" s="112"/>
      <c r="E30" s="112"/>
      <c r="F30" s="112"/>
      <c r="G30" s="112"/>
      <c r="H30" s="112"/>
      <c r="I30" s="112"/>
      <c r="J30" s="112"/>
      <c r="K30" s="112"/>
      <c r="L30" s="106"/>
      <c r="M30" s="106"/>
      <c r="N30" s="44"/>
    </row>
    <row r="31" spans="2:17" s="12" customFormat="1" ht="24" customHeight="1">
      <c r="B31" s="94" t="s">
        <v>171</v>
      </c>
      <c r="C31" s="112"/>
      <c r="D31" s="112"/>
      <c r="E31" s="112"/>
      <c r="F31" s="113"/>
      <c r="G31" s="113"/>
      <c r="H31" s="113"/>
      <c r="I31" s="113"/>
      <c r="J31" s="113"/>
      <c r="K31" s="113"/>
      <c r="L31" s="106"/>
      <c r="M31" s="106"/>
      <c r="N31" s="44"/>
    </row>
    <row r="32" spans="2:17" s="12" customFormat="1" ht="24" customHeight="1">
      <c r="B32" s="490" t="s">
        <v>169</v>
      </c>
      <c r="C32" s="491"/>
      <c r="D32" s="491"/>
      <c r="E32" s="492"/>
      <c r="F32" s="474" t="s">
        <v>21</v>
      </c>
      <c r="G32" s="502" t="s">
        <v>15</v>
      </c>
      <c r="H32" s="503"/>
      <c r="I32" s="503"/>
      <c r="J32" s="503"/>
      <c r="K32" s="504"/>
      <c r="L32" s="499" t="s">
        <v>146</v>
      </c>
      <c r="N32" s="106"/>
      <c r="O32" s="106"/>
      <c r="P32" s="44"/>
    </row>
    <row r="33" spans="2:17" s="12" customFormat="1" ht="24" customHeight="1" thickBot="1">
      <c r="B33" s="493"/>
      <c r="C33" s="494"/>
      <c r="D33" s="494"/>
      <c r="E33" s="495"/>
      <c r="F33" s="486"/>
      <c r="G33" s="104" t="s">
        <v>20</v>
      </c>
      <c r="H33" s="104" t="s">
        <v>16</v>
      </c>
      <c r="I33" s="104" t="s">
        <v>17</v>
      </c>
      <c r="J33" s="104" t="s">
        <v>18</v>
      </c>
      <c r="K33" s="104" t="s">
        <v>45</v>
      </c>
      <c r="L33" s="501"/>
      <c r="N33" s="44"/>
      <c r="O33" s="44"/>
      <c r="P33" s="44"/>
      <c r="Q33" s="44"/>
    </row>
    <row r="34" spans="2:17" s="12" customFormat="1" ht="24" customHeight="1">
      <c r="B34" s="184" t="s">
        <v>71</v>
      </c>
      <c r="C34" s="185"/>
      <c r="D34" s="185"/>
      <c r="E34" s="185"/>
      <c r="F34" s="274">
        <v>0</v>
      </c>
      <c r="G34" s="275">
        <v>0</v>
      </c>
      <c r="H34" s="275">
        <v>0</v>
      </c>
      <c r="I34" s="276">
        <v>0</v>
      </c>
      <c r="J34" s="276">
        <v>0</v>
      </c>
      <c r="K34" s="277">
        <v>0</v>
      </c>
      <c r="L34" s="162">
        <f>SUM(F34:K34)</f>
        <v>0</v>
      </c>
      <c r="N34" s="44"/>
      <c r="O34" s="44"/>
      <c r="P34" s="44"/>
      <c r="Q34" s="44"/>
    </row>
    <row r="35" spans="2:17" s="12" customFormat="1" ht="24" customHeight="1">
      <c r="B35" s="184" t="s">
        <v>199</v>
      </c>
      <c r="C35" s="185"/>
      <c r="D35" s="185"/>
      <c r="E35" s="185"/>
      <c r="F35" s="278">
        <v>0</v>
      </c>
      <c r="G35" s="279">
        <v>0</v>
      </c>
      <c r="H35" s="279">
        <v>0</v>
      </c>
      <c r="I35" s="268">
        <v>0</v>
      </c>
      <c r="J35" s="268">
        <v>0</v>
      </c>
      <c r="K35" s="269">
        <v>0</v>
      </c>
      <c r="L35" s="107">
        <f>SUM(F35:K35)</f>
        <v>0</v>
      </c>
      <c r="N35" s="44"/>
      <c r="O35" s="44"/>
      <c r="P35" s="44"/>
      <c r="Q35" s="44"/>
    </row>
    <row r="36" spans="2:17" s="12" customFormat="1" ht="24" customHeight="1" thickBot="1">
      <c r="B36" s="184" t="s">
        <v>200</v>
      </c>
      <c r="C36" s="185"/>
      <c r="D36" s="185"/>
      <c r="E36" s="185"/>
      <c r="F36" s="280">
        <v>0</v>
      </c>
      <c r="G36" s="281">
        <v>0</v>
      </c>
      <c r="H36" s="281">
        <v>0</v>
      </c>
      <c r="I36" s="272">
        <v>0</v>
      </c>
      <c r="J36" s="272">
        <v>0</v>
      </c>
      <c r="K36" s="273">
        <v>0</v>
      </c>
      <c r="L36" s="107">
        <f>SUM(F36:K36)</f>
        <v>0</v>
      </c>
      <c r="N36" s="44"/>
      <c r="O36" s="44"/>
      <c r="P36" s="44"/>
      <c r="Q36" s="44"/>
    </row>
    <row r="37" spans="2:17" s="12" customFormat="1" ht="24" customHeight="1">
      <c r="B37" s="464" t="s">
        <v>23</v>
      </c>
      <c r="C37" s="465"/>
      <c r="D37" s="465"/>
      <c r="E37" s="482"/>
      <c r="F37" s="148">
        <f t="shared" ref="F37:L37" si="2">SUM(F34:F36)</f>
        <v>0</v>
      </c>
      <c r="G37" s="148">
        <f t="shared" si="2"/>
        <v>0</v>
      </c>
      <c r="H37" s="148">
        <f t="shared" si="2"/>
        <v>0</v>
      </c>
      <c r="I37" s="148">
        <f t="shared" si="2"/>
        <v>0</v>
      </c>
      <c r="J37" s="148">
        <f t="shared" si="2"/>
        <v>0</v>
      </c>
      <c r="K37" s="148">
        <f t="shared" si="2"/>
        <v>0</v>
      </c>
      <c r="L37" s="131">
        <f t="shared" si="2"/>
        <v>0</v>
      </c>
      <c r="N37" s="44"/>
      <c r="O37" s="44"/>
      <c r="P37" s="44"/>
      <c r="Q37" s="44"/>
    </row>
    <row r="38" spans="2:17" s="12" customFormat="1" ht="24" customHeight="1">
      <c r="B38" s="94"/>
      <c r="C38" s="112"/>
      <c r="D38" s="112"/>
      <c r="E38" s="112"/>
      <c r="F38" s="112"/>
      <c r="G38" s="112"/>
      <c r="H38" s="112"/>
      <c r="I38" s="112"/>
      <c r="J38" s="112"/>
      <c r="K38" s="112"/>
      <c r="L38" s="106"/>
      <c r="M38" s="106"/>
      <c r="N38" s="44"/>
    </row>
    <row r="39" spans="2:17" s="12" customFormat="1" ht="24" customHeight="1">
      <c r="B39" s="490" t="s">
        <v>188</v>
      </c>
      <c r="C39" s="491"/>
      <c r="D39" s="491"/>
      <c r="E39" s="492"/>
      <c r="F39" s="474" t="s">
        <v>21</v>
      </c>
      <c r="G39" s="502" t="s">
        <v>15</v>
      </c>
      <c r="H39" s="503"/>
      <c r="I39" s="503"/>
      <c r="J39" s="503"/>
      <c r="K39" s="504"/>
      <c r="L39" s="499" t="s">
        <v>146</v>
      </c>
      <c r="N39" s="106"/>
      <c r="O39" s="106"/>
      <c r="P39" s="44"/>
    </row>
    <row r="40" spans="2:17" s="12" customFormat="1" ht="24" customHeight="1" thickBot="1">
      <c r="B40" s="496"/>
      <c r="C40" s="497"/>
      <c r="D40" s="497"/>
      <c r="E40" s="498"/>
      <c r="F40" s="475"/>
      <c r="G40" s="104" t="s">
        <v>20</v>
      </c>
      <c r="H40" s="104" t="s">
        <v>16</v>
      </c>
      <c r="I40" s="104" t="s">
        <v>17</v>
      </c>
      <c r="J40" s="104" t="s">
        <v>18</v>
      </c>
      <c r="K40" s="104" t="s">
        <v>45</v>
      </c>
      <c r="L40" s="500"/>
      <c r="N40" s="44"/>
      <c r="O40" s="44"/>
      <c r="P40" s="44"/>
      <c r="Q40" s="44"/>
    </row>
    <row r="41" spans="2:17" s="12" customFormat="1" ht="24" customHeight="1" thickBot="1">
      <c r="B41" s="163" t="s">
        <v>201</v>
      </c>
      <c r="C41" s="164"/>
      <c r="D41" s="164"/>
      <c r="E41" s="165"/>
      <c r="F41" s="282">
        <v>0</v>
      </c>
      <c r="G41" s="283">
        <v>0</v>
      </c>
      <c r="H41" s="283">
        <v>0</v>
      </c>
      <c r="I41" s="284">
        <v>0</v>
      </c>
      <c r="J41" s="284">
        <v>0</v>
      </c>
      <c r="K41" s="285">
        <v>0</v>
      </c>
      <c r="L41" s="166">
        <f>SUM(F41:K41)</f>
        <v>0</v>
      </c>
      <c r="N41" s="44"/>
      <c r="O41" s="44"/>
      <c r="P41" s="44"/>
      <c r="Q41" s="44"/>
    </row>
    <row r="42" spans="2:17" s="12" customFormat="1" ht="24" customHeight="1">
      <c r="B42" s="160" t="s">
        <v>202</v>
      </c>
      <c r="C42" s="41"/>
      <c r="D42" s="41"/>
      <c r="E42" s="161"/>
      <c r="F42" s="286">
        <v>0</v>
      </c>
      <c r="G42" s="287">
        <v>0</v>
      </c>
      <c r="H42" s="287">
        <v>0</v>
      </c>
      <c r="I42" s="288">
        <v>0</v>
      </c>
      <c r="J42" s="288">
        <v>0</v>
      </c>
      <c r="K42" s="289">
        <v>0</v>
      </c>
      <c r="L42" s="162">
        <f>SUM(F42:K42)</f>
        <v>0</v>
      </c>
      <c r="N42" s="44"/>
      <c r="O42" s="44"/>
      <c r="P42" s="44"/>
      <c r="Q42" s="44"/>
    </row>
    <row r="43" spans="2:17" s="12" customFormat="1" ht="24" customHeight="1">
      <c r="B43" s="135" t="s">
        <v>192</v>
      </c>
      <c r="C43" s="136"/>
      <c r="D43" s="136"/>
      <c r="E43" s="137"/>
      <c r="F43" s="266">
        <v>0</v>
      </c>
      <c r="G43" s="279">
        <v>0</v>
      </c>
      <c r="H43" s="279">
        <v>0</v>
      </c>
      <c r="I43" s="268">
        <v>0</v>
      </c>
      <c r="J43" s="268">
        <v>0</v>
      </c>
      <c r="K43" s="269">
        <v>0</v>
      </c>
      <c r="L43" s="107">
        <f>SUM(F43:K43)</f>
        <v>0</v>
      </c>
      <c r="N43" s="44"/>
      <c r="O43" s="44"/>
      <c r="P43" s="44"/>
      <c r="Q43" s="44"/>
    </row>
    <row r="44" spans="2:17" s="12" customFormat="1" ht="24" customHeight="1" thickBot="1">
      <c r="B44" s="135" t="s">
        <v>203</v>
      </c>
      <c r="C44" s="136"/>
      <c r="D44" s="136"/>
      <c r="E44" s="137"/>
      <c r="F44" s="270">
        <v>0</v>
      </c>
      <c r="G44" s="281">
        <v>0</v>
      </c>
      <c r="H44" s="281">
        <v>0</v>
      </c>
      <c r="I44" s="272">
        <v>0</v>
      </c>
      <c r="J44" s="272">
        <v>0</v>
      </c>
      <c r="K44" s="273">
        <v>0</v>
      </c>
      <c r="L44" s="107">
        <f>SUM(F44:K44)</f>
        <v>0</v>
      </c>
      <c r="N44" s="44"/>
      <c r="O44" s="44"/>
      <c r="P44" s="44"/>
      <c r="Q44" s="44"/>
    </row>
    <row r="45" spans="2:17" s="12" customFormat="1" ht="24" customHeight="1">
      <c r="B45" s="464" t="s">
        <v>23</v>
      </c>
      <c r="C45" s="465"/>
      <c r="D45" s="465"/>
      <c r="E45" s="482"/>
      <c r="F45" s="148">
        <f>SUM(F41:F44)</f>
        <v>0</v>
      </c>
      <c r="G45" s="148">
        <f t="shared" ref="G45:L45" si="3">SUM(G41:G44)</f>
        <v>0</v>
      </c>
      <c r="H45" s="148">
        <f t="shared" si="3"/>
        <v>0</v>
      </c>
      <c r="I45" s="148">
        <f t="shared" si="3"/>
        <v>0</v>
      </c>
      <c r="J45" s="148">
        <f t="shared" si="3"/>
        <v>0</v>
      </c>
      <c r="K45" s="148">
        <f t="shared" si="3"/>
        <v>0</v>
      </c>
      <c r="L45" s="131">
        <f t="shared" si="3"/>
        <v>0</v>
      </c>
      <c r="N45" s="44"/>
      <c r="O45" s="44"/>
      <c r="P45" s="44"/>
      <c r="Q45" s="44"/>
    </row>
    <row r="46" spans="2:17" ht="24" customHeight="1">
      <c r="G46" s="44"/>
    </row>
    <row r="47" spans="2:17" s="12" customFormat="1" ht="24" customHeight="1" thickBot="1">
      <c r="B47" s="487" t="s">
        <v>189</v>
      </c>
      <c r="C47" s="488"/>
      <c r="D47" s="488"/>
      <c r="E47" s="489"/>
      <c r="F47" s="50" t="s">
        <v>11</v>
      </c>
    </row>
    <row r="48" spans="2:17" s="12" customFormat="1" ht="24" customHeight="1">
      <c r="B48" s="128" t="s">
        <v>190</v>
      </c>
      <c r="C48" s="129"/>
      <c r="D48" s="129"/>
      <c r="E48" s="186"/>
      <c r="F48" s="290">
        <v>0</v>
      </c>
    </row>
    <row r="49" spans="2:12" s="12" customFormat="1" ht="24" customHeight="1">
      <c r="B49" s="128" t="s">
        <v>95</v>
      </c>
      <c r="C49" s="129"/>
      <c r="D49" s="129"/>
      <c r="E49" s="186"/>
      <c r="F49" s="291">
        <v>0</v>
      </c>
    </row>
    <row r="50" spans="2:12" s="12" customFormat="1" ht="24" customHeight="1">
      <c r="B50" s="471" t="s">
        <v>193</v>
      </c>
      <c r="C50" s="472"/>
      <c r="D50" s="472"/>
      <c r="E50" s="473"/>
      <c r="F50" s="291">
        <v>0</v>
      </c>
    </row>
    <row r="51" spans="2:12" s="12" customFormat="1" ht="24" customHeight="1">
      <c r="B51" s="128" t="s">
        <v>204</v>
      </c>
      <c r="C51" s="129"/>
      <c r="D51" s="129"/>
      <c r="E51" s="186"/>
      <c r="F51" s="291">
        <v>0</v>
      </c>
    </row>
    <row r="52" spans="2:12" s="12" customFormat="1" ht="24" customHeight="1" thickBot="1">
      <c r="B52" s="128" t="s">
        <v>205</v>
      </c>
      <c r="C52" s="129"/>
      <c r="D52" s="129"/>
      <c r="E52" s="186"/>
      <c r="F52" s="292">
        <v>0</v>
      </c>
      <c r="H52" s="75"/>
    </row>
    <row r="53" spans="2:12" ht="24" customHeight="1">
      <c r="B53" s="483" t="s">
        <v>23</v>
      </c>
      <c r="C53" s="484"/>
      <c r="D53" s="484"/>
      <c r="E53" s="485"/>
      <c r="F53" s="130">
        <f>SUM(F48:F52)</f>
        <v>0</v>
      </c>
      <c r="G53" s="94"/>
    </row>
    <row r="54" spans="2:12" ht="24" customHeight="1">
      <c r="G54" s="44"/>
    </row>
    <row r="55" spans="2:12" ht="24" customHeight="1">
      <c r="G55" s="44"/>
    </row>
    <row r="56" spans="2:12" ht="24" customHeight="1">
      <c r="G56" s="44"/>
    </row>
    <row r="57" spans="2:12" ht="24" customHeight="1">
      <c r="G57" s="44"/>
    </row>
    <row r="58" spans="2:12" ht="24" customHeight="1">
      <c r="G58" s="44"/>
    </row>
    <row r="59" spans="2:12" ht="24" customHeight="1">
      <c r="E59" s="37"/>
      <c r="F59" s="108"/>
      <c r="G59" s="42"/>
      <c r="H59" s="43"/>
      <c r="I59" s="43"/>
      <c r="J59" s="43"/>
      <c r="K59" s="43"/>
      <c r="L59" s="43"/>
    </row>
  </sheetData>
  <sheetProtection algorithmName="SHA-512" hashValue="MdfTS7oYrBZlq7srO4E+fSdRNItd1VcHgCosQXwGXsrb9otEosEJEzh0gb3WjdxsW15gezOVB+XCdlTdI716pA==" saltValue="+/n1Ua9k4FXqh34IsiF0Cg==" spinCount="100000" sheet="1" objects="1" scenarios="1"/>
  <customSheetViews>
    <customSheetView guid="{200DD274-E6CF-45E7-9EE8-8E2883929B4E}" scale="80" showPageBreaks="1" fitToPage="1" printArea="1">
      <selection activeCell="G41" sqref="G41"/>
      <pageMargins left="0.39370078740157483" right="0.39370078740157483" top="0.55118110236220474" bottom="0.19685039370078741" header="0.19685039370078741" footer="0.19685039370078741"/>
      <printOptions horizontalCentered="1"/>
      <headerFooter alignWithMargins="0"/>
    </customSheetView>
  </customSheetViews>
  <mergeCells count="20">
    <mergeCell ref="M1:N1"/>
    <mergeCell ref="L39:L40"/>
    <mergeCell ref="L8:L9"/>
    <mergeCell ref="G39:K39"/>
    <mergeCell ref="L32:L33"/>
    <mergeCell ref="G8:K8"/>
    <mergeCell ref="G32:K32"/>
    <mergeCell ref="B22:E22"/>
    <mergeCell ref="F39:F40"/>
    <mergeCell ref="B8:E9"/>
    <mergeCell ref="B24:E24"/>
    <mergeCell ref="B53:E53"/>
    <mergeCell ref="F8:F9"/>
    <mergeCell ref="B50:E50"/>
    <mergeCell ref="B45:E45"/>
    <mergeCell ref="B47:E47"/>
    <mergeCell ref="B37:E37"/>
    <mergeCell ref="B32:E33"/>
    <mergeCell ref="F32:F33"/>
    <mergeCell ref="B39:E40"/>
  </mergeCells>
  <phoneticPr fontId="3"/>
  <conditionalFormatting sqref="B48:F53">
    <cfRule type="expression" dxfId="37" priority="1">
      <formula>$L$41=0</formula>
    </cfRule>
  </conditionalFormatting>
  <conditionalFormatting sqref="F48:F52">
    <cfRule type="expression" dxfId="36" priority="2">
      <formula>$L$41=0</formula>
    </cfRule>
  </conditionalFormatting>
  <printOptions horizontalCentered="1"/>
  <pageMargins left="0.31496062992125984" right="0.31496062992125984" top="0.74803149606299213" bottom="0.74803149606299213" header="0.19685039370078741" footer="0.19685039370078741"/>
  <pageSetup paperSize="9" scale="60"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62"/>
  <sheetViews>
    <sheetView view="pageBreakPreview" zoomScale="80" zoomScaleNormal="80" zoomScaleSheetLayoutView="80" workbookViewId="0"/>
  </sheetViews>
  <sheetFormatPr defaultColWidth="10.75" defaultRowHeight="24" customHeight="1"/>
  <cols>
    <col min="1" max="15" width="10.75" style="12"/>
    <col min="16" max="16" width="12.25" style="12" customWidth="1"/>
    <col min="17" max="17" width="3.25" style="12" customWidth="1"/>
    <col min="18" max="16384" width="10.75" style="12"/>
  </cols>
  <sheetData>
    <row r="1" spans="2:22" ht="24" customHeight="1">
      <c r="J1" s="76"/>
      <c r="K1" s="76"/>
      <c r="M1" s="389" t="s">
        <v>29</v>
      </c>
      <c r="N1" s="389"/>
      <c r="O1" s="2"/>
      <c r="P1" s="2"/>
      <c r="U1" s="77"/>
    </row>
    <row r="2" spans="2:22" ht="24" customHeight="1">
      <c r="B2" s="2" t="s">
        <v>244</v>
      </c>
    </row>
    <row r="3" spans="2:22" ht="24" customHeight="1" thickBot="1">
      <c r="B3" s="38" t="s">
        <v>27</v>
      </c>
      <c r="C3" s="38"/>
      <c r="D3" s="38"/>
      <c r="E3" s="38"/>
      <c r="F3" s="38"/>
      <c r="G3" s="38"/>
      <c r="H3" s="38"/>
      <c r="I3" s="38"/>
      <c r="J3" s="38"/>
      <c r="K3" s="38"/>
      <c r="L3" s="38"/>
      <c r="M3" s="38"/>
      <c r="N3" s="38"/>
      <c r="O3" s="38"/>
      <c r="P3" s="38"/>
      <c r="Q3" s="38"/>
      <c r="R3" s="38"/>
      <c r="S3" s="38"/>
      <c r="T3" s="38"/>
      <c r="U3" s="38"/>
    </row>
    <row r="4" spans="2:22" ht="24" customHeight="1">
      <c r="B4" s="302"/>
      <c r="C4" s="93" t="s">
        <v>57</v>
      </c>
      <c r="D4" s="118"/>
      <c r="E4" s="12" t="s">
        <v>147</v>
      </c>
      <c r="G4" s="38"/>
      <c r="H4" s="38"/>
      <c r="I4" s="38"/>
      <c r="J4" s="38"/>
      <c r="K4" s="38"/>
      <c r="L4" s="38"/>
      <c r="M4" s="38"/>
      <c r="N4" s="38"/>
      <c r="O4" s="38"/>
      <c r="P4" s="38"/>
      <c r="Q4" s="38"/>
      <c r="R4" s="38"/>
      <c r="S4" s="38"/>
      <c r="T4" s="38"/>
      <c r="U4" s="38"/>
      <c r="V4" s="38"/>
    </row>
    <row r="5" spans="2:22" ht="24" customHeight="1" thickBot="1">
      <c r="B5" s="303"/>
      <c r="C5" s="93" t="s">
        <v>58</v>
      </c>
      <c r="D5" s="118"/>
      <c r="E5" s="12" t="s">
        <v>148</v>
      </c>
      <c r="G5" s="38"/>
      <c r="H5" s="38"/>
      <c r="I5" s="38"/>
      <c r="J5" s="38"/>
      <c r="K5" s="38"/>
      <c r="L5" s="38"/>
      <c r="M5" s="38"/>
      <c r="N5" s="38"/>
      <c r="O5" s="38"/>
      <c r="P5" s="38"/>
      <c r="Q5" s="38"/>
      <c r="R5" s="38"/>
      <c r="S5" s="38"/>
      <c r="T5" s="38"/>
      <c r="U5" s="38"/>
      <c r="V5" s="38"/>
    </row>
    <row r="6" spans="2:22" ht="24" customHeight="1">
      <c r="B6" s="2"/>
      <c r="T6" s="78"/>
    </row>
    <row r="7" spans="2:22" ht="24" customHeight="1">
      <c r="B7" s="556" t="s">
        <v>245</v>
      </c>
      <c r="C7" s="556"/>
      <c r="D7" s="556"/>
      <c r="E7" s="556"/>
      <c r="F7" s="556"/>
      <c r="G7" s="556"/>
      <c r="H7" s="556"/>
      <c r="I7" s="556"/>
      <c r="J7" s="556"/>
      <c r="K7" s="556"/>
      <c r="L7" s="556"/>
      <c r="M7" s="556"/>
      <c r="N7" s="556"/>
      <c r="O7" s="556"/>
      <c r="P7" s="556"/>
      <c r="Q7" s="556"/>
      <c r="R7" s="556"/>
      <c r="S7" s="556"/>
      <c r="T7" s="556"/>
    </row>
    <row r="8" spans="2:22" ht="24" customHeight="1" thickBot="1">
      <c r="B8" s="556" t="s">
        <v>151</v>
      </c>
      <c r="C8" s="556"/>
      <c r="D8" s="556"/>
      <c r="E8" s="556"/>
      <c r="F8" s="556"/>
      <c r="G8" s="556"/>
      <c r="H8" s="556"/>
      <c r="I8" s="556"/>
      <c r="J8" s="556"/>
      <c r="K8" s="556"/>
      <c r="L8" s="556"/>
      <c r="M8" s="556"/>
      <c r="N8" s="556"/>
      <c r="O8" s="556"/>
      <c r="P8" s="556"/>
      <c r="Q8" s="556"/>
      <c r="R8" s="556"/>
      <c r="S8" s="556"/>
      <c r="T8" s="556"/>
    </row>
    <row r="9" spans="2:22" ht="24" customHeight="1">
      <c r="B9" s="561"/>
      <c r="C9" s="531" t="s">
        <v>96</v>
      </c>
      <c r="D9" s="532"/>
      <c r="E9" s="532"/>
      <c r="F9" s="532"/>
      <c r="G9" s="532"/>
      <c r="H9" s="532"/>
      <c r="I9" s="532"/>
      <c r="J9" s="532"/>
      <c r="K9" s="533"/>
    </row>
    <row r="10" spans="2:22" ht="24" customHeight="1">
      <c r="B10" s="558"/>
      <c r="C10" s="534"/>
      <c r="D10" s="535"/>
      <c r="E10" s="535"/>
      <c r="F10" s="535"/>
      <c r="G10" s="535"/>
      <c r="H10" s="535"/>
      <c r="I10" s="535"/>
      <c r="J10" s="535"/>
      <c r="K10" s="536"/>
    </row>
    <row r="11" spans="2:22" ht="24" customHeight="1" thickBot="1">
      <c r="B11" s="557"/>
      <c r="C11" s="189" t="s">
        <v>97</v>
      </c>
      <c r="D11" s="189"/>
      <c r="E11" s="189"/>
      <c r="F11" s="189"/>
      <c r="G11" s="189"/>
      <c r="H11" s="189"/>
      <c r="I11" s="189"/>
      <c r="J11" s="189"/>
      <c r="K11" s="190"/>
    </row>
    <row r="12" spans="2:22" ht="24" customHeight="1" thickBot="1">
      <c r="B12" s="558"/>
      <c r="D12" s="139" t="s">
        <v>48</v>
      </c>
      <c r="F12" s="524"/>
      <c r="G12" s="525"/>
      <c r="H12" s="525"/>
      <c r="I12" s="525"/>
      <c r="J12" s="525"/>
      <c r="K12" s="526"/>
    </row>
    <row r="13" spans="2:22" ht="24" customHeight="1" thickBot="1">
      <c r="B13" s="557"/>
      <c r="C13" s="189" t="s">
        <v>98</v>
      </c>
      <c r="D13" s="189"/>
      <c r="E13" s="189"/>
      <c r="F13" s="38"/>
      <c r="G13" s="38"/>
      <c r="H13" s="38"/>
      <c r="I13" s="38"/>
      <c r="J13" s="38"/>
      <c r="K13" s="158"/>
    </row>
    <row r="14" spans="2:22" ht="24" customHeight="1" thickBot="1">
      <c r="B14" s="559"/>
      <c r="D14" s="41" t="s">
        <v>49</v>
      </c>
      <c r="E14" s="61"/>
      <c r="F14" s="551"/>
      <c r="G14" s="552"/>
      <c r="H14" s="552"/>
      <c r="I14" s="552"/>
      <c r="J14" s="552"/>
      <c r="K14" s="553"/>
    </row>
    <row r="15" spans="2:22" ht="24" customHeight="1" thickBot="1">
      <c r="B15" s="558"/>
      <c r="C15" s="189" t="s">
        <v>99</v>
      </c>
      <c r="D15" s="189"/>
      <c r="E15" s="189"/>
      <c r="F15" s="38"/>
      <c r="G15" s="38"/>
      <c r="H15" s="38"/>
      <c r="I15" s="38"/>
      <c r="J15" s="38"/>
      <c r="K15" s="158"/>
    </row>
    <row r="16" spans="2:22" ht="24" customHeight="1" thickBot="1">
      <c r="B16" s="560"/>
      <c r="D16" s="41" t="s">
        <v>182</v>
      </c>
      <c r="E16" s="66"/>
      <c r="F16" s="524"/>
      <c r="G16" s="525"/>
      <c r="H16" s="525"/>
      <c r="I16" s="525"/>
      <c r="J16" s="525"/>
      <c r="K16" s="526"/>
    </row>
    <row r="17" spans="2:24" s="2" customFormat="1" ht="24" customHeight="1">
      <c r="B17" s="79"/>
      <c r="C17" s="98"/>
      <c r="D17" s="80"/>
      <c r="E17" s="80"/>
      <c r="F17" s="80"/>
      <c r="G17" s="80"/>
      <c r="H17" s="80"/>
      <c r="I17" s="80"/>
      <c r="J17" s="80"/>
      <c r="K17" s="80"/>
      <c r="L17" s="80"/>
      <c r="M17" s="80"/>
      <c r="N17" s="80"/>
      <c r="O17" s="80"/>
      <c r="P17" s="73"/>
      <c r="Q17" s="73"/>
      <c r="R17" s="73"/>
      <c r="S17" s="73"/>
    </row>
    <row r="18" spans="2:24" s="2" customFormat="1" ht="24" customHeight="1">
      <c r="B18" s="12" t="s">
        <v>246</v>
      </c>
      <c r="C18" s="12"/>
      <c r="D18" s="12"/>
      <c r="E18" s="12"/>
      <c r="F18" s="12"/>
      <c r="G18" s="12"/>
      <c r="H18" s="12"/>
      <c r="I18" s="12"/>
      <c r="J18" s="12"/>
      <c r="K18" s="12"/>
      <c r="L18" s="75"/>
      <c r="M18" s="75"/>
      <c r="N18" s="75"/>
      <c r="O18" s="75"/>
      <c r="P18" s="75"/>
      <c r="Q18" s="12"/>
      <c r="R18" s="75"/>
      <c r="S18" s="75"/>
      <c r="T18" s="75"/>
    </row>
    <row r="19" spans="2:24" s="2" customFormat="1" ht="24" customHeight="1" thickBot="1">
      <c r="B19" s="10" t="s">
        <v>247</v>
      </c>
      <c r="C19" s="123"/>
      <c r="D19" s="123"/>
      <c r="E19" s="123"/>
      <c r="F19" s="123"/>
      <c r="G19" s="123"/>
      <c r="H19" s="123"/>
      <c r="I19" s="123"/>
      <c r="J19" s="123"/>
      <c r="K19" s="123"/>
      <c r="L19" s="123"/>
      <c r="M19" s="123"/>
      <c r="N19" s="123"/>
      <c r="O19" s="123"/>
      <c r="P19" s="123"/>
      <c r="Q19" s="123"/>
      <c r="R19" s="123"/>
      <c r="S19" s="123"/>
      <c r="T19" s="123"/>
    </row>
    <row r="20" spans="2:24" s="2" customFormat="1" ht="24" customHeight="1">
      <c r="B20" s="304"/>
      <c r="C20" s="93" t="s">
        <v>100</v>
      </c>
      <c r="D20" s="93"/>
      <c r="E20" s="93"/>
      <c r="F20" s="93"/>
      <c r="G20" s="93"/>
      <c r="H20" s="93"/>
      <c r="I20" s="93"/>
      <c r="J20" s="93"/>
      <c r="K20" s="118"/>
      <c r="L20" s="75"/>
      <c r="M20" s="75"/>
      <c r="N20" s="75"/>
      <c r="O20" s="75"/>
      <c r="P20" s="75"/>
      <c r="Q20" s="75"/>
      <c r="R20" s="75"/>
      <c r="S20" s="75"/>
      <c r="T20" s="75"/>
    </row>
    <row r="21" spans="2:24" s="2" customFormat="1" ht="24" customHeight="1">
      <c r="B21" s="305"/>
      <c r="C21" s="93" t="s">
        <v>101</v>
      </c>
      <c r="D21" s="93"/>
      <c r="E21" s="93"/>
      <c r="F21" s="93"/>
      <c r="G21" s="93"/>
      <c r="H21" s="93"/>
      <c r="I21" s="93"/>
      <c r="J21" s="93"/>
      <c r="K21" s="118"/>
      <c r="L21" s="75"/>
      <c r="M21" s="75"/>
      <c r="N21" s="75"/>
      <c r="O21" s="75"/>
      <c r="P21" s="75"/>
      <c r="Q21" s="75"/>
      <c r="R21" s="75"/>
      <c r="S21" s="75"/>
      <c r="T21" s="75"/>
    </row>
    <row r="22" spans="2:24" s="2" customFormat="1" ht="24" customHeight="1">
      <c r="B22" s="305"/>
      <c r="C22" s="93" t="s">
        <v>102</v>
      </c>
      <c r="D22" s="93"/>
      <c r="E22" s="93"/>
      <c r="F22" s="93"/>
      <c r="G22" s="93"/>
      <c r="H22" s="93"/>
      <c r="I22" s="93"/>
      <c r="J22" s="93"/>
      <c r="K22" s="118"/>
      <c r="L22" s="75"/>
      <c r="M22" s="75"/>
      <c r="N22" s="75"/>
      <c r="O22" s="75"/>
      <c r="P22" s="75"/>
      <c r="Q22" s="75"/>
      <c r="R22" s="75"/>
      <c r="S22" s="75"/>
      <c r="T22" s="75"/>
    </row>
    <row r="23" spans="2:24" s="2" customFormat="1" ht="24" customHeight="1" thickBot="1">
      <c r="B23" s="305"/>
      <c r="C23" s="93" t="s">
        <v>103</v>
      </c>
      <c r="D23" s="93"/>
      <c r="E23" s="93"/>
      <c r="F23" s="182"/>
      <c r="G23" s="182"/>
      <c r="H23" s="182"/>
      <c r="I23" s="182"/>
      <c r="J23" s="182"/>
      <c r="K23" s="187"/>
      <c r="L23" s="75"/>
      <c r="M23" s="75"/>
      <c r="N23" s="75"/>
      <c r="O23" s="75"/>
      <c r="P23" s="75"/>
      <c r="Q23" s="75"/>
      <c r="R23" s="75"/>
      <c r="S23" s="75"/>
      <c r="T23" s="75"/>
    </row>
    <row r="24" spans="2:24" s="2" customFormat="1" ht="24" customHeight="1" thickBot="1">
      <c r="B24" s="306"/>
      <c r="C24" s="88" t="s">
        <v>104</v>
      </c>
      <c r="D24" s="88"/>
      <c r="E24" s="144" t="s">
        <v>25</v>
      </c>
      <c r="F24" s="524"/>
      <c r="G24" s="525"/>
      <c r="H24" s="525"/>
      <c r="I24" s="525"/>
      <c r="J24" s="525"/>
      <c r="K24" s="526"/>
      <c r="L24" s="75"/>
      <c r="M24" s="75"/>
      <c r="N24" s="75"/>
      <c r="O24" s="75"/>
      <c r="P24" s="75"/>
      <c r="Q24" s="75"/>
      <c r="R24" s="75"/>
      <c r="S24" s="75"/>
      <c r="T24" s="75"/>
    </row>
    <row r="25" spans="2:24" s="2" customFormat="1" ht="24" customHeight="1">
      <c r="B25" s="123"/>
      <c r="C25" s="454"/>
      <c r="D25" s="454"/>
      <c r="E25" s="454"/>
      <c r="F25" s="454"/>
      <c r="G25" s="75"/>
      <c r="H25" s="75"/>
      <c r="I25" s="75"/>
      <c r="J25" s="75"/>
      <c r="K25" s="75"/>
      <c r="L25" s="75"/>
      <c r="M25" s="75"/>
      <c r="N25" s="75"/>
      <c r="Q25" s="75"/>
      <c r="R25" s="75"/>
      <c r="S25" s="75"/>
      <c r="T25" s="75"/>
    </row>
    <row r="26" spans="2:24" s="2" customFormat="1" ht="24" customHeight="1">
      <c r="B26" s="12" t="s">
        <v>248</v>
      </c>
      <c r="C26" s="12"/>
      <c r="D26" s="12"/>
      <c r="E26" s="12"/>
      <c r="F26" s="12"/>
      <c r="G26" s="12"/>
      <c r="H26" s="12"/>
      <c r="I26" s="12"/>
      <c r="J26" s="12"/>
      <c r="K26" s="12"/>
      <c r="L26" s="12"/>
      <c r="M26" s="12"/>
      <c r="N26" s="12"/>
      <c r="O26" s="75"/>
      <c r="P26" s="13"/>
    </row>
    <row r="27" spans="2:24" s="2" customFormat="1" ht="24" customHeight="1">
      <c r="B27" s="12" t="s">
        <v>51</v>
      </c>
      <c r="C27" s="12"/>
      <c r="D27" s="12"/>
      <c r="E27" s="12"/>
      <c r="F27" s="12"/>
      <c r="G27" s="12"/>
      <c r="H27" s="12"/>
      <c r="I27" s="12"/>
      <c r="J27" s="12"/>
      <c r="K27" s="12"/>
      <c r="L27" s="12"/>
      <c r="M27" s="12"/>
      <c r="N27" s="12"/>
      <c r="O27" s="12"/>
      <c r="P27" s="12"/>
      <c r="Q27" s="13"/>
      <c r="R27" s="13"/>
      <c r="S27" s="13"/>
    </row>
    <row r="28" spans="2:24" s="2" customFormat="1" ht="24" customHeight="1" thickBot="1">
      <c r="B28" s="38"/>
      <c r="C28" s="38"/>
      <c r="D28" s="38"/>
      <c r="E28" s="38"/>
      <c r="F28" s="38"/>
      <c r="G28" s="38"/>
      <c r="H28" s="38"/>
      <c r="I28" s="507" t="s">
        <v>50</v>
      </c>
      <c r="J28" s="508"/>
      <c r="K28" s="544" t="s">
        <v>53</v>
      </c>
      <c r="L28" s="545"/>
      <c r="M28" s="507" t="s">
        <v>75</v>
      </c>
      <c r="N28" s="508"/>
      <c r="O28" s="507" t="s">
        <v>77</v>
      </c>
      <c r="P28" s="508"/>
      <c r="Q28" s="12"/>
      <c r="R28" s="12"/>
      <c r="S28" s="12"/>
      <c r="T28" s="12"/>
    </row>
    <row r="29" spans="2:24" s="2" customFormat="1" ht="24" customHeight="1" thickBot="1">
      <c r="B29" s="91" t="s">
        <v>105</v>
      </c>
      <c r="C29" s="93"/>
      <c r="D29" s="93"/>
      <c r="E29" s="93"/>
      <c r="F29" s="93"/>
      <c r="G29" s="93"/>
      <c r="H29" s="93"/>
      <c r="I29" s="529"/>
      <c r="J29" s="530"/>
      <c r="K29" s="527"/>
      <c r="L29" s="528"/>
      <c r="M29" s="549"/>
      <c r="N29" s="555"/>
      <c r="O29" s="509"/>
      <c r="P29" s="510"/>
      <c r="Q29" s="12"/>
      <c r="R29" s="12"/>
      <c r="S29" s="12"/>
      <c r="T29" s="12"/>
    </row>
    <row r="30" spans="2:24" s="2" customFormat="1" ht="24" customHeight="1" thickBot="1">
      <c r="B30" s="91"/>
      <c r="C30" s="93"/>
      <c r="D30" s="93"/>
      <c r="E30" s="93"/>
      <c r="F30" s="93"/>
      <c r="G30" s="93"/>
      <c r="H30" s="144" t="s">
        <v>52</v>
      </c>
      <c r="I30" s="511"/>
      <c r="J30" s="512"/>
      <c r="K30" s="512"/>
      <c r="L30" s="513"/>
      <c r="M30" s="518"/>
      <c r="N30" s="519"/>
      <c r="O30" s="519"/>
      <c r="P30" s="520"/>
      <c r="Q30" s="38"/>
      <c r="R30" s="38"/>
      <c r="S30" s="38"/>
    </row>
    <row r="31" spans="2:24" s="2" customFormat="1" ht="24" customHeight="1" thickBot="1">
      <c r="B31" s="91" t="s">
        <v>106</v>
      </c>
      <c r="C31" s="93"/>
      <c r="D31" s="93"/>
      <c r="E31" s="93"/>
      <c r="F31" s="93"/>
      <c r="G31" s="93"/>
      <c r="H31" s="93"/>
      <c r="I31" s="516"/>
      <c r="J31" s="517"/>
      <c r="K31" s="521"/>
      <c r="L31" s="522"/>
      <c r="M31" s="514"/>
      <c r="N31" s="523"/>
      <c r="O31" s="514"/>
      <c r="P31" s="515"/>
      <c r="Q31" s="140"/>
      <c r="R31" s="100"/>
      <c r="S31" s="13"/>
      <c r="T31" s="13"/>
      <c r="U31" s="13"/>
      <c r="X31" s="12"/>
    </row>
    <row r="32" spans="2:24" s="2" customFormat="1" ht="24" customHeight="1" thickBot="1">
      <c r="B32" s="91"/>
      <c r="C32" s="93"/>
      <c r="D32" s="93"/>
      <c r="E32" s="93"/>
      <c r="F32" s="93"/>
      <c r="G32" s="93"/>
      <c r="H32" s="144" t="s">
        <v>52</v>
      </c>
      <c r="I32" s="511"/>
      <c r="J32" s="512"/>
      <c r="K32" s="512"/>
      <c r="L32" s="513"/>
      <c r="M32" s="518"/>
      <c r="N32" s="519"/>
      <c r="O32" s="519"/>
      <c r="P32" s="520"/>
      <c r="Q32" s="12"/>
      <c r="R32" s="12"/>
      <c r="S32" s="13"/>
      <c r="T32" s="13"/>
      <c r="U32" s="13"/>
      <c r="V32" s="13"/>
      <c r="X32" s="12"/>
    </row>
    <row r="33" spans="1:28" s="2" customFormat="1" ht="24" customHeight="1" thickBot="1">
      <c r="B33" s="91" t="s">
        <v>107</v>
      </c>
      <c r="C33" s="93"/>
      <c r="D33" s="93"/>
      <c r="E33" s="93"/>
      <c r="F33" s="93"/>
      <c r="G33" s="93"/>
      <c r="H33" s="93"/>
      <c r="I33" s="516"/>
      <c r="J33" s="517"/>
      <c r="K33" s="521"/>
      <c r="L33" s="522"/>
      <c r="M33" s="549"/>
      <c r="N33" s="550"/>
      <c r="O33" s="509"/>
      <c r="P33" s="510"/>
      <c r="Q33" s="141"/>
      <c r="S33" s="13"/>
      <c r="T33" s="13"/>
      <c r="U33" s="13"/>
      <c r="V33" s="13"/>
      <c r="X33" s="12"/>
    </row>
    <row r="34" spans="1:28" s="2" customFormat="1" ht="24" customHeight="1" thickBot="1">
      <c r="B34" s="91"/>
      <c r="C34" s="93"/>
      <c r="D34" s="93"/>
      <c r="E34" s="93"/>
      <c r="F34" s="93"/>
      <c r="G34" s="93"/>
      <c r="H34" s="143" t="s">
        <v>52</v>
      </c>
      <c r="I34" s="541"/>
      <c r="J34" s="506"/>
      <c r="K34" s="542"/>
      <c r="L34" s="543"/>
      <c r="M34" s="539"/>
      <c r="N34" s="539"/>
      <c r="O34" s="539"/>
      <c r="P34" s="540"/>
      <c r="Q34" s="100"/>
      <c r="R34" s="100"/>
      <c r="S34" s="13"/>
      <c r="T34" s="13"/>
      <c r="U34" s="13"/>
      <c r="X34" s="12"/>
    </row>
    <row r="35" spans="1:28" s="2" customFormat="1" ht="24" customHeight="1">
      <c r="B35" s="38"/>
      <c r="C35" s="38"/>
      <c r="D35" s="38"/>
      <c r="E35" s="38"/>
      <c r="F35" s="38"/>
      <c r="G35" s="38"/>
      <c r="H35" s="38"/>
      <c r="I35" s="12"/>
      <c r="J35" s="12"/>
      <c r="K35" s="142"/>
      <c r="L35" s="142"/>
      <c r="M35" s="12"/>
      <c r="N35" s="12"/>
      <c r="O35" s="12"/>
      <c r="P35" s="12"/>
      <c r="S35" s="13"/>
      <c r="T35" s="13"/>
      <c r="U35" s="13"/>
      <c r="V35" s="13"/>
      <c r="X35" s="12"/>
    </row>
    <row r="36" spans="1:28" s="2" customFormat="1" ht="24" customHeight="1">
      <c r="B36" s="12" t="s">
        <v>249</v>
      </c>
      <c r="C36" s="12"/>
      <c r="D36" s="12"/>
      <c r="E36" s="12"/>
      <c r="F36" s="12"/>
      <c r="G36" s="12"/>
      <c r="H36" s="12"/>
      <c r="I36" s="12"/>
      <c r="J36" s="12"/>
      <c r="K36" s="12"/>
      <c r="L36" s="12"/>
      <c r="M36" s="12"/>
      <c r="N36" s="12"/>
      <c r="O36" s="12"/>
      <c r="P36" s="12"/>
      <c r="Q36" s="100"/>
      <c r="R36" s="100"/>
      <c r="S36" s="13"/>
      <c r="T36" s="13"/>
      <c r="U36" s="13"/>
      <c r="X36" s="12"/>
    </row>
    <row r="37" spans="1:28" s="2" customFormat="1" ht="24" customHeight="1">
      <c r="B37" s="12" t="s">
        <v>51</v>
      </c>
      <c r="C37" s="12"/>
      <c r="D37" s="12"/>
      <c r="E37" s="12"/>
      <c r="F37" s="12"/>
      <c r="G37" s="12"/>
      <c r="H37" s="12"/>
      <c r="I37" s="12"/>
      <c r="J37" s="12"/>
      <c r="K37" s="12"/>
      <c r="L37" s="12"/>
      <c r="M37" s="12"/>
      <c r="N37" s="12"/>
      <c r="O37" s="12"/>
      <c r="P37" s="12"/>
      <c r="Q37" s="12"/>
      <c r="R37" s="12"/>
      <c r="S37" s="13"/>
      <c r="T37" s="13"/>
      <c r="U37" s="13"/>
      <c r="V37" s="13"/>
      <c r="X37" s="12"/>
    </row>
    <row r="38" spans="1:28" s="2" customFormat="1" ht="24" customHeight="1" thickBot="1">
      <c r="G38" s="12"/>
      <c r="H38" s="12"/>
      <c r="I38" s="544" t="s">
        <v>50</v>
      </c>
      <c r="J38" s="545"/>
      <c r="K38" s="544" t="s">
        <v>53</v>
      </c>
      <c r="L38" s="545"/>
      <c r="M38" s="507" t="s">
        <v>74</v>
      </c>
      <c r="N38" s="508"/>
      <c r="O38" s="507" t="s">
        <v>76</v>
      </c>
      <c r="P38" s="508"/>
      <c r="Q38" s="12"/>
      <c r="R38" s="12"/>
      <c r="S38" s="12"/>
      <c r="T38" s="12"/>
      <c r="U38" s="12"/>
      <c r="V38" s="12"/>
      <c r="W38" s="12"/>
      <c r="X38" s="12"/>
      <c r="Y38" s="12"/>
      <c r="Z38" s="12"/>
      <c r="AA38" s="12"/>
      <c r="AB38" s="12"/>
    </row>
    <row r="39" spans="1:28" s="2" customFormat="1" ht="24" customHeight="1" thickBot="1">
      <c r="B39" s="464" t="s">
        <v>149</v>
      </c>
      <c r="C39" s="465"/>
      <c r="D39" s="465"/>
      <c r="E39" s="465"/>
      <c r="F39" s="465"/>
      <c r="G39" s="465"/>
      <c r="H39" s="465"/>
      <c r="I39" s="546"/>
      <c r="J39" s="547"/>
      <c r="K39" s="527"/>
      <c r="L39" s="528"/>
      <c r="M39" s="509"/>
      <c r="N39" s="548"/>
      <c r="O39" s="549"/>
      <c r="P39" s="550"/>
      <c r="Q39" s="102"/>
      <c r="R39" s="12"/>
      <c r="S39" s="12"/>
      <c r="T39" s="12"/>
      <c r="U39" s="12"/>
      <c r="V39" s="12"/>
      <c r="W39" s="12"/>
      <c r="X39" s="12"/>
      <c r="Y39" s="12"/>
    </row>
    <row r="40" spans="1:28" s="2" customFormat="1" ht="24" customHeight="1" thickBot="1">
      <c r="B40" s="91"/>
      <c r="C40" s="93"/>
      <c r="D40" s="93"/>
      <c r="E40" s="93"/>
      <c r="F40" s="93"/>
      <c r="G40" s="93"/>
      <c r="H40" s="144" t="s">
        <v>52</v>
      </c>
      <c r="I40" s="505"/>
      <c r="J40" s="506"/>
      <c r="K40" s="506"/>
      <c r="L40" s="537"/>
      <c r="M40" s="538"/>
      <c r="N40" s="539"/>
      <c r="O40" s="539"/>
      <c r="P40" s="540"/>
      <c r="Q40" s="38"/>
      <c r="R40" s="99"/>
      <c r="S40" s="99"/>
      <c r="T40" s="99"/>
      <c r="U40" s="99"/>
      <c r="V40" s="12"/>
      <c r="W40" s="12"/>
      <c r="X40" s="12"/>
      <c r="Y40" s="12"/>
      <c r="Z40" s="12"/>
      <c r="AA40" s="12"/>
      <c r="AB40" s="12"/>
    </row>
    <row r="41" spans="1:28" s="2" customFormat="1" ht="24" customHeight="1">
      <c r="B41" s="123"/>
      <c r="C41" s="123"/>
      <c r="D41" s="123"/>
      <c r="E41" s="123"/>
      <c r="F41" s="123"/>
      <c r="G41" s="123"/>
      <c r="H41" s="123"/>
      <c r="I41" s="81"/>
      <c r="J41" s="81"/>
      <c r="K41" s="81"/>
      <c r="L41" s="81"/>
      <c r="M41" s="81"/>
      <c r="N41" s="123"/>
      <c r="O41" s="123"/>
      <c r="P41" s="123"/>
      <c r="Q41" s="12"/>
      <c r="R41" s="12"/>
      <c r="S41" s="12"/>
      <c r="T41" s="12"/>
      <c r="U41" s="12"/>
      <c r="V41" s="12"/>
      <c r="W41" s="12"/>
    </row>
    <row r="42" spans="1:28" s="2" customFormat="1" ht="24" customHeight="1">
      <c r="A42" s="44"/>
      <c r="B42" s="2" t="s">
        <v>239</v>
      </c>
      <c r="C42" s="82"/>
      <c r="D42" s="12"/>
      <c r="E42" s="12"/>
      <c r="F42" s="12"/>
      <c r="G42" s="12"/>
      <c r="H42" s="12"/>
      <c r="I42" s="12"/>
      <c r="J42" s="12"/>
      <c r="K42" s="38"/>
      <c r="L42" s="12"/>
      <c r="M42" s="12"/>
      <c r="N42" s="12"/>
      <c r="O42" s="12"/>
      <c r="P42" s="12"/>
      <c r="Q42" s="99"/>
      <c r="R42" s="99"/>
      <c r="S42" s="99"/>
      <c r="T42" s="13"/>
      <c r="U42" s="13"/>
      <c r="V42" s="13"/>
      <c r="W42" s="13"/>
      <c r="Y42" s="12"/>
    </row>
    <row r="43" spans="1:28" s="2" customFormat="1" ht="24" customHeight="1">
      <c r="A43" s="44"/>
      <c r="B43" s="12" t="s">
        <v>240</v>
      </c>
      <c r="C43" s="12"/>
      <c r="D43" s="12"/>
      <c r="E43" s="75"/>
      <c r="F43" s="12"/>
      <c r="G43" s="12"/>
      <c r="H43" s="12"/>
      <c r="I43" s="12"/>
      <c r="J43" s="12"/>
      <c r="K43" s="12"/>
      <c r="L43" s="12"/>
      <c r="M43" s="12"/>
      <c r="N43" s="12"/>
      <c r="O43" s="12"/>
      <c r="P43" s="12"/>
      <c r="Q43" s="123"/>
      <c r="R43" s="123"/>
      <c r="S43" s="123"/>
    </row>
    <row r="44" spans="1:28" ht="24" customHeight="1">
      <c r="A44" s="44"/>
      <c r="B44" s="25" t="s">
        <v>54</v>
      </c>
      <c r="E44" s="75"/>
      <c r="T44" s="78"/>
      <c r="U44" s="78"/>
    </row>
    <row r="45" spans="1:28" ht="24" customHeight="1" thickBot="1">
      <c r="A45" s="44"/>
      <c r="B45" s="83" t="s">
        <v>4</v>
      </c>
      <c r="C45" s="145" t="s">
        <v>0</v>
      </c>
      <c r="D45" s="47" t="s">
        <v>1</v>
      </c>
      <c r="E45" s="47" t="s">
        <v>2</v>
      </c>
      <c r="F45" s="70" t="s">
        <v>3</v>
      </c>
      <c r="G45" s="83" t="s">
        <v>7</v>
      </c>
      <c r="P45" s="78"/>
      <c r="T45" s="78"/>
      <c r="U45" s="78"/>
    </row>
    <row r="46" spans="1:28" ht="24" customHeight="1" thickTop="1">
      <c r="A46" s="44"/>
      <c r="B46" s="84" t="s">
        <v>5</v>
      </c>
      <c r="C46" s="293">
        <v>0</v>
      </c>
      <c r="D46" s="294">
        <v>0</v>
      </c>
      <c r="E46" s="294">
        <v>0</v>
      </c>
      <c r="F46" s="295">
        <v>0</v>
      </c>
      <c r="G46" s="116">
        <f>SUM(C46:F46)</f>
        <v>0</v>
      </c>
      <c r="P46" s="78"/>
      <c r="T46" s="78"/>
      <c r="U46" s="78"/>
    </row>
    <row r="47" spans="1:28" ht="24" customHeight="1" thickBot="1">
      <c r="A47" s="44"/>
      <c r="B47" s="63" t="s">
        <v>6</v>
      </c>
      <c r="C47" s="296">
        <v>0</v>
      </c>
      <c r="D47" s="297">
        <v>0</v>
      </c>
      <c r="E47" s="297">
        <v>0</v>
      </c>
      <c r="F47" s="298">
        <v>0</v>
      </c>
      <c r="G47" s="85">
        <f>SUM(C47:F47)</f>
        <v>0</v>
      </c>
      <c r="P47" s="78"/>
      <c r="Q47" s="78"/>
    </row>
    <row r="48" spans="1:28" ht="24" customHeight="1">
      <c r="A48" s="44"/>
      <c r="B48" s="75"/>
      <c r="C48" s="123"/>
      <c r="D48" s="123"/>
      <c r="Q48" s="78"/>
    </row>
    <row r="49" spans="1:21" ht="24" customHeight="1">
      <c r="A49" s="44"/>
      <c r="B49" s="12" t="s">
        <v>241</v>
      </c>
      <c r="Q49" s="78"/>
    </row>
    <row r="50" spans="1:21" ht="24" customHeight="1">
      <c r="A50" s="44"/>
      <c r="B50" s="25" t="s">
        <v>242</v>
      </c>
      <c r="T50" s="78"/>
      <c r="U50" s="78"/>
    </row>
    <row r="51" spans="1:21" ht="24" customHeight="1" thickBot="1">
      <c r="A51" s="44"/>
      <c r="B51" s="83" t="s">
        <v>4</v>
      </c>
      <c r="C51" s="145" t="s">
        <v>0</v>
      </c>
      <c r="D51" s="47" t="s">
        <v>1</v>
      </c>
      <c r="E51" s="47" t="s">
        <v>2</v>
      </c>
      <c r="F51" s="70" t="s">
        <v>3</v>
      </c>
      <c r="G51" s="83" t="s">
        <v>7</v>
      </c>
      <c r="P51" s="78"/>
      <c r="T51" s="78"/>
      <c r="U51" s="78"/>
    </row>
    <row r="52" spans="1:21" ht="24" customHeight="1" thickTop="1">
      <c r="A52" s="44"/>
      <c r="B52" s="84" t="s">
        <v>5</v>
      </c>
      <c r="C52" s="293">
        <v>0</v>
      </c>
      <c r="D52" s="294">
        <v>0</v>
      </c>
      <c r="E52" s="294">
        <v>0</v>
      </c>
      <c r="F52" s="295">
        <v>0</v>
      </c>
      <c r="G52" s="116">
        <f>SUM(C52:F52)</f>
        <v>0</v>
      </c>
      <c r="P52" s="78"/>
      <c r="T52" s="78"/>
      <c r="U52" s="78"/>
    </row>
    <row r="53" spans="1:21" ht="24" customHeight="1" thickBot="1">
      <c r="A53" s="44"/>
      <c r="B53" s="63" t="s">
        <v>6</v>
      </c>
      <c r="C53" s="296">
        <v>0</v>
      </c>
      <c r="D53" s="297">
        <v>0</v>
      </c>
      <c r="E53" s="297">
        <v>0</v>
      </c>
      <c r="F53" s="298">
        <v>0</v>
      </c>
      <c r="G53" s="85">
        <f>SUM(C53:F53)</f>
        <v>0</v>
      </c>
      <c r="P53" s="78"/>
      <c r="Q53" s="78"/>
    </row>
    <row r="54" spans="1:21" ht="24" customHeight="1">
      <c r="Q54" s="78"/>
    </row>
    <row r="55" spans="1:21" ht="24" customHeight="1">
      <c r="B55" s="2" t="s">
        <v>161</v>
      </c>
    </row>
    <row r="56" spans="1:21" ht="24" customHeight="1">
      <c r="B56" s="2" t="s">
        <v>243</v>
      </c>
      <c r="Q56" s="78"/>
    </row>
    <row r="57" spans="1:21" ht="24" customHeight="1">
      <c r="B57" s="25" t="s">
        <v>166</v>
      </c>
    </row>
    <row r="58" spans="1:21" ht="24" customHeight="1">
      <c r="B58" s="25" t="s">
        <v>206</v>
      </c>
    </row>
    <row r="59" spans="1:21" ht="24" customHeight="1" thickBot="1">
      <c r="B59" s="383" t="s">
        <v>162</v>
      </c>
      <c r="C59" s="554"/>
      <c r="D59" s="554"/>
      <c r="E59" s="554"/>
      <c r="F59" s="554"/>
      <c r="G59" s="50" t="s">
        <v>163</v>
      </c>
    </row>
    <row r="60" spans="1:21" ht="24" customHeight="1">
      <c r="B60" s="91" t="s">
        <v>164</v>
      </c>
      <c r="C60" s="93"/>
      <c r="D60" s="93"/>
      <c r="E60" s="93"/>
      <c r="F60" s="93"/>
      <c r="G60" s="299">
        <v>0</v>
      </c>
      <c r="H60" s="38"/>
    </row>
    <row r="61" spans="1:21" ht="24" customHeight="1">
      <c r="B61" s="91" t="s">
        <v>165</v>
      </c>
      <c r="C61" s="93"/>
      <c r="D61" s="93"/>
      <c r="E61" s="93"/>
      <c r="F61" s="93"/>
      <c r="G61" s="300">
        <v>0</v>
      </c>
      <c r="H61" s="38"/>
    </row>
    <row r="62" spans="1:21" ht="24" customHeight="1" thickBot="1">
      <c r="B62" s="91" t="s">
        <v>185</v>
      </c>
      <c r="C62" s="93"/>
      <c r="D62" s="93"/>
      <c r="E62" s="93"/>
      <c r="F62" s="93"/>
      <c r="G62" s="301">
        <v>0</v>
      </c>
      <c r="H62" s="38"/>
    </row>
  </sheetData>
  <sheetProtection algorithmName="SHA-512" hashValue="EGp5PnFPis05W+cbI/sio3p9OKL0FDINL9qdap4WzbqGvBU2M4ILdViT0I4dGzwCR3KGXU9wnSmJJIbbK9kadg==" saltValue="Ssfc4eRDsdxmE6VfUyzt5A==" spinCount="100000" sheet="1" objects="1" scenarios="1"/>
  <dataConsolidate/>
  <customSheetViews>
    <customSheetView guid="{200DD274-E6CF-45E7-9EE8-8E2883929B4E}" scale="80" showPageBreaks="1" fitToPage="1" printArea="1" view="pageBreakPreview" topLeftCell="A43">
      <selection activeCell="C46" sqref="C46:E48"/>
      <colBreaks count="1" manualBreakCount="1">
        <brk id="11" max="53" man="1"/>
      </colBreaks>
      <pageMargins left="0.23622047244094491" right="0.23622047244094491" top="0.55118110236220474" bottom="0.35433070866141736" header="0.11811023622047245" footer="0.11811023622047245"/>
      <printOptions horizontalCentered="1"/>
      <headerFooter alignWithMargins="0"/>
    </customSheetView>
  </customSheetViews>
  <mergeCells count="51">
    <mergeCell ref="B59:F59"/>
    <mergeCell ref="M1:N1"/>
    <mergeCell ref="I32:J32"/>
    <mergeCell ref="K32:L32"/>
    <mergeCell ref="I33:J33"/>
    <mergeCell ref="K33:L33"/>
    <mergeCell ref="M33:N33"/>
    <mergeCell ref="M29:N29"/>
    <mergeCell ref="I28:J28"/>
    <mergeCell ref="K28:L28"/>
    <mergeCell ref="B7:T7"/>
    <mergeCell ref="B8:T8"/>
    <mergeCell ref="B11:B12"/>
    <mergeCell ref="B13:B14"/>
    <mergeCell ref="B15:B16"/>
    <mergeCell ref="B9:B10"/>
    <mergeCell ref="C9:K10"/>
    <mergeCell ref="K40:L40"/>
    <mergeCell ref="M40:P40"/>
    <mergeCell ref="I34:J34"/>
    <mergeCell ref="K34:L34"/>
    <mergeCell ref="I38:J38"/>
    <mergeCell ref="K38:L38"/>
    <mergeCell ref="M38:N38"/>
    <mergeCell ref="O38:P38"/>
    <mergeCell ref="I39:J39"/>
    <mergeCell ref="K39:L39"/>
    <mergeCell ref="M39:N39"/>
    <mergeCell ref="O39:P39"/>
    <mergeCell ref="M34:P34"/>
    <mergeCell ref="F12:K12"/>
    <mergeCell ref="F14:K14"/>
    <mergeCell ref="F16:K16"/>
    <mergeCell ref="F24:K24"/>
    <mergeCell ref="K29:L29"/>
    <mergeCell ref="I29:J29"/>
    <mergeCell ref="B39:H39"/>
    <mergeCell ref="I40:J40"/>
    <mergeCell ref="O28:P28"/>
    <mergeCell ref="C25:F25"/>
    <mergeCell ref="O33:P33"/>
    <mergeCell ref="I30:J30"/>
    <mergeCell ref="K30:L30"/>
    <mergeCell ref="O31:P31"/>
    <mergeCell ref="I31:J31"/>
    <mergeCell ref="M28:N28"/>
    <mergeCell ref="M30:P30"/>
    <mergeCell ref="M32:P32"/>
    <mergeCell ref="K31:L31"/>
    <mergeCell ref="M31:N31"/>
    <mergeCell ref="O29:P29"/>
  </mergeCells>
  <phoneticPr fontId="3"/>
  <conditionalFormatting sqref="B4">
    <cfRule type="expression" dxfId="35" priority="31">
      <formula>$B$5="○"</formula>
    </cfRule>
  </conditionalFormatting>
  <conditionalFormatting sqref="B4:B5">
    <cfRule type="expression" dxfId="34" priority="29">
      <formula>COUNTIF($B$4:$B$5,"○")=2</formula>
    </cfRule>
    <cfRule type="expression" dxfId="33" priority="30">
      <formula>COUNTIF($B$4:$B$5,"○")=0</formula>
    </cfRule>
    <cfRule type="cellIs" dxfId="32" priority="32" operator="equal">
      <formula>"○"</formula>
    </cfRule>
  </conditionalFormatting>
  <conditionalFormatting sqref="B5">
    <cfRule type="expression" dxfId="31" priority="35">
      <formula>$B$4="○"</formula>
    </cfRule>
  </conditionalFormatting>
  <conditionalFormatting sqref="B9:B16">
    <cfRule type="expression" dxfId="30" priority="19">
      <formula>COUNTIF($B$9:$B$16,"○")&gt;1</formula>
    </cfRule>
  </conditionalFormatting>
  <conditionalFormatting sqref="B9:K16 B20:K24 B29:P34 B39:P40">
    <cfRule type="expression" dxfId="29" priority="24">
      <formula>$B$5="○"</formula>
    </cfRule>
  </conditionalFormatting>
  <conditionalFormatting sqref="B20:K24">
    <cfRule type="expression" dxfId="28" priority="1">
      <formula>$B$15="○"</formula>
    </cfRule>
  </conditionalFormatting>
  <conditionalFormatting sqref="F12:K12">
    <cfRule type="expression" dxfId="27" priority="23">
      <formula>$B$11="○"</formula>
    </cfRule>
  </conditionalFormatting>
  <conditionalFormatting sqref="F14:K14">
    <cfRule type="expression" dxfId="26" priority="22">
      <formula>$B$13="○"</formula>
    </cfRule>
  </conditionalFormatting>
  <conditionalFormatting sqref="F16:K16">
    <cfRule type="expression" dxfId="25" priority="20">
      <formula>$B$15="○"</formula>
    </cfRule>
  </conditionalFormatting>
  <conditionalFormatting sqref="F24:K24">
    <cfRule type="expression" dxfId="24" priority="18">
      <formula>$B$24="○"</formula>
    </cfRule>
  </conditionalFormatting>
  <conditionalFormatting sqref="I30:J30">
    <cfRule type="expression" dxfId="23" priority="17">
      <formula>$I$29="○"</formula>
    </cfRule>
  </conditionalFormatting>
  <conditionalFormatting sqref="I32:J32">
    <cfRule type="expression" dxfId="22" priority="14">
      <formula>$I$31="○"</formula>
    </cfRule>
  </conditionalFormatting>
  <conditionalFormatting sqref="I34:L34">
    <cfRule type="expression" dxfId="21" priority="10">
      <formula>I33="○"</formula>
    </cfRule>
  </conditionalFormatting>
  <conditionalFormatting sqref="I40:L40">
    <cfRule type="expression" dxfId="20" priority="4">
      <formula>I39="○"</formula>
    </cfRule>
  </conditionalFormatting>
  <conditionalFormatting sqref="I29:P29">
    <cfRule type="expression" dxfId="19" priority="15">
      <formula>COUNTIF($I$29:$P$29,"○")&gt;1</formula>
    </cfRule>
  </conditionalFormatting>
  <conditionalFormatting sqref="I31:P31">
    <cfRule type="expression" dxfId="18" priority="12">
      <formula>COUNTIF($I$31:$P$31,"○")&gt;1</formula>
    </cfRule>
  </conditionalFormatting>
  <conditionalFormatting sqref="I33:P33">
    <cfRule type="expression" dxfId="17" priority="6">
      <formula>COUNTIF($I$33:$P$33,"○")&gt;1</formula>
    </cfRule>
  </conditionalFormatting>
  <conditionalFormatting sqref="I39:P39">
    <cfRule type="expression" dxfId="16" priority="3">
      <formula>COUNTIF($I$39:$P$39,"○")&gt;1</formula>
    </cfRule>
  </conditionalFormatting>
  <conditionalFormatting sqref="K42">
    <cfRule type="containsText" dxfId="15" priority="37" stopIfTrue="1" operator="containsText" text="採用必要数を入力してください">
      <formula>NOT(ISERROR(SEARCH("採用必要数を入力してください",K42)))</formula>
    </cfRule>
  </conditionalFormatting>
  <conditionalFormatting sqref="K30:L30">
    <cfRule type="expression" dxfId="14" priority="16">
      <formula>$K$29="○"</formula>
    </cfRule>
  </conditionalFormatting>
  <conditionalFormatting sqref="K32:L32">
    <cfRule type="expression" dxfId="13" priority="13">
      <formula>$K$31="○"</formula>
    </cfRule>
  </conditionalFormatting>
  <dataValidations count="1">
    <dataValidation type="list" allowBlank="1" showInputMessage="1" showErrorMessage="1" sqref="Q40" xr:uid="{00000000-0002-0000-0300-000000000000}">
      <formula1>$X$31:$X$33</formula1>
    </dataValidation>
  </dataValidations>
  <printOptions horizontalCentered="1"/>
  <pageMargins left="0.31496062992125984" right="0.31496062992125984" top="0.74803149606299213" bottom="0.55118110236220474" header="0.11811023622047245" footer="0.11811023622047245"/>
  <pageSetup paperSize="9" scale="50"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プルダウン!$A$1:$A$2</xm:f>
          </x14:formula1>
          <xm:sqref>B4:B5 B9 B11 B13 B15 I39:P39 I33:P33 I31:P31 I29:P29 B20:B24</xm:sqref>
        </x14:dataValidation>
        <x14:dataValidation type="list" allowBlank="1" showInputMessage="1" showErrorMessage="1" xr:uid="{00000000-0002-0000-0300-000002000000}">
          <x14:formula1>
            <xm:f>プルダウン!$F$1:$F$4</xm:f>
          </x14:formula1>
          <xm:sqref>I30:L30 I32:L32 I34:L34</xm:sqref>
        </x14:dataValidation>
        <x14:dataValidation type="list" allowBlank="1" showInputMessage="1" showErrorMessage="1" xr:uid="{ACE7EE29-D76A-42E4-97B9-25C52C0B1A9F}">
          <x14:formula1>
            <xm:f>プルダウン!$I$1:$I$3</xm:f>
          </x14:formula1>
          <xm:sqref>I40:L40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R65"/>
  <sheetViews>
    <sheetView view="pageBreakPreview" zoomScale="80" zoomScaleNormal="80" zoomScaleSheetLayoutView="80" workbookViewId="0"/>
  </sheetViews>
  <sheetFormatPr defaultColWidth="10.75" defaultRowHeight="24" customHeight="1"/>
  <cols>
    <col min="1" max="8" width="10.75" style="12"/>
    <col min="9" max="9" width="10.75" style="12" customWidth="1"/>
    <col min="10" max="13" width="10.75" style="12"/>
    <col min="14" max="14" width="14.125" style="12" customWidth="1"/>
    <col min="15" max="16384" width="10.75" style="12"/>
  </cols>
  <sheetData>
    <row r="1" spans="1:17" ht="24" customHeight="1">
      <c r="M1" s="389" t="s">
        <v>30</v>
      </c>
      <c r="N1" s="389"/>
      <c r="P1" s="13"/>
      <c r="Q1" s="73"/>
    </row>
    <row r="2" spans="1:17" ht="24" customHeight="1">
      <c r="B2" s="2" t="s">
        <v>194</v>
      </c>
    </row>
    <row r="3" spans="1:17" ht="24" customHeight="1">
      <c r="B3" s="2"/>
    </row>
    <row r="4" spans="1:17" ht="24" customHeight="1">
      <c r="B4" s="12" t="s">
        <v>144</v>
      </c>
    </row>
    <row r="5" spans="1:17" ht="24" customHeight="1">
      <c r="B5" s="38" t="s">
        <v>72</v>
      </c>
      <c r="C5" s="38"/>
    </row>
    <row r="6" spans="1:17" ht="24" customHeight="1">
      <c r="B6" s="12" t="s">
        <v>73</v>
      </c>
    </row>
    <row r="7" spans="1:17" ht="24" customHeight="1">
      <c r="B7" s="12" t="s">
        <v>145</v>
      </c>
    </row>
    <row r="9" spans="1:17" ht="24" customHeight="1" thickBot="1">
      <c r="B9" s="12" t="s">
        <v>173</v>
      </c>
    </row>
    <row r="10" spans="1:17" ht="24" customHeight="1">
      <c r="B10" s="302"/>
      <c r="C10" s="93" t="s">
        <v>57</v>
      </c>
      <c r="D10" s="118"/>
      <c r="E10" s="12" t="s">
        <v>108</v>
      </c>
    </row>
    <row r="11" spans="1:17" ht="24" customHeight="1" thickBot="1">
      <c r="B11" s="303"/>
      <c r="C11" s="93" t="s">
        <v>58</v>
      </c>
      <c r="D11" s="118"/>
      <c r="E11" s="12" t="s">
        <v>154</v>
      </c>
    </row>
    <row r="13" spans="1:17" ht="24" customHeight="1">
      <c r="B13" s="12" t="s">
        <v>195</v>
      </c>
    </row>
    <row r="14" spans="1:17" ht="24" customHeight="1">
      <c r="B14" s="12" t="s">
        <v>179</v>
      </c>
    </row>
    <row r="15" spans="1:17" ht="24" customHeight="1" thickBot="1">
      <c r="B15" s="121" t="s">
        <v>172</v>
      </c>
    </row>
    <row r="16" spans="1:17" ht="24" customHeight="1" thickBot="1">
      <c r="A16" s="2"/>
      <c r="B16" s="191" t="s">
        <v>250</v>
      </c>
      <c r="C16" s="90"/>
      <c r="D16" s="90"/>
      <c r="E16" s="90"/>
      <c r="F16" s="90"/>
      <c r="G16" s="307">
        <v>0</v>
      </c>
      <c r="H16" s="102" t="s">
        <v>14</v>
      </c>
    </row>
    <row r="17" spans="1:12" ht="24" customHeight="1">
      <c r="B17" s="192"/>
    </row>
    <row r="18" spans="1:12" ht="31.9" customHeight="1" thickBot="1">
      <c r="A18" s="86"/>
      <c r="B18" s="383" t="s">
        <v>180</v>
      </c>
      <c r="C18" s="554"/>
      <c r="D18" s="554"/>
      <c r="E18" s="554"/>
      <c r="F18" s="554"/>
      <c r="G18" s="554"/>
      <c r="H18" s="554"/>
      <c r="I18" s="554"/>
      <c r="J18" s="565"/>
      <c r="K18" s="370" t="s">
        <v>251</v>
      </c>
      <c r="L18" s="133"/>
    </row>
    <row r="19" spans="1:12" ht="24" customHeight="1">
      <c r="A19" s="2"/>
      <c r="B19" s="87" t="s">
        <v>109</v>
      </c>
      <c r="C19" s="93"/>
      <c r="D19" s="88"/>
      <c r="E19" s="88"/>
      <c r="F19" s="88"/>
      <c r="G19" s="88"/>
      <c r="H19" s="88"/>
      <c r="I19" s="88"/>
      <c r="J19" s="88"/>
      <c r="K19" s="290">
        <v>0</v>
      </c>
    </row>
    <row r="20" spans="1:12" ht="24" customHeight="1">
      <c r="A20" s="2"/>
      <c r="B20" s="87" t="s">
        <v>110</v>
      </c>
      <c r="C20" s="93"/>
      <c r="D20" s="88"/>
      <c r="E20" s="88"/>
      <c r="F20" s="88"/>
      <c r="G20" s="88"/>
      <c r="H20" s="88"/>
      <c r="I20" s="88"/>
      <c r="J20" s="88"/>
      <c r="K20" s="291">
        <v>0</v>
      </c>
    </row>
    <row r="21" spans="1:12" ht="24" customHeight="1">
      <c r="A21" s="2"/>
      <c r="B21" s="87" t="s">
        <v>111</v>
      </c>
      <c r="C21" s="93"/>
      <c r="D21" s="88"/>
      <c r="E21" s="88"/>
      <c r="F21" s="88"/>
      <c r="G21" s="88"/>
      <c r="H21" s="88"/>
      <c r="I21" s="88"/>
      <c r="J21" s="88"/>
      <c r="K21" s="291">
        <v>0</v>
      </c>
    </row>
    <row r="22" spans="1:12" ht="24" customHeight="1">
      <c r="A22" s="2"/>
      <c r="B22" s="87" t="s">
        <v>112</v>
      </c>
      <c r="C22" s="93"/>
      <c r="D22" s="88"/>
      <c r="E22" s="88"/>
      <c r="F22" s="88"/>
      <c r="G22" s="88"/>
      <c r="H22" s="88"/>
      <c r="I22" s="88"/>
      <c r="J22" s="88"/>
      <c r="K22" s="291">
        <v>0</v>
      </c>
    </row>
    <row r="23" spans="1:12" ht="24" customHeight="1">
      <c r="A23" s="2"/>
      <c r="B23" s="87" t="s">
        <v>113</v>
      </c>
      <c r="C23" s="93"/>
      <c r="D23" s="88"/>
      <c r="E23" s="88"/>
      <c r="F23" s="88"/>
      <c r="G23" s="88"/>
      <c r="H23" s="88"/>
      <c r="I23" s="88"/>
      <c r="J23" s="88"/>
      <c r="K23" s="291">
        <v>0</v>
      </c>
    </row>
    <row r="24" spans="1:12" ht="24" customHeight="1">
      <c r="A24" s="2"/>
      <c r="B24" s="87" t="s">
        <v>114</v>
      </c>
      <c r="C24" s="93"/>
      <c r="D24" s="88"/>
      <c r="E24" s="88"/>
      <c r="F24" s="88"/>
      <c r="G24" s="88"/>
      <c r="H24" s="88"/>
      <c r="I24" s="88"/>
      <c r="J24" s="88"/>
      <c r="K24" s="291">
        <v>0</v>
      </c>
    </row>
    <row r="25" spans="1:12" ht="24" customHeight="1">
      <c r="A25" s="2"/>
      <c r="B25" s="87" t="s">
        <v>115</v>
      </c>
      <c r="C25" s="93"/>
      <c r="D25" s="88"/>
      <c r="E25" s="88"/>
      <c r="F25" s="88"/>
      <c r="G25" s="88"/>
      <c r="H25" s="88"/>
      <c r="I25" s="88"/>
      <c r="J25" s="88"/>
      <c r="K25" s="291">
        <v>0</v>
      </c>
    </row>
    <row r="26" spans="1:12" ht="24" customHeight="1">
      <c r="A26" s="2"/>
      <c r="B26" s="87" t="s">
        <v>116</v>
      </c>
      <c r="C26" s="93"/>
      <c r="D26" s="88"/>
      <c r="E26" s="88"/>
      <c r="F26" s="88"/>
      <c r="G26" s="88"/>
      <c r="H26" s="88"/>
      <c r="I26" s="88"/>
      <c r="J26" s="88"/>
      <c r="K26" s="291">
        <v>0</v>
      </c>
    </row>
    <row r="27" spans="1:12" ht="24" customHeight="1">
      <c r="A27" s="2"/>
      <c r="B27" s="87" t="s">
        <v>155</v>
      </c>
      <c r="C27" s="93"/>
      <c r="D27" s="88"/>
      <c r="E27" s="88"/>
      <c r="F27" s="88"/>
      <c r="G27" s="88"/>
      <c r="H27" s="88"/>
      <c r="I27" s="88"/>
      <c r="J27" s="88"/>
      <c r="K27" s="291">
        <v>0</v>
      </c>
    </row>
    <row r="28" spans="1:12" ht="24" customHeight="1">
      <c r="A28" s="2"/>
      <c r="B28" s="87" t="s">
        <v>156</v>
      </c>
      <c r="C28" s="93"/>
      <c r="D28" s="88"/>
      <c r="E28" s="88"/>
      <c r="F28" s="88"/>
      <c r="G28" s="88"/>
      <c r="H28" s="88"/>
      <c r="I28" s="88"/>
      <c r="J28" s="88"/>
      <c r="K28" s="291">
        <v>0</v>
      </c>
    </row>
    <row r="29" spans="1:12" ht="24" customHeight="1">
      <c r="A29" s="2"/>
      <c r="B29" s="87" t="s">
        <v>117</v>
      </c>
      <c r="C29" s="93"/>
      <c r="D29" s="88"/>
      <c r="E29" s="88"/>
      <c r="F29" s="88"/>
      <c r="G29" s="88"/>
      <c r="H29" s="88"/>
      <c r="I29" s="88"/>
      <c r="J29" s="88"/>
      <c r="K29" s="291">
        <v>0</v>
      </c>
    </row>
    <row r="30" spans="1:12" ht="24" customHeight="1">
      <c r="B30" s="87" t="s">
        <v>118</v>
      </c>
      <c r="C30" s="93"/>
      <c r="D30" s="88"/>
      <c r="E30" s="88"/>
      <c r="F30" s="88"/>
      <c r="G30" s="88"/>
      <c r="H30" s="88"/>
      <c r="I30" s="88"/>
      <c r="J30" s="88"/>
      <c r="K30" s="291">
        <v>0</v>
      </c>
    </row>
    <row r="31" spans="1:12" ht="24" customHeight="1">
      <c r="B31" s="87" t="s">
        <v>119</v>
      </c>
      <c r="C31" s="93"/>
      <c r="D31" s="88"/>
      <c r="E31" s="88"/>
      <c r="F31" s="88"/>
      <c r="G31" s="88"/>
      <c r="H31" s="88"/>
      <c r="I31" s="88"/>
      <c r="J31" s="88"/>
      <c r="K31" s="291">
        <v>0</v>
      </c>
    </row>
    <row r="32" spans="1:12" ht="24" customHeight="1">
      <c r="B32" s="87" t="s">
        <v>120</v>
      </c>
      <c r="C32" s="93"/>
      <c r="D32" s="88"/>
      <c r="E32" s="88"/>
      <c r="F32" s="88"/>
      <c r="G32" s="88"/>
      <c r="H32" s="88"/>
      <c r="I32" s="88"/>
      <c r="J32" s="88"/>
      <c r="K32" s="291">
        <v>0</v>
      </c>
    </row>
    <row r="33" spans="2:12" ht="24" customHeight="1">
      <c r="B33" s="87" t="s">
        <v>121</v>
      </c>
      <c r="C33" s="93"/>
      <c r="D33" s="88"/>
      <c r="E33" s="88"/>
      <c r="F33" s="88"/>
      <c r="G33" s="88"/>
      <c r="H33" s="88"/>
      <c r="I33" s="88"/>
      <c r="J33" s="88"/>
      <c r="K33" s="291">
        <v>0</v>
      </c>
    </row>
    <row r="34" spans="2:12" ht="24" customHeight="1">
      <c r="B34" s="87" t="s">
        <v>122</v>
      </c>
      <c r="C34" s="93"/>
      <c r="D34" s="88"/>
      <c r="E34" s="88"/>
      <c r="F34" s="88"/>
      <c r="G34" s="88"/>
      <c r="H34" s="88"/>
      <c r="I34" s="88"/>
      <c r="J34" s="88"/>
      <c r="K34" s="291">
        <v>0</v>
      </c>
    </row>
    <row r="35" spans="2:12" ht="24" customHeight="1">
      <c r="B35" s="87" t="s">
        <v>123</v>
      </c>
      <c r="C35" s="93"/>
      <c r="D35" s="88"/>
      <c r="E35" s="88"/>
      <c r="F35" s="88"/>
      <c r="G35" s="88"/>
      <c r="H35" s="88"/>
      <c r="I35" s="88"/>
      <c r="J35" s="88"/>
      <c r="K35" s="291">
        <v>0</v>
      </c>
    </row>
    <row r="36" spans="2:12" ht="24" customHeight="1">
      <c r="B36" s="87" t="s">
        <v>124</v>
      </c>
      <c r="C36" s="93"/>
      <c r="D36" s="88"/>
      <c r="E36" s="88"/>
      <c r="F36" s="88"/>
      <c r="G36" s="88"/>
      <c r="H36" s="88"/>
      <c r="I36" s="88"/>
      <c r="J36" s="88"/>
      <c r="K36" s="291">
        <v>0</v>
      </c>
    </row>
    <row r="37" spans="2:12" ht="24" customHeight="1">
      <c r="B37" s="87" t="s">
        <v>125</v>
      </c>
      <c r="C37" s="93"/>
      <c r="D37" s="88"/>
      <c r="E37" s="88"/>
      <c r="F37" s="88"/>
      <c r="G37" s="88"/>
      <c r="H37" s="88"/>
      <c r="I37" s="88"/>
      <c r="J37" s="88"/>
      <c r="K37" s="291">
        <v>0</v>
      </c>
    </row>
    <row r="38" spans="2:12" ht="24" customHeight="1">
      <c r="B38" s="87" t="s">
        <v>126</v>
      </c>
      <c r="C38" s="93"/>
      <c r="D38" s="88"/>
      <c r="E38" s="88"/>
      <c r="F38" s="88"/>
      <c r="G38" s="88"/>
      <c r="H38" s="88"/>
      <c r="I38" s="88"/>
      <c r="J38" s="88"/>
      <c r="K38" s="291">
        <v>0</v>
      </c>
    </row>
    <row r="39" spans="2:12" ht="24" customHeight="1" thickBot="1">
      <c r="B39" s="87" t="s">
        <v>127</v>
      </c>
      <c r="C39" s="93"/>
      <c r="D39" s="88"/>
      <c r="E39" s="88"/>
      <c r="F39" s="88"/>
      <c r="G39" s="88"/>
      <c r="H39" s="88"/>
      <c r="I39" s="88"/>
      <c r="J39" s="88"/>
      <c r="K39" s="292">
        <v>0</v>
      </c>
    </row>
    <row r="40" spans="2:12" ht="24" customHeight="1">
      <c r="C40" s="114"/>
      <c r="D40" s="114"/>
      <c r="E40" s="114"/>
      <c r="F40" s="114"/>
      <c r="G40" s="114"/>
      <c r="H40" s="114"/>
      <c r="I40" s="114"/>
      <c r="J40" s="115" t="s">
        <v>26</v>
      </c>
      <c r="K40" s="132">
        <f>SUM(K19:K39)</f>
        <v>0</v>
      </c>
      <c r="L40" s="133"/>
    </row>
    <row r="41" spans="2:12" ht="31.9" customHeight="1" thickBot="1">
      <c r="B41" s="562" t="s">
        <v>181</v>
      </c>
      <c r="C41" s="563"/>
      <c r="D41" s="563"/>
      <c r="E41" s="563"/>
      <c r="F41" s="563"/>
      <c r="G41" s="563"/>
      <c r="H41" s="563"/>
      <c r="I41" s="563"/>
      <c r="J41" s="564"/>
      <c r="K41" s="199" t="s">
        <v>251</v>
      </c>
      <c r="L41" s="134"/>
    </row>
    <row r="42" spans="2:12" s="121" customFormat="1" ht="24" customHeight="1">
      <c r="B42" s="193" t="s">
        <v>128</v>
      </c>
      <c r="C42" s="122"/>
      <c r="D42" s="122"/>
      <c r="E42" s="122"/>
      <c r="F42" s="122"/>
      <c r="G42" s="122"/>
      <c r="H42" s="122"/>
      <c r="I42" s="122"/>
      <c r="J42" s="122"/>
      <c r="K42" s="308">
        <v>0</v>
      </c>
    </row>
    <row r="43" spans="2:12" s="121" customFormat="1" ht="24" customHeight="1">
      <c r="B43" s="193" t="s">
        <v>129</v>
      </c>
      <c r="C43" s="122"/>
      <c r="D43" s="122"/>
      <c r="E43" s="122"/>
      <c r="F43" s="122"/>
      <c r="G43" s="122"/>
      <c r="H43" s="122"/>
      <c r="I43" s="122"/>
      <c r="J43" s="122"/>
      <c r="K43" s="309">
        <v>0</v>
      </c>
    </row>
    <row r="44" spans="2:12" s="121" customFormat="1" ht="24" customHeight="1">
      <c r="B44" s="193" t="s">
        <v>130</v>
      </c>
      <c r="C44" s="122"/>
      <c r="D44" s="122"/>
      <c r="E44" s="122"/>
      <c r="F44" s="122"/>
      <c r="G44" s="122"/>
      <c r="H44" s="122"/>
      <c r="I44" s="122"/>
      <c r="J44" s="122"/>
      <c r="K44" s="309">
        <v>0</v>
      </c>
    </row>
    <row r="45" spans="2:12" s="121" customFormat="1" ht="24" customHeight="1">
      <c r="B45" s="193" t="s">
        <v>131</v>
      </c>
      <c r="C45" s="122"/>
      <c r="D45" s="122"/>
      <c r="E45" s="122"/>
      <c r="F45" s="122"/>
      <c r="G45" s="122"/>
      <c r="H45" s="122"/>
      <c r="I45" s="122"/>
      <c r="J45" s="122"/>
      <c r="K45" s="309">
        <v>0</v>
      </c>
    </row>
    <row r="46" spans="2:12" s="121" customFormat="1" ht="24" customHeight="1">
      <c r="B46" s="193" t="s">
        <v>132</v>
      </c>
      <c r="C46" s="122"/>
      <c r="D46" s="122"/>
      <c r="E46" s="122"/>
      <c r="F46" s="122"/>
      <c r="G46" s="122"/>
      <c r="H46" s="122"/>
      <c r="I46" s="122"/>
      <c r="J46" s="122"/>
      <c r="K46" s="309">
        <v>0</v>
      </c>
    </row>
    <row r="47" spans="2:12" s="121" customFormat="1" ht="24" customHeight="1" thickBot="1">
      <c r="B47" s="193" t="s">
        <v>133</v>
      </c>
      <c r="C47" s="122"/>
      <c r="D47" s="122"/>
      <c r="E47" s="122"/>
      <c r="F47" s="122"/>
      <c r="G47" s="122"/>
      <c r="H47" s="122"/>
      <c r="I47" s="122"/>
      <c r="J47" s="122"/>
      <c r="K47" s="310">
        <v>0</v>
      </c>
    </row>
    <row r="48" spans="2:12" s="121" customFormat="1" ht="24" customHeight="1">
      <c r="I48" s="194"/>
      <c r="J48" s="195" t="s">
        <v>26</v>
      </c>
      <c r="K48" s="196">
        <f>SUM(K42:K47)</f>
        <v>0</v>
      </c>
      <c r="L48" s="134"/>
    </row>
    <row r="49" spans="1:15" s="121" customFormat="1" ht="24" customHeight="1">
      <c r="A49" s="12"/>
      <c r="B49" s="43"/>
      <c r="C49" s="43"/>
      <c r="D49" s="43"/>
      <c r="E49" s="43"/>
      <c r="F49" s="43"/>
      <c r="G49" s="43"/>
      <c r="H49" s="43"/>
      <c r="I49" s="43"/>
      <c r="J49" s="43"/>
      <c r="K49" s="43"/>
      <c r="L49" s="43"/>
      <c r="M49" s="43"/>
      <c r="N49" s="43"/>
    </row>
    <row r="50" spans="1:15" ht="24" customHeight="1" thickBot="1">
      <c r="B50" s="12" t="s">
        <v>152</v>
      </c>
      <c r="I50" s="89"/>
      <c r="J50" s="89"/>
      <c r="K50" s="89"/>
      <c r="L50" s="89"/>
      <c r="M50" s="89"/>
      <c r="N50" s="89"/>
    </row>
    <row r="51" spans="1:15" ht="24" customHeight="1">
      <c r="B51" s="304"/>
      <c r="C51" s="117" t="s">
        <v>134</v>
      </c>
      <c r="D51" s="118"/>
      <c r="H51" s="89"/>
      <c r="M51" s="89"/>
    </row>
    <row r="52" spans="1:15" ht="24" customHeight="1" thickBot="1">
      <c r="B52" s="306"/>
      <c r="C52" s="117" t="s">
        <v>135</v>
      </c>
      <c r="D52" s="118"/>
    </row>
    <row r="54" spans="1:15" ht="24" customHeight="1" thickBot="1">
      <c r="B54" s="12" t="s">
        <v>153</v>
      </c>
    </row>
    <row r="55" spans="1:15" ht="24" customHeight="1">
      <c r="A55" s="121"/>
      <c r="B55" s="304"/>
      <c r="C55" s="122" t="s">
        <v>136</v>
      </c>
      <c r="D55" s="122"/>
      <c r="E55" s="122"/>
      <c r="F55" s="122"/>
      <c r="G55" s="122"/>
      <c r="H55" s="122"/>
      <c r="I55" s="122"/>
      <c r="J55" s="122"/>
      <c r="K55" s="122"/>
      <c r="L55" s="134"/>
      <c r="O55" s="121"/>
    </row>
    <row r="56" spans="1:15" s="121" customFormat="1" ht="22.15" customHeight="1">
      <c r="B56" s="311"/>
      <c r="C56" s="122" t="s">
        <v>137</v>
      </c>
      <c r="D56" s="122"/>
      <c r="E56" s="122"/>
      <c r="F56" s="122"/>
      <c r="G56" s="122"/>
      <c r="H56" s="122"/>
      <c r="I56" s="122"/>
      <c r="J56" s="122"/>
      <c r="K56" s="122"/>
      <c r="L56" s="134"/>
    </row>
    <row r="57" spans="1:15" s="121" customFormat="1" ht="22.15" customHeight="1">
      <c r="B57" s="311"/>
      <c r="C57" s="122" t="s">
        <v>138</v>
      </c>
      <c r="D57" s="122"/>
      <c r="E57" s="122"/>
      <c r="F57" s="122"/>
      <c r="G57" s="122"/>
      <c r="H57" s="122"/>
      <c r="I57" s="122"/>
      <c r="J57" s="122"/>
      <c r="K57" s="127"/>
    </row>
    <row r="58" spans="1:15" s="121" customFormat="1" ht="22.15" customHeight="1">
      <c r="B58" s="311"/>
      <c r="C58" s="122" t="s">
        <v>139</v>
      </c>
      <c r="D58" s="122"/>
      <c r="E58" s="122"/>
      <c r="F58" s="122"/>
      <c r="G58" s="122"/>
      <c r="H58" s="122"/>
      <c r="I58" s="122"/>
      <c r="J58" s="122"/>
      <c r="K58" s="127"/>
    </row>
    <row r="59" spans="1:15" s="121" customFormat="1" ht="22.15" customHeight="1">
      <c r="B59" s="312"/>
      <c r="C59" s="122" t="s">
        <v>140</v>
      </c>
      <c r="D59" s="122"/>
      <c r="E59" s="122"/>
      <c r="F59" s="122"/>
      <c r="G59" s="122"/>
      <c r="H59" s="122"/>
      <c r="I59" s="122"/>
      <c r="J59" s="122"/>
      <c r="K59" s="127"/>
    </row>
    <row r="60" spans="1:15" s="121" customFormat="1" ht="22.15" customHeight="1">
      <c r="B60" s="311"/>
      <c r="C60" s="122" t="s">
        <v>141</v>
      </c>
      <c r="D60" s="122"/>
      <c r="E60" s="122"/>
      <c r="F60" s="122"/>
      <c r="G60" s="122"/>
      <c r="H60" s="122"/>
      <c r="I60" s="122"/>
      <c r="J60" s="122"/>
      <c r="K60" s="127"/>
    </row>
    <row r="61" spans="1:15" s="121" customFormat="1" ht="22.15" customHeight="1" thickBot="1">
      <c r="B61" s="311"/>
      <c r="C61" s="122" t="s">
        <v>142</v>
      </c>
      <c r="D61" s="122"/>
      <c r="E61" s="122"/>
      <c r="F61" s="159"/>
      <c r="G61" s="159"/>
      <c r="H61" s="159"/>
      <c r="I61" s="159"/>
      <c r="J61" s="159"/>
      <c r="K61" s="159"/>
      <c r="L61" s="134"/>
    </row>
    <row r="62" spans="1:15" s="121" customFormat="1" ht="22.15" customHeight="1" thickBot="1">
      <c r="B62" s="313"/>
      <c r="C62" s="122" t="s">
        <v>143</v>
      </c>
      <c r="D62" s="122"/>
      <c r="E62" s="144" t="s">
        <v>25</v>
      </c>
      <c r="F62" s="524"/>
      <c r="G62" s="525"/>
      <c r="H62" s="525"/>
      <c r="I62" s="525"/>
      <c r="J62" s="525"/>
      <c r="K62" s="526"/>
    </row>
    <row r="63" spans="1:15" s="121" customFormat="1" ht="22.15" customHeight="1">
      <c r="A63" s="12"/>
      <c r="B63" s="12"/>
      <c r="C63" s="12"/>
      <c r="D63" s="12"/>
      <c r="E63" s="12"/>
      <c r="F63" s="12"/>
      <c r="G63" s="12"/>
      <c r="H63" s="12"/>
      <c r="I63" s="12"/>
      <c r="J63" s="12"/>
      <c r="K63" s="12"/>
      <c r="L63" s="12"/>
      <c r="M63" s="12"/>
      <c r="N63" s="12"/>
      <c r="O63" s="12"/>
    </row>
    <row r="64" spans="1:15" ht="24" customHeight="1">
      <c r="C64" s="72"/>
      <c r="D64" s="72"/>
      <c r="E64" s="72"/>
      <c r="F64" s="72"/>
      <c r="G64" s="72"/>
      <c r="H64" s="72"/>
      <c r="I64" s="72"/>
      <c r="J64" s="72"/>
      <c r="K64" s="72"/>
      <c r="L64" s="72"/>
      <c r="M64" s="101" t="s">
        <v>208</v>
      </c>
      <c r="N64" s="72"/>
      <c r="O64" s="72"/>
    </row>
    <row r="65" spans="17:18" ht="24" customHeight="1">
      <c r="Q65" s="72"/>
      <c r="R65" s="72"/>
    </row>
  </sheetData>
  <sheetProtection algorithmName="SHA-512" hashValue="qr52kPgI8v4GPb2j9IRy2gZGHHewNuI+bIL50DWfpnviN4pULgnfASMrN7xp1sbgJM3i7Z1wCiEkBYmox6IYEg==" saltValue="RBqBhn1pGh3L++QB0beLZQ==" spinCount="100000" sheet="1" objects="1" scenarios="1"/>
  <customSheetViews>
    <customSheetView guid="{200DD274-E6CF-45E7-9EE8-8E2883929B4E}" scale="80" showPageBreaks="1" printArea="1" view="pageBreakPreview">
      <selection activeCell="N13" sqref="N13"/>
      <pageMargins left="0.39370078740157483" right="0.43307086614173229" top="0.74803149606299213" bottom="0.74803149606299213" header="0.31496062992125984" footer="0.31496062992125984"/>
      <printOptions horizontalCentered="1"/>
      <headerFooter alignWithMargins="0"/>
    </customSheetView>
  </customSheetViews>
  <mergeCells count="4">
    <mergeCell ref="M1:N1"/>
    <mergeCell ref="B41:J41"/>
    <mergeCell ref="B18:J18"/>
    <mergeCell ref="F62:K62"/>
  </mergeCells>
  <phoneticPr fontId="3"/>
  <conditionalFormatting sqref="B10">
    <cfRule type="expression" dxfId="12" priority="13">
      <formula>$B$11="○"</formula>
    </cfRule>
  </conditionalFormatting>
  <conditionalFormatting sqref="B10:B11">
    <cfRule type="expression" dxfId="11" priority="11">
      <formula>COUNTIF($B$10:$B$11,"○")&gt;1</formula>
    </cfRule>
    <cfRule type="expression" dxfId="10" priority="12">
      <formula>COUNTIF($B$10:$B$11,"○")=0</formula>
    </cfRule>
    <cfRule type="cellIs" dxfId="9" priority="14" operator="equal">
      <formula>"○"</formula>
    </cfRule>
  </conditionalFormatting>
  <conditionalFormatting sqref="B11">
    <cfRule type="expression" dxfId="8" priority="15">
      <formula>$B$10="○"</formula>
    </cfRule>
  </conditionalFormatting>
  <conditionalFormatting sqref="B51">
    <cfRule type="expression" dxfId="7" priority="5">
      <formula>$B$52="○"</formula>
    </cfRule>
  </conditionalFormatting>
  <conditionalFormatting sqref="B51:B52">
    <cfRule type="expression" dxfId="6" priority="2">
      <formula>COUNTIF($B$51:$B$52,"○")&gt;1</formula>
    </cfRule>
    <cfRule type="expression" dxfId="5" priority="4">
      <formula>COUNTIF($B$51:$B$52,"○")=0</formula>
    </cfRule>
    <cfRule type="cellIs" dxfId="4" priority="6" operator="equal">
      <formula>"○"</formula>
    </cfRule>
  </conditionalFormatting>
  <conditionalFormatting sqref="B52">
    <cfRule type="expression" dxfId="3" priority="7">
      <formula>$B$51="○"</formula>
    </cfRule>
  </conditionalFormatting>
  <conditionalFormatting sqref="B55:K62">
    <cfRule type="expression" dxfId="2" priority="10">
      <formula>$B$10="○"</formula>
    </cfRule>
  </conditionalFormatting>
  <conditionalFormatting sqref="F62:K62">
    <cfRule type="expression" dxfId="1" priority="1">
      <formula>$B$62="○"</formula>
    </cfRule>
  </conditionalFormatting>
  <conditionalFormatting sqref="G16 B19:K39 B42:K47">
    <cfRule type="expression" dxfId="0" priority="9">
      <formula>$B$11="○"</formula>
    </cfRule>
  </conditionalFormatting>
  <printOptions horizontalCentered="1"/>
  <pageMargins left="0.19685039370078741" right="0.43307086614173229" top="0.55118110236220474" bottom="0.35433070866141736" header="0.31496062992125984" footer="0.31496062992125984"/>
  <pageSetup paperSize="9" scale="5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Group Box 4">
              <controlPr defaultSize="0" autoFill="0" autoPict="0">
                <anchor moveWithCells="1">
                  <from>
                    <xdr:col>2</xdr:col>
                    <xdr:colOff>66675</xdr:colOff>
                    <xdr:row>47</xdr:row>
                    <xdr:rowOff>0</xdr:rowOff>
                  </from>
                  <to>
                    <xdr:col>7</xdr:col>
                    <xdr:colOff>19050</xdr:colOff>
                    <xdr:row>48</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プルダウン!$A$1:$A$2</xm:f>
          </x14:formula1>
          <xm:sqref>B51:B52 B10:B11 B55:B62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
  <sheetViews>
    <sheetView view="pageBreakPreview" zoomScale="80" zoomScaleNormal="100" zoomScaleSheetLayoutView="80" workbookViewId="0">
      <selection activeCell="O42" sqref="O42"/>
    </sheetView>
  </sheetViews>
  <sheetFormatPr defaultRowHeight="14.25"/>
  <sheetData>
    <row r="1" spans="1:9">
      <c r="A1" s="119" t="s">
        <v>59</v>
      </c>
      <c r="F1" t="s">
        <v>61</v>
      </c>
      <c r="I1" t="s">
        <v>64</v>
      </c>
    </row>
    <row r="2" spans="1:9">
      <c r="A2" s="119"/>
      <c r="B2" s="119" t="s">
        <v>640</v>
      </c>
      <c r="F2" t="s">
        <v>62</v>
      </c>
      <c r="I2" t="s">
        <v>65</v>
      </c>
    </row>
    <row r="3" spans="1:9">
      <c r="F3" t="s">
        <v>63</v>
      </c>
      <c r="I3" t="s">
        <v>60</v>
      </c>
    </row>
    <row r="4" spans="1:9">
      <c r="F4" t="s">
        <v>60</v>
      </c>
    </row>
  </sheetData>
  <phoneticPr fontId="3"/>
  <pageMargins left="0.7" right="0.7" top="0.75" bottom="0.75" header="0.3" footer="0.3"/>
  <pageSetup paperSize="9" scale="82"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25C39-E386-4404-A7EF-8780E7AB4179}">
  <dimension ref="A1:SD4"/>
  <sheetViews>
    <sheetView zoomScale="80" zoomScaleNormal="80" workbookViewId="0">
      <pane xSplit="6" ySplit="3" topLeftCell="QO4" activePane="bottomRight" state="frozen"/>
      <selection activeCell="F30" sqref="F30:F31"/>
      <selection pane="topRight" activeCell="F30" sqref="F30:F31"/>
      <selection pane="bottomLeft" activeCell="F30" sqref="F30:F31"/>
      <selection pane="bottomRight" activeCell="F30" sqref="F30:F31"/>
    </sheetView>
  </sheetViews>
  <sheetFormatPr defaultColWidth="9" defaultRowHeight="14.25"/>
  <cols>
    <col min="1" max="1" width="8.75" style="325" customWidth="1"/>
    <col min="2" max="2" width="10.625" style="326" customWidth="1"/>
    <col min="3" max="3" width="11.25" style="327" customWidth="1"/>
    <col min="4" max="4" width="8.75" style="328" customWidth="1"/>
    <col min="5" max="5" width="8.75" style="329" customWidth="1"/>
    <col min="6" max="6" width="35.25" style="330" customWidth="1"/>
    <col min="7" max="7" width="8.375" style="325" customWidth="1"/>
    <col min="8" max="8" width="25" style="327" customWidth="1"/>
    <col min="9" max="9" width="13" style="325" bestFit="1" customWidth="1"/>
    <col min="10" max="15" width="8.625" style="327" customWidth="1"/>
    <col min="16" max="16" width="8.625" style="330" customWidth="1"/>
    <col min="17" max="94" width="8.625" style="327" customWidth="1"/>
    <col min="95" max="95" width="8.625" style="331" customWidth="1"/>
    <col min="96" max="132" width="8.625" style="327" customWidth="1"/>
    <col min="133" max="133" width="8.625" style="331" customWidth="1"/>
    <col min="134" max="498" width="8.625" style="327" customWidth="1"/>
    <col min="499" max="16384" width="9" style="327"/>
  </cols>
  <sheetData>
    <row r="1" spans="1:498" ht="17.25" customHeight="1">
      <c r="Q1" s="573" t="s">
        <v>623</v>
      </c>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c r="AW1" s="573"/>
      <c r="AX1" s="573"/>
      <c r="AY1" s="573"/>
      <c r="AZ1" s="573"/>
      <c r="BA1" s="573"/>
      <c r="BB1" s="573"/>
      <c r="BC1" s="573"/>
      <c r="BD1" s="573"/>
      <c r="BE1" s="573"/>
      <c r="BF1" s="573"/>
      <c r="BG1" s="573"/>
      <c r="BH1" s="573"/>
      <c r="BI1" s="573"/>
      <c r="BJ1" s="573"/>
      <c r="BK1" s="573"/>
      <c r="BL1" s="573"/>
      <c r="BM1" s="573"/>
      <c r="BN1" s="573"/>
      <c r="BO1" s="573"/>
      <c r="BP1" s="573"/>
      <c r="BQ1" s="573"/>
      <c r="BR1" s="573"/>
      <c r="BS1" s="573"/>
      <c r="BT1" s="573"/>
      <c r="BU1" s="573"/>
      <c r="BV1" s="573"/>
      <c r="BW1" s="573"/>
      <c r="BX1" s="573"/>
      <c r="BY1" s="573"/>
      <c r="BZ1" s="573"/>
      <c r="CA1" s="573"/>
      <c r="CB1" s="573"/>
      <c r="CC1" s="573"/>
      <c r="CD1" s="573"/>
      <c r="CE1" s="573"/>
      <c r="CF1" s="573"/>
      <c r="CG1" s="573"/>
      <c r="CH1" s="573"/>
      <c r="CI1" s="573"/>
      <c r="CJ1" s="573"/>
      <c r="CK1" s="573"/>
      <c r="CL1" s="573"/>
      <c r="CM1" s="573"/>
      <c r="CN1" s="573"/>
      <c r="CO1" s="573"/>
      <c r="CP1" s="573"/>
      <c r="CQ1" s="573"/>
      <c r="CR1" s="573"/>
      <c r="CS1" s="578" t="s">
        <v>632</v>
      </c>
      <c r="CT1" s="578"/>
      <c r="CU1" s="578"/>
      <c r="CV1" s="578"/>
      <c r="CW1" s="578"/>
      <c r="CX1" s="578"/>
      <c r="CY1" s="578"/>
      <c r="CZ1" s="578"/>
      <c r="DA1" s="578"/>
      <c r="DB1" s="578"/>
      <c r="DC1" s="578"/>
      <c r="DD1" s="578"/>
      <c r="DE1" s="578"/>
      <c r="DF1" s="578"/>
      <c r="DG1" s="578"/>
      <c r="DH1" s="578"/>
      <c r="DI1" s="578"/>
      <c r="DJ1" s="578"/>
      <c r="DK1" s="578"/>
      <c r="DL1" s="578"/>
      <c r="DM1" s="578"/>
      <c r="DN1" s="578"/>
      <c r="DO1" s="578"/>
      <c r="DP1" s="578"/>
      <c r="DQ1" s="578"/>
      <c r="DR1" s="578"/>
      <c r="DS1" s="578"/>
      <c r="DT1" s="578"/>
      <c r="DU1" s="578"/>
      <c r="DV1" s="578"/>
      <c r="DW1" s="578"/>
      <c r="DX1" s="578"/>
      <c r="DY1" s="578"/>
      <c r="DZ1" s="578"/>
      <c r="EA1" s="578"/>
      <c r="EB1" s="578"/>
      <c r="EC1" s="578"/>
      <c r="ED1" s="578"/>
      <c r="EE1" s="578"/>
      <c r="EF1" s="578"/>
      <c r="EG1" s="578"/>
      <c r="EH1" s="578"/>
      <c r="EI1" s="578"/>
      <c r="EJ1" s="578"/>
      <c r="EK1" s="578"/>
      <c r="EL1" s="578"/>
      <c r="EM1" s="578"/>
      <c r="EN1" s="578"/>
      <c r="EO1" s="578"/>
      <c r="EP1" s="578"/>
      <c r="EQ1" s="578"/>
      <c r="ER1" s="578"/>
      <c r="ES1" s="578"/>
      <c r="ET1" s="578"/>
      <c r="EU1" s="578"/>
      <c r="EV1" s="578"/>
      <c r="EW1" s="578"/>
      <c r="EX1" s="578"/>
      <c r="EY1" s="578"/>
      <c r="EZ1" s="578"/>
      <c r="FA1" s="578"/>
      <c r="FB1" s="578"/>
      <c r="FC1" s="578"/>
      <c r="FD1" s="578"/>
      <c r="FE1" s="578"/>
      <c r="FF1" s="578"/>
      <c r="FG1" s="578"/>
      <c r="FH1" s="578"/>
      <c r="FI1" s="578"/>
      <c r="FJ1" s="578"/>
      <c r="FK1" s="578"/>
      <c r="FL1" s="578"/>
      <c r="FM1" s="578"/>
      <c r="FN1" s="578"/>
      <c r="FO1" s="578"/>
      <c r="FP1" s="578"/>
      <c r="FQ1" s="578"/>
      <c r="FR1" s="578"/>
      <c r="FS1" s="578"/>
      <c r="FT1" s="578"/>
      <c r="FU1" s="578"/>
      <c r="FV1" s="578"/>
      <c r="FW1" s="578"/>
      <c r="FX1" s="578"/>
      <c r="FY1" s="578"/>
      <c r="FZ1" s="578"/>
      <c r="GA1" s="578"/>
      <c r="GB1" s="578"/>
      <c r="GC1" s="578"/>
      <c r="GD1" s="578"/>
      <c r="GE1" s="578"/>
      <c r="GF1" s="578"/>
      <c r="GG1" s="578"/>
      <c r="GH1" s="578"/>
      <c r="GI1" s="578"/>
      <c r="GJ1" s="578"/>
      <c r="GK1" s="578"/>
      <c r="GL1" s="578"/>
      <c r="GM1" s="578"/>
      <c r="GN1" s="578"/>
      <c r="GO1" s="578"/>
      <c r="GP1" s="578"/>
      <c r="GQ1" s="578"/>
      <c r="GR1" s="578"/>
      <c r="GS1" s="578"/>
      <c r="GT1" s="578"/>
      <c r="GU1" s="578"/>
      <c r="GV1" s="578"/>
      <c r="GW1" s="578"/>
      <c r="GX1" s="578"/>
      <c r="GY1" s="578"/>
      <c r="GZ1" s="578"/>
      <c r="HA1" s="578"/>
      <c r="HB1" s="578"/>
      <c r="HC1" s="578"/>
      <c r="HD1" s="578"/>
      <c r="HE1" s="578"/>
      <c r="HF1" s="578"/>
      <c r="HG1" s="578"/>
      <c r="HH1" s="578"/>
      <c r="HI1" s="578"/>
      <c r="HJ1" s="578"/>
      <c r="HK1" s="578"/>
      <c r="HL1" s="578"/>
      <c r="HM1" s="578"/>
      <c r="HN1" s="578"/>
      <c r="HO1" s="578"/>
      <c r="HP1" s="578"/>
      <c r="HQ1" s="578"/>
      <c r="HR1" s="578"/>
      <c r="HS1" s="578"/>
      <c r="HT1" s="578"/>
      <c r="HU1" s="578"/>
      <c r="HV1" s="578"/>
      <c r="HW1" s="578"/>
      <c r="HX1" s="578"/>
      <c r="HY1" s="578"/>
      <c r="HZ1" s="578"/>
      <c r="IA1" s="578"/>
      <c r="IB1" s="574" t="s">
        <v>633</v>
      </c>
      <c r="IC1" s="574"/>
      <c r="ID1" s="574"/>
      <c r="IE1" s="574"/>
      <c r="IF1" s="574"/>
      <c r="IG1" s="574"/>
      <c r="IH1" s="574"/>
      <c r="II1" s="574"/>
      <c r="IJ1" s="574"/>
      <c r="IK1" s="574"/>
      <c r="IL1" s="574"/>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Q1" s="574"/>
      <c r="JR1" s="574"/>
      <c r="JS1" s="574"/>
      <c r="JT1" s="574"/>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Y1" s="574"/>
      <c r="KZ1" s="574"/>
      <c r="LA1" s="574"/>
      <c r="LB1" s="574"/>
      <c r="LC1" s="574"/>
      <c r="LD1" s="574"/>
      <c r="LE1" s="574"/>
      <c r="LF1" s="574"/>
      <c r="LG1" s="574"/>
      <c r="LH1" s="574"/>
      <c r="LI1" s="574"/>
      <c r="LJ1" s="574"/>
      <c r="LK1" s="574"/>
      <c r="LL1" s="574"/>
      <c r="LM1" s="574"/>
      <c r="LN1" s="574"/>
      <c r="LO1" s="574"/>
      <c r="LP1" s="574"/>
      <c r="LQ1" s="574"/>
      <c r="LR1" s="574"/>
      <c r="LS1" s="574"/>
      <c r="LT1" s="574"/>
      <c r="LU1" s="574"/>
      <c r="LV1" s="574"/>
      <c r="LW1" s="574"/>
      <c r="LX1" s="574"/>
      <c r="LY1" s="574"/>
      <c r="LZ1" s="574"/>
      <c r="MA1" s="574"/>
      <c r="MB1" s="574"/>
      <c r="MC1" s="574"/>
      <c r="MD1" s="574"/>
      <c r="ME1" s="574"/>
      <c r="MF1" s="574"/>
      <c r="MG1" s="574"/>
      <c r="MH1" s="574"/>
      <c r="MI1" s="574"/>
      <c r="MJ1" s="574"/>
      <c r="MK1" s="574"/>
      <c r="ML1" s="574"/>
      <c r="MM1" s="574"/>
      <c r="MN1" s="574"/>
      <c r="MO1" s="574"/>
      <c r="MP1" s="574"/>
      <c r="MQ1" s="574"/>
      <c r="MR1" s="574"/>
      <c r="MS1" s="574"/>
      <c r="MT1" s="574"/>
      <c r="MU1" s="574"/>
      <c r="MV1" s="574"/>
      <c r="MW1" s="574"/>
      <c r="MX1" s="574"/>
      <c r="MY1" s="574"/>
      <c r="MZ1" s="574"/>
      <c r="NA1" s="574"/>
      <c r="NB1" s="574"/>
      <c r="NC1" s="574"/>
      <c r="ND1" s="574"/>
      <c r="NE1" s="574"/>
      <c r="NF1" s="574"/>
      <c r="NG1" s="574"/>
      <c r="NH1" s="574"/>
      <c r="NI1" s="574"/>
      <c r="NJ1" s="574"/>
      <c r="NK1" s="574"/>
      <c r="NL1" s="574"/>
      <c r="NM1" s="574"/>
      <c r="NN1" s="574"/>
      <c r="NO1" s="574"/>
      <c r="NP1" s="574"/>
      <c r="NQ1" s="574"/>
      <c r="NR1" s="574"/>
      <c r="NS1" s="574"/>
      <c r="NT1" s="574"/>
      <c r="NU1" s="574"/>
      <c r="NV1" s="574"/>
      <c r="NW1" s="574"/>
      <c r="NX1" s="574"/>
      <c r="NY1" s="574"/>
      <c r="NZ1" s="574"/>
      <c r="OA1" s="574"/>
      <c r="OB1" s="574"/>
      <c r="OC1" s="574"/>
      <c r="OD1" s="574"/>
      <c r="OE1" s="574"/>
      <c r="OF1" s="574"/>
      <c r="OG1" s="573" t="s">
        <v>638</v>
      </c>
      <c r="OH1" s="573"/>
      <c r="OI1" s="573"/>
      <c r="OJ1" s="573"/>
      <c r="OK1" s="573"/>
      <c r="OL1" s="573"/>
      <c r="OM1" s="573"/>
      <c r="ON1" s="573"/>
      <c r="OO1" s="573"/>
      <c r="OP1" s="573"/>
      <c r="OQ1" s="573"/>
      <c r="OR1" s="573"/>
      <c r="OS1" s="573"/>
      <c r="OT1" s="573"/>
      <c r="OU1" s="573"/>
      <c r="OV1" s="573"/>
      <c r="OW1" s="573"/>
      <c r="OX1" s="573"/>
      <c r="OY1" s="573"/>
      <c r="OZ1" s="573"/>
      <c r="PA1" s="573"/>
      <c r="PB1" s="573"/>
      <c r="PC1" s="573"/>
      <c r="PD1" s="573"/>
      <c r="PE1" s="573"/>
      <c r="PF1" s="573"/>
      <c r="PG1" s="573"/>
      <c r="PH1" s="573"/>
      <c r="PI1" s="573"/>
      <c r="PJ1" s="573"/>
      <c r="PK1" s="573"/>
      <c r="PL1" s="573"/>
      <c r="PM1" s="573"/>
      <c r="PN1" s="573"/>
      <c r="PO1" s="573"/>
      <c r="PP1" s="573"/>
      <c r="PQ1" s="573"/>
      <c r="PR1" s="573"/>
      <c r="PS1" s="573"/>
      <c r="PT1" s="573"/>
      <c r="PU1" s="573"/>
      <c r="PV1" s="573"/>
      <c r="PW1" s="573"/>
      <c r="PX1" s="573"/>
      <c r="PY1" s="573"/>
      <c r="PZ1" s="573"/>
      <c r="QA1" s="573"/>
      <c r="QB1" s="573"/>
      <c r="QC1" s="573"/>
      <c r="QD1" s="573"/>
      <c r="QE1" s="573"/>
      <c r="QF1" s="573"/>
      <c r="QG1" s="573"/>
      <c r="QH1" s="573"/>
      <c r="QI1" s="573"/>
      <c r="QJ1" s="573"/>
      <c r="QK1" s="573"/>
      <c r="QL1" s="573"/>
      <c r="QM1" s="573"/>
      <c r="QN1" s="573"/>
      <c r="QO1" s="573"/>
      <c r="QP1" s="573"/>
      <c r="QQ1" s="573"/>
      <c r="QR1" s="566" t="s">
        <v>648</v>
      </c>
      <c r="QS1" s="566"/>
      <c r="QT1" s="566"/>
      <c r="QU1" s="566"/>
      <c r="QV1" s="566"/>
      <c r="QW1" s="566"/>
      <c r="QX1" s="566"/>
      <c r="QY1" s="566"/>
      <c r="QZ1" s="566"/>
      <c r="RA1" s="566"/>
      <c r="RB1" s="566"/>
      <c r="RC1" s="566"/>
      <c r="RD1" s="566"/>
      <c r="RE1" s="566"/>
      <c r="RF1" s="566"/>
      <c r="RG1" s="566"/>
      <c r="RH1" s="566"/>
      <c r="RI1" s="566"/>
      <c r="RJ1" s="566"/>
      <c r="RK1" s="566"/>
      <c r="RL1" s="566"/>
      <c r="RM1" s="566"/>
      <c r="RN1" s="566"/>
      <c r="RO1" s="566"/>
      <c r="RP1" s="566"/>
      <c r="RQ1" s="566"/>
      <c r="RR1" s="566"/>
      <c r="RS1" s="566"/>
      <c r="RT1" s="566"/>
      <c r="RU1" s="566"/>
      <c r="RV1" s="566"/>
      <c r="RW1" s="566"/>
      <c r="RX1" s="566"/>
      <c r="RY1" s="566"/>
      <c r="RZ1" s="566"/>
      <c r="SA1" s="566"/>
      <c r="SB1" s="566"/>
      <c r="SC1" s="566"/>
      <c r="SD1" s="566"/>
    </row>
    <row r="2" spans="1:498">
      <c r="Q2" s="568" t="s">
        <v>624</v>
      </c>
      <c r="R2" s="568"/>
      <c r="S2" s="568"/>
      <c r="T2" s="569" t="s">
        <v>625</v>
      </c>
      <c r="U2" s="569"/>
      <c r="V2" s="569"/>
      <c r="W2" s="569"/>
      <c r="X2" s="569"/>
      <c r="Y2" s="569"/>
      <c r="Z2" s="569"/>
      <c r="AA2" s="569"/>
      <c r="AB2" s="569"/>
      <c r="AC2" s="569"/>
      <c r="AD2" s="569"/>
      <c r="AE2" s="569"/>
      <c r="AF2" s="569"/>
      <c r="AG2" s="569"/>
      <c r="AH2" s="569"/>
      <c r="AI2" s="569"/>
      <c r="AJ2" s="569"/>
      <c r="AK2" s="569"/>
      <c r="AL2" s="569"/>
      <c r="AM2" s="569"/>
      <c r="AN2" s="569"/>
      <c r="AO2" s="569"/>
      <c r="AP2" s="569"/>
      <c r="AQ2" s="569"/>
      <c r="AR2" s="569"/>
      <c r="AS2" s="569"/>
      <c r="AT2" s="569"/>
      <c r="AU2" s="569"/>
      <c r="AV2" s="569"/>
      <c r="AW2" s="569"/>
      <c r="AX2" s="569"/>
      <c r="AY2" s="569"/>
      <c r="AZ2" s="569"/>
      <c r="BA2" s="571" t="s">
        <v>626</v>
      </c>
      <c r="BB2" s="571"/>
      <c r="BC2" s="571"/>
      <c r="BD2" s="571"/>
      <c r="BE2" s="571"/>
      <c r="BF2" s="571"/>
      <c r="BG2" s="571"/>
      <c r="BH2" s="571"/>
      <c r="BI2" s="571"/>
      <c r="BJ2" s="571"/>
      <c r="BK2" s="571"/>
      <c r="BL2" s="571"/>
      <c r="BM2" s="571"/>
      <c r="BN2" s="571"/>
      <c r="BO2" s="571"/>
      <c r="BP2" s="571"/>
      <c r="BQ2" s="571"/>
      <c r="BR2" s="571"/>
      <c r="BS2" s="571"/>
      <c r="BT2" s="571"/>
      <c r="BU2" s="571"/>
      <c r="BV2" s="571"/>
      <c r="BW2" s="571"/>
      <c r="BX2" s="571"/>
      <c r="BY2" s="571"/>
      <c r="BZ2" s="571"/>
      <c r="CA2" s="571"/>
      <c r="CB2" s="571"/>
      <c r="CC2" s="571"/>
      <c r="CD2" s="571"/>
      <c r="CE2" s="571"/>
      <c r="CF2" s="571"/>
      <c r="CG2" s="571"/>
      <c r="CH2" s="571"/>
      <c r="CI2" s="572" t="s">
        <v>627</v>
      </c>
      <c r="CJ2" s="572"/>
      <c r="CK2" s="572"/>
      <c r="CL2" s="572"/>
      <c r="CM2" s="572"/>
      <c r="CN2" s="572"/>
      <c r="CO2" s="572"/>
      <c r="CP2" s="572"/>
      <c r="CQ2" s="577" t="s">
        <v>628</v>
      </c>
      <c r="CR2" s="577"/>
      <c r="CS2" s="567" t="s">
        <v>629</v>
      </c>
      <c r="CT2" s="567"/>
      <c r="CU2" s="567"/>
      <c r="CV2" s="567"/>
      <c r="CW2" s="567"/>
      <c r="CX2" s="567"/>
      <c r="CY2" s="567"/>
      <c r="CZ2" s="567"/>
      <c r="DA2" s="567"/>
      <c r="DB2" s="567"/>
      <c r="DC2" s="567"/>
      <c r="DD2" s="567"/>
      <c r="DE2" s="567"/>
      <c r="DF2" s="567"/>
      <c r="DG2" s="567"/>
      <c r="DH2" s="567"/>
      <c r="DI2" s="567"/>
      <c r="DJ2" s="567"/>
      <c r="DK2" s="567"/>
      <c r="DL2" s="567"/>
      <c r="DM2" s="567"/>
      <c r="DN2" s="567"/>
      <c r="DO2" s="567"/>
      <c r="DP2" s="567"/>
      <c r="DQ2" s="567"/>
      <c r="DR2" s="567"/>
      <c r="DS2" s="567"/>
      <c r="DT2" s="567"/>
      <c r="DU2" s="567"/>
      <c r="DV2" s="567"/>
      <c r="DW2" s="567"/>
      <c r="DX2" s="567"/>
      <c r="DY2" s="567"/>
      <c r="DZ2" s="567"/>
      <c r="EA2" s="567"/>
      <c r="EB2" s="567"/>
      <c r="EC2" s="567"/>
      <c r="ED2" s="567"/>
      <c r="EE2" s="567"/>
      <c r="EF2" s="567"/>
      <c r="EG2" s="567"/>
      <c r="EH2" s="567"/>
      <c r="EI2" s="567"/>
      <c r="EJ2" s="567"/>
      <c r="EK2" s="575" t="s">
        <v>630</v>
      </c>
      <c r="EL2" s="575"/>
      <c r="EM2" s="575"/>
      <c r="EN2" s="575"/>
      <c r="EO2" s="575"/>
      <c r="EP2" s="575"/>
      <c r="EQ2" s="575"/>
      <c r="ER2" s="575"/>
      <c r="ES2" s="575"/>
      <c r="ET2" s="575"/>
      <c r="EU2" s="575"/>
      <c r="EV2" s="575"/>
      <c r="EW2" s="575"/>
      <c r="EX2" s="575"/>
      <c r="EY2" s="575"/>
      <c r="EZ2" s="575"/>
      <c r="FA2" s="575"/>
      <c r="FB2" s="575"/>
      <c r="FC2" s="575"/>
      <c r="FD2" s="575"/>
      <c r="FE2" s="575"/>
      <c r="FF2" s="575"/>
      <c r="FG2" s="575"/>
      <c r="FH2" s="575"/>
      <c r="FI2" s="575"/>
      <c r="FJ2" s="575"/>
      <c r="FK2" s="575"/>
      <c r="FL2" s="575"/>
      <c r="FM2" s="575"/>
      <c r="FN2" s="575"/>
      <c r="FO2" s="575"/>
      <c r="FP2" s="575"/>
      <c r="FQ2" s="575"/>
      <c r="FR2" s="575"/>
      <c r="FS2" s="575"/>
      <c r="FT2" s="575"/>
      <c r="FU2" s="575"/>
      <c r="FV2" s="575"/>
      <c r="FW2" s="575"/>
      <c r="FX2" s="575"/>
      <c r="FY2" s="575"/>
      <c r="FZ2" s="575"/>
      <c r="GA2" s="575"/>
      <c r="GB2" s="575"/>
      <c r="GC2" s="575"/>
      <c r="GD2" s="575"/>
      <c r="GE2" s="575"/>
      <c r="GF2" s="575"/>
      <c r="GG2" s="575"/>
      <c r="GH2" s="575"/>
      <c r="GI2" s="575"/>
      <c r="GJ2" s="575"/>
      <c r="GK2" s="575"/>
      <c r="GL2" s="575"/>
      <c r="GM2" s="575"/>
      <c r="GN2" s="568" t="s">
        <v>631</v>
      </c>
      <c r="GO2" s="568"/>
      <c r="GP2" s="568"/>
      <c r="GQ2" s="568"/>
      <c r="GR2" s="568"/>
      <c r="GS2" s="568"/>
      <c r="GT2" s="568"/>
      <c r="GU2" s="568"/>
      <c r="GV2" s="568"/>
      <c r="GW2" s="568"/>
      <c r="GX2" s="568"/>
      <c r="GY2" s="568"/>
      <c r="GZ2" s="568"/>
      <c r="HA2" s="568"/>
      <c r="HB2" s="568"/>
      <c r="HC2" s="568"/>
      <c r="HD2" s="568"/>
      <c r="HE2" s="568"/>
      <c r="HF2" s="568"/>
      <c r="HG2" s="568"/>
      <c r="HH2" s="568"/>
      <c r="HI2" s="568"/>
      <c r="HJ2" s="568"/>
      <c r="HK2" s="568"/>
      <c r="HL2" s="568"/>
      <c r="HM2" s="568"/>
      <c r="HN2" s="568"/>
      <c r="HO2" s="568"/>
      <c r="HP2" s="568"/>
      <c r="HQ2" s="568"/>
      <c r="HR2" s="568"/>
      <c r="HS2" s="568"/>
      <c r="HT2" s="568"/>
      <c r="HU2" s="568"/>
      <c r="HV2" s="568"/>
      <c r="HW2" s="568"/>
      <c r="HX2" s="568"/>
      <c r="HY2" s="568"/>
      <c r="HZ2" s="568"/>
      <c r="IA2" s="568"/>
      <c r="IB2" s="569" t="s">
        <v>634</v>
      </c>
      <c r="IC2" s="569"/>
      <c r="ID2" s="569"/>
      <c r="IE2" s="569"/>
      <c r="IF2" s="569"/>
      <c r="IG2" s="569"/>
      <c r="IH2" s="569"/>
      <c r="II2" s="569"/>
      <c r="IJ2" s="569"/>
      <c r="IK2" s="569"/>
      <c r="IL2" s="569"/>
      <c r="IM2" s="569"/>
      <c r="IN2" s="569"/>
      <c r="IO2" s="569"/>
      <c r="IP2" s="569"/>
      <c r="IQ2" s="569"/>
      <c r="IR2" s="569"/>
      <c r="IS2" s="569"/>
      <c r="IT2" s="569"/>
      <c r="IU2" s="569"/>
      <c r="IV2" s="569"/>
      <c r="IW2" s="569"/>
      <c r="IX2" s="569"/>
      <c r="IY2" s="569"/>
      <c r="IZ2" s="569"/>
      <c r="JA2" s="569"/>
      <c r="JB2" s="569"/>
      <c r="JC2" s="569"/>
      <c r="JD2" s="569"/>
      <c r="JE2" s="569"/>
      <c r="JF2" s="569"/>
      <c r="JG2" s="569"/>
      <c r="JH2" s="569"/>
      <c r="JI2" s="569"/>
      <c r="JJ2" s="569"/>
      <c r="JK2" s="569"/>
      <c r="JL2" s="569"/>
      <c r="JM2" s="569"/>
      <c r="JN2" s="569"/>
      <c r="JO2" s="569"/>
      <c r="JP2" s="569"/>
      <c r="JQ2" s="569"/>
      <c r="JR2" s="569"/>
      <c r="JS2" s="569"/>
      <c r="JT2" s="569"/>
      <c r="JU2" s="569"/>
      <c r="JV2" s="569"/>
      <c r="JW2" s="569"/>
      <c r="JX2" s="569"/>
      <c r="JY2" s="569"/>
      <c r="JZ2" s="569"/>
      <c r="KA2" s="569"/>
      <c r="KB2" s="569"/>
      <c r="KC2" s="569"/>
      <c r="KD2" s="569"/>
      <c r="KE2" s="569"/>
      <c r="KF2" s="569"/>
      <c r="KG2" s="569"/>
      <c r="KH2" s="569"/>
      <c r="KI2" s="569"/>
      <c r="KJ2" s="569"/>
      <c r="KK2" s="569"/>
      <c r="KL2" s="569"/>
      <c r="KM2" s="569"/>
      <c r="KN2" s="569"/>
      <c r="KO2" s="569"/>
      <c r="KP2" s="569"/>
      <c r="KQ2" s="569"/>
      <c r="KR2" s="569"/>
      <c r="KS2" s="569"/>
      <c r="KT2" s="569"/>
      <c r="KU2" s="569"/>
      <c r="KV2" s="569"/>
      <c r="KW2" s="569"/>
      <c r="KX2" s="569"/>
      <c r="KY2" s="569"/>
      <c r="KZ2" s="569"/>
      <c r="LA2" s="569"/>
      <c r="LB2" s="569"/>
      <c r="LC2" s="569"/>
      <c r="LD2" s="569"/>
      <c r="LE2" s="569"/>
      <c r="LF2" s="569"/>
      <c r="LG2" s="569"/>
      <c r="LH2" s="569"/>
      <c r="LI2" s="569"/>
      <c r="LJ2" s="569"/>
      <c r="LK2" s="569"/>
      <c r="LL2" s="569"/>
      <c r="LM2" s="569"/>
      <c r="LN2" s="569"/>
      <c r="LO2" s="569"/>
      <c r="LP2" s="576" t="s">
        <v>635</v>
      </c>
      <c r="LQ2" s="576"/>
      <c r="LR2" s="576"/>
      <c r="LS2" s="576"/>
      <c r="LT2" s="576"/>
      <c r="LU2" s="576"/>
      <c r="LV2" s="576"/>
      <c r="LW2" s="576"/>
      <c r="LX2" s="576"/>
      <c r="LY2" s="576"/>
      <c r="LZ2" s="576"/>
      <c r="MA2" s="576"/>
      <c r="MB2" s="576"/>
      <c r="MC2" s="576"/>
      <c r="MD2" s="576"/>
      <c r="ME2" s="576"/>
      <c r="MF2" s="576"/>
      <c r="MG2" s="576"/>
      <c r="MH2" s="576"/>
      <c r="MI2" s="576"/>
      <c r="MJ2" s="576"/>
      <c r="MK2" s="576"/>
      <c r="ML2" s="576"/>
      <c r="MM2" s="576"/>
      <c r="MN2" s="576"/>
      <c r="MO2" s="576"/>
      <c r="MP2" s="576"/>
      <c r="MQ2" s="576"/>
      <c r="MR2" s="571" t="s">
        <v>636</v>
      </c>
      <c r="MS2" s="571"/>
      <c r="MT2" s="571"/>
      <c r="MU2" s="571"/>
      <c r="MV2" s="571"/>
      <c r="MW2" s="571"/>
      <c r="MX2" s="571"/>
      <c r="MY2" s="571"/>
      <c r="MZ2" s="571"/>
      <c r="NA2" s="571"/>
      <c r="NB2" s="571"/>
      <c r="NC2" s="571"/>
      <c r="ND2" s="571"/>
      <c r="NE2" s="571"/>
      <c r="NF2" s="571"/>
      <c r="NG2" s="571"/>
      <c r="NH2" s="571"/>
      <c r="NI2" s="571"/>
      <c r="NJ2" s="571"/>
      <c r="NK2" s="571"/>
      <c r="NL2" s="571"/>
      <c r="NM2" s="571"/>
      <c r="NN2" s="571"/>
      <c r="NO2" s="571"/>
      <c r="NP2" s="571"/>
      <c r="NQ2" s="571"/>
      <c r="NR2" s="571"/>
      <c r="NS2" s="571"/>
      <c r="NT2" s="571"/>
      <c r="NU2" s="571"/>
      <c r="NV2" s="571"/>
      <c r="NW2" s="571"/>
      <c r="NX2" s="571"/>
      <c r="NY2" s="571"/>
      <c r="NZ2" s="571"/>
      <c r="OA2" s="572" t="s">
        <v>637</v>
      </c>
      <c r="OB2" s="572"/>
      <c r="OC2" s="572"/>
      <c r="OD2" s="572"/>
      <c r="OE2" s="572"/>
      <c r="OF2" s="572"/>
      <c r="OG2" s="344" t="s">
        <v>639</v>
      </c>
      <c r="OH2" s="567" t="s">
        <v>641</v>
      </c>
      <c r="OI2" s="567"/>
      <c r="OJ2" s="567"/>
      <c r="OK2" s="567"/>
      <c r="OL2" s="567"/>
      <c r="OM2" s="567"/>
      <c r="ON2" s="567"/>
      <c r="OO2" s="575" t="s">
        <v>642</v>
      </c>
      <c r="OP2" s="575"/>
      <c r="OQ2" s="575"/>
      <c r="OR2" s="575"/>
      <c r="OS2" s="575"/>
      <c r="OT2" s="575"/>
      <c r="OU2" s="568" t="s">
        <v>643</v>
      </c>
      <c r="OV2" s="568"/>
      <c r="OW2" s="568"/>
      <c r="OX2" s="568"/>
      <c r="OY2" s="568"/>
      <c r="OZ2" s="568"/>
      <c r="PA2" s="568"/>
      <c r="PB2" s="568"/>
      <c r="PC2" s="568"/>
      <c r="PD2" s="568"/>
      <c r="PE2" s="568"/>
      <c r="PF2" s="568"/>
      <c r="PG2" s="568"/>
      <c r="PH2" s="568"/>
      <c r="PI2" s="568"/>
      <c r="PJ2" s="568"/>
      <c r="PK2" s="568"/>
      <c r="PL2" s="568"/>
      <c r="PM2" s="569" t="s">
        <v>644</v>
      </c>
      <c r="PN2" s="569"/>
      <c r="PO2" s="569"/>
      <c r="PP2" s="569"/>
      <c r="PQ2" s="569"/>
      <c r="PR2" s="569"/>
      <c r="PS2" s="570" t="s">
        <v>645</v>
      </c>
      <c r="PT2" s="570"/>
      <c r="PU2" s="570"/>
      <c r="PV2" s="570"/>
      <c r="PW2" s="570"/>
      <c r="PX2" s="570"/>
      <c r="PY2" s="570"/>
      <c r="PZ2" s="570"/>
      <c r="QA2" s="570"/>
      <c r="QB2" s="570"/>
      <c r="QC2" s="570"/>
      <c r="QD2" s="571" t="s">
        <v>646</v>
      </c>
      <c r="QE2" s="571"/>
      <c r="QF2" s="571"/>
      <c r="QG2" s="571"/>
      <c r="QH2" s="571"/>
      <c r="QI2" s="571"/>
      <c r="QJ2" s="571"/>
      <c r="QK2" s="571"/>
      <c r="QL2" s="571"/>
      <c r="QM2" s="571"/>
      <c r="QN2" s="571"/>
      <c r="QO2" s="572" t="s">
        <v>647</v>
      </c>
      <c r="QP2" s="572"/>
      <c r="QQ2" s="572"/>
      <c r="QR2" s="349" t="s">
        <v>649</v>
      </c>
      <c r="QS2" s="567" t="s">
        <v>650</v>
      </c>
      <c r="QT2" s="567"/>
      <c r="QU2" s="567"/>
      <c r="QV2" s="567"/>
      <c r="QW2" s="567"/>
      <c r="QX2" s="567"/>
      <c r="QY2" s="567"/>
      <c r="QZ2" s="567"/>
      <c r="RA2" s="567"/>
      <c r="RB2" s="567"/>
      <c r="RC2" s="567"/>
      <c r="RD2" s="567"/>
      <c r="RE2" s="567"/>
      <c r="RF2" s="567"/>
      <c r="RG2" s="567"/>
      <c r="RH2" s="567"/>
      <c r="RI2" s="567"/>
      <c r="RJ2" s="567"/>
      <c r="RK2" s="567"/>
      <c r="RL2" s="567"/>
      <c r="RM2" s="567"/>
      <c r="RN2" s="567"/>
      <c r="RO2" s="567"/>
      <c r="RP2" s="567"/>
      <c r="RQ2" s="567"/>
      <c r="RR2" s="567"/>
      <c r="RS2" s="567"/>
      <c r="RT2" s="567"/>
      <c r="RU2" s="350" t="s">
        <v>651</v>
      </c>
      <c r="RV2" s="568" t="s">
        <v>652</v>
      </c>
      <c r="RW2" s="568"/>
      <c r="RX2" s="568"/>
      <c r="RY2" s="568"/>
      <c r="RZ2" s="568"/>
      <c r="SA2" s="568"/>
      <c r="SB2" s="568"/>
      <c r="SC2" s="568"/>
      <c r="SD2" s="568"/>
    </row>
    <row r="3" spans="1:498" s="324" customFormat="1" ht="70.900000000000006" customHeight="1">
      <c r="A3" s="314" t="s">
        <v>252</v>
      </c>
      <c r="B3" s="315" t="s">
        <v>253</v>
      </c>
      <c r="C3" s="316" t="s">
        <v>254</v>
      </c>
      <c r="D3" s="317" t="s">
        <v>255</v>
      </c>
      <c r="E3" s="314" t="s">
        <v>622</v>
      </c>
      <c r="F3" s="318" t="s">
        <v>621</v>
      </c>
      <c r="G3" s="318" t="s">
        <v>256</v>
      </c>
      <c r="H3" s="318" t="s">
        <v>257</v>
      </c>
      <c r="I3" s="318" t="s">
        <v>258</v>
      </c>
      <c r="J3" s="318" t="s">
        <v>259</v>
      </c>
      <c r="K3" s="318" t="s">
        <v>260</v>
      </c>
      <c r="L3" s="318" t="s">
        <v>261</v>
      </c>
      <c r="M3" s="318" t="s">
        <v>262</v>
      </c>
      <c r="N3" s="319" t="s">
        <v>263</v>
      </c>
      <c r="O3" s="314" t="s">
        <v>264</v>
      </c>
      <c r="P3" s="314" t="s">
        <v>265</v>
      </c>
      <c r="Q3" s="320" t="s">
        <v>266</v>
      </c>
      <c r="R3" s="320" t="s">
        <v>267</v>
      </c>
      <c r="S3" s="320" t="s">
        <v>268</v>
      </c>
      <c r="T3" s="321" t="s">
        <v>269</v>
      </c>
      <c r="U3" s="321" t="s">
        <v>270</v>
      </c>
      <c r="V3" s="321" t="s">
        <v>271</v>
      </c>
      <c r="W3" s="321" t="s">
        <v>272</v>
      </c>
      <c r="X3" s="321" t="s">
        <v>273</v>
      </c>
      <c r="Y3" s="321" t="s">
        <v>274</v>
      </c>
      <c r="Z3" s="321" t="s">
        <v>275</v>
      </c>
      <c r="AA3" s="321" t="s">
        <v>276</v>
      </c>
      <c r="AB3" s="321" t="s">
        <v>277</v>
      </c>
      <c r="AC3" s="321" t="s">
        <v>278</v>
      </c>
      <c r="AD3" s="321" t="s">
        <v>279</v>
      </c>
      <c r="AE3" s="321" t="s">
        <v>280</v>
      </c>
      <c r="AF3" s="321" t="s">
        <v>281</v>
      </c>
      <c r="AG3" s="321" t="s">
        <v>282</v>
      </c>
      <c r="AH3" s="321" t="s">
        <v>283</v>
      </c>
      <c r="AI3" s="321" t="s">
        <v>284</v>
      </c>
      <c r="AJ3" s="321" t="s">
        <v>285</v>
      </c>
      <c r="AK3" s="321" t="s">
        <v>286</v>
      </c>
      <c r="AL3" s="321" t="s">
        <v>287</v>
      </c>
      <c r="AM3" s="321" t="s">
        <v>288</v>
      </c>
      <c r="AN3" s="321" t="s">
        <v>289</v>
      </c>
      <c r="AO3" s="321" t="s">
        <v>290</v>
      </c>
      <c r="AP3" s="321" t="s">
        <v>291</v>
      </c>
      <c r="AQ3" s="321" t="s">
        <v>292</v>
      </c>
      <c r="AR3" s="321" t="s">
        <v>293</v>
      </c>
      <c r="AS3" s="321" t="s">
        <v>294</v>
      </c>
      <c r="AT3" s="321" t="s">
        <v>295</v>
      </c>
      <c r="AU3" s="321" t="s">
        <v>296</v>
      </c>
      <c r="AV3" s="321" t="s">
        <v>297</v>
      </c>
      <c r="AW3" s="321" t="s">
        <v>298</v>
      </c>
      <c r="AX3" s="321" t="s">
        <v>299</v>
      </c>
      <c r="AY3" s="321" t="s">
        <v>300</v>
      </c>
      <c r="AZ3" s="321" t="s">
        <v>301</v>
      </c>
      <c r="BA3" s="322" t="s">
        <v>302</v>
      </c>
      <c r="BB3" s="322" t="s">
        <v>303</v>
      </c>
      <c r="BC3" s="322" t="s">
        <v>304</v>
      </c>
      <c r="BD3" s="322" t="s">
        <v>305</v>
      </c>
      <c r="BE3" s="322" t="s">
        <v>306</v>
      </c>
      <c r="BF3" s="322" t="s">
        <v>307</v>
      </c>
      <c r="BG3" s="322" t="s">
        <v>308</v>
      </c>
      <c r="BH3" s="322" t="s">
        <v>309</v>
      </c>
      <c r="BI3" s="322" t="s">
        <v>310</v>
      </c>
      <c r="BJ3" s="322" t="s">
        <v>311</v>
      </c>
      <c r="BK3" s="322" t="s">
        <v>312</v>
      </c>
      <c r="BL3" s="322" t="s">
        <v>313</v>
      </c>
      <c r="BM3" s="322" t="s">
        <v>314</v>
      </c>
      <c r="BN3" s="322" t="s">
        <v>315</v>
      </c>
      <c r="BO3" s="322" t="s">
        <v>316</v>
      </c>
      <c r="BP3" s="322" t="s">
        <v>317</v>
      </c>
      <c r="BQ3" s="322" t="s">
        <v>318</v>
      </c>
      <c r="BR3" s="322" t="s">
        <v>319</v>
      </c>
      <c r="BS3" s="322" t="s">
        <v>320</v>
      </c>
      <c r="BT3" s="322" t="s">
        <v>321</v>
      </c>
      <c r="BU3" s="322" t="s">
        <v>322</v>
      </c>
      <c r="BV3" s="322" t="s">
        <v>323</v>
      </c>
      <c r="BW3" s="322" t="s">
        <v>324</v>
      </c>
      <c r="BX3" s="322" t="s">
        <v>325</v>
      </c>
      <c r="BY3" s="322" t="s">
        <v>326</v>
      </c>
      <c r="BZ3" s="322" t="s">
        <v>327</v>
      </c>
      <c r="CA3" s="322" t="s">
        <v>328</v>
      </c>
      <c r="CB3" s="322" t="s">
        <v>329</v>
      </c>
      <c r="CC3" s="322" t="s">
        <v>330</v>
      </c>
      <c r="CD3" s="322" t="s">
        <v>331</v>
      </c>
      <c r="CE3" s="322" t="s">
        <v>332</v>
      </c>
      <c r="CF3" s="322" t="s">
        <v>333</v>
      </c>
      <c r="CG3" s="322" t="s">
        <v>334</v>
      </c>
      <c r="CH3" s="322" t="s">
        <v>335</v>
      </c>
      <c r="CI3" s="323" t="s">
        <v>336</v>
      </c>
      <c r="CJ3" s="323" t="s">
        <v>337</v>
      </c>
      <c r="CK3" s="323" t="s">
        <v>338</v>
      </c>
      <c r="CL3" s="323" t="s">
        <v>339</v>
      </c>
      <c r="CM3" s="323" t="s">
        <v>340</v>
      </c>
      <c r="CN3" s="323" t="s">
        <v>341</v>
      </c>
      <c r="CO3" s="323" t="s">
        <v>342</v>
      </c>
      <c r="CP3" s="323" t="s">
        <v>343</v>
      </c>
      <c r="CQ3" s="339" t="s">
        <v>344</v>
      </c>
      <c r="CR3" s="339" t="s">
        <v>345</v>
      </c>
      <c r="CS3" s="340" t="s">
        <v>346</v>
      </c>
      <c r="CT3" s="340" t="s">
        <v>347</v>
      </c>
      <c r="CU3" s="340" t="s">
        <v>348</v>
      </c>
      <c r="CV3" s="340" t="s">
        <v>349</v>
      </c>
      <c r="CW3" s="340" t="s">
        <v>350</v>
      </c>
      <c r="CX3" s="340" t="s">
        <v>351</v>
      </c>
      <c r="CY3" s="340" t="s">
        <v>352</v>
      </c>
      <c r="CZ3" s="340" t="s">
        <v>353</v>
      </c>
      <c r="DA3" s="340" t="s">
        <v>354</v>
      </c>
      <c r="DB3" s="340" t="s">
        <v>355</v>
      </c>
      <c r="DC3" s="340" t="s">
        <v>356</v>
      </c>
      <c r="DD3" s="340" t="s">
        <v>357</v>
      </c>
      <c r="DE3" s="340" t="s">
        <v>358</v>
      </c>
      <c r="DF3" s="340" t="s">
        <v>359</v>
      </c>
      <c r="DG3" s="340" t="s">
        <v>360</v>
      </c>
      <c r="DH3" s="340" t="s">
        <v>361</v>
      </c>
      <c r="DI3" s="340" t="s">
        <v>362</v>
      </c>
      <c r="DJ3" s="340" t="s">
        <v>363</v>
      </c>
      <c r="DK3" s="340" t="s">
        <v>364</v>
      </c>
      <c r="DL3" s="340" t="s">
        <v>365</v>
      </c>
      <c r="DM3" s="340" t="s">
        <v>366</v>
      </c>
      <c r="DN3" s="340" t="s">
        <v>367</v>
      </c>
      <c r="DO3" s="340" t="s">
        <v>368</v>
      </c>
      <c r="DP3" s="340" t="s">
        <v>369</v>
      </c>
      <c r="DQ3" s="340" t="s">
        <v>370</v>
      </c>
      <c r="DR3" s="340" t="s">
        <v>371</v>
      </c>
      <c r="DS3" s="340" t="s">
        <v>372</v>
      </c>
      <c r="DT3" s="340" t="s">
        <v>373</v>
      </c>
      <c r="DU3" s="340" t="s">
        <v>374</v>
      </c>
      <c r="DV3" s="340" t="s">
        <v>375</v>
      </c>
      <c r="DW3" s="340" t="s">
        <v>376</v>
      </c>
      <c r="DX3" s="340" t="s">
        <v>377</v>
      </c>
      <c r="DY3" s="340" t="s">
        <v>378</v>
      </c>
      <c r="DZ3" s="340" t="s">
        <v>379</v>
      </c>
      <c r="EA3" s="340" t="s">
        <v>380</v>
      </c>
      <c r="EB3" s="340" t="s">
        <v>381</v>
      </c>
      <c r="EC3" s="340" t="s">
        <v>382</v>
      </c>
      <c r="ED3" s="340" t="s">
        <v>383</v>
      </c>
      <c r="EE3" s="340" t="s">
        <v>384</v>
      </c>
      <c r="EF3" s="340" t="s">
        <v>385</v>
      </c>
      <c r="EG3" s="340" t="s">
        <v>386</v>
      </c>
      <c r="EH3" s="340" t="s">
        <v>387</v>
      </c>
      <c r="EI3" s="340" t="s">
        <v>388</v>
      </c>
      <c r="EJ3" s="340" t="s">
        <v>389</v>
      </c>
      <c r="EK3" s="341" t="s">
        <v>390</v>
      </c>
      <c r="EL3" s="341" t="s">
        <v>391</v>
      </c>
      <c r="EM3" s="341" t="s">
        <v>392</v>
      </c>
      <c r="EN3" s="341" t="s">
        <v>393</v>
      </c>
      <c r="EO3" s="341" t="s">
        <v>394</v>
      </c>
      <c r="EP3" s="341" t="s">
        <v>395</v>
      </c>
      <c r="EQ3" s="341" t="s">
        <v>396</v>
      </c>
      <c r="ER3" s="341" t="s">
        <v>397</v>
      </c>
      <c r="ES3" s="341" t="s">
        <v>398</v>
      </c>
      <c r="ET3" s="341" t="s">
        <v>399</v>
      </c>
      <c r="EU3" s="341" t="s">
        <v>400</v>
      </c>
      <c r="EV3" s="341" t="s">
        <v>401</v>
      </c>
      <c r="EW3" s="341" t="s">
        <v>402</v>
      </c>
      <c r="EX3" s="341" t="s">
        <v>403</v>
      </c>
      <c r="EY3" s="341" t="s">
        <v>404</v>
      </c>
      <c r="EZ3" s="341" t="s">
        <v>405</v>
      </c>
      <c r="FA3" s="341" t="s">
        <v>406</v>
      </c>
      <c r="FB3" s="341" t="s">
        <v>407</v>
      </c>
      <c r="FC3" s="341" t="s">
        <v>408</v>
      </c>
      <c r="FD3" s="341" t="s">
        <v>409</v>
      </c>
      <c r="FE3" s="341" t="s">
        <v>410</v>
      </c>
      <c r="FF3" s="341" t="s">
        <v>411</v>
      </c>
      <c r="FG3" s="341" t="s">
        <v>412</v>
      </c>
      <c r="FH3" s="341" t="s">
        <v>413</v>
      </c>
      <c r="FI3" s="341" t="s">
        <v>414</v>
      </c>
      <c r="FJ3" s="341" t="s">
        <v>415</v>
      </c>
      <c r="FK3" s="341" t="s">
        <v>416</v>
      </c>
      <c r="FL3" s="341" t="s">
        <v>417</v>
      </c>
      <c r="FM3" s="341" t="s">
        <v>418</v>
      </c>
      <c r="FN3" s="341" t="s">
        <v>419</v>
      </c>
      <c r="FO3" s="341" t="s">
        <v>420</v>
      </c>
      <c r="FP3" s="341" t="s">
        <v>421</v>
      </c>
      <c r="FQ3" s="341" t="s">
        <v>422</v>
      </c>
      <c r="FR3" s="341" t="s">
        <v>423</v>
      </c>
      <c r="FS3" s="341" t="s">
        <v>424</v>
      </c>
      <c r="FT3" s="341" t="s">
        <v>425</v>
      </c>
      <c r="FU3" s="341" t="s">
        <v>426</v>
      </c>
      <c r="FV3" s="341" t="s">
        <v>427</v>
      </c>
      <c r="FW3" s="341" t="s">
        <v>428</v>
      </c>
      <c r="FX3" s="341" t="s">
        <v>429</v>
      </c>
      <c r="FY3" s="341" t="s">
        <v>430</v>
      </c>
      <c r="FZ3" s="341" t="s">
        <v>431</v>
      </c>
      <c r="GA3" s="341" t="s">
        <v>432</v>
      </c>
      <c r="GB3" s="341" t="s">
        <v>433</v>
      </c>
      <c r="GC3" s="341" t="s">
        <v>434</v>
      </c>
      <c r="GD3" s="341" t="s">
        <v>435</v>
      </c>
      <c r="GE3" s="341" t="s">
        <v>436</v>
      </c>
      <c r="GF3" s="341" t="s">
        <v>437</v>
      </c>
      <c r="GG3" s="341" t="s">
        <v>438</v>
      </c>
      <c r="GH3" s="341" t="s">
        <v>439</v>
      </c>
      <c r="GI3" s="341" t="s">
        <v>440</v>
      </c>
      <c r="GJ3" s="341" t="s">
        <v>441</v>
      </c>
      <c r="GK3" s="341" t="s">
        <v>442</v>
      </c>
      <c r="GL3" s="341" t="s">
        <v>443</v>
      </c>
      <c r="GM3" s="341" t="s">
        <v>444</v>
      </c>
      <c r="GN3" s="342" t="s">
        <v>445</v>
      </c>
      <c r="GO3" s="342" t="s">
        <v>446</v>
      </c>
      <c r="GP3" s="342" t="s">
        <v>447</v>
      </c>
      <c r="GQ3" s="342" t="s">
        <v>448</v>
      </c>
      <c r="GR3" s="342" t="s">
        <v>449</v>
      </c>
      <c r="GS3" s="342" t="s">
        <v>450</v>
      </c>
      <c r="GT3" s="342" t="s">
        <v>451</v>
      </c>
      <c r="GU3" s="342" t="s">
        <v>452</v>
      </c>
      <c r="GV3" s="342" t="s">
        <v>453</v>
      </c>
      <c r="GW3" s="342" t="s">
        <v>454</v>
      </c>
      <c r="GX3" s="342" t="s">
        <v>455</v>
      </c>
      <c r="GY3" s="342" t="s">
        <v>456</v>
      </c>
      <c r="GZ3" s="342" t="s">
        <v>457</v>
      </c>
      <c r="HA3" s="342" t="s">
        <v>458</v>
      </c>
      <c r="HB3" s="342" t="s">
        <v>459</v>
      </c>
      <c r="HC3" s="342" t="s">
        <v>460</v>
      </c>
      <c r="HD3" s="342" t="s">
        <v>461</v>
      </c>
      <c r="HE3" s="342" t="s">
        <v>462</v>
      </c>
      <c r="HF3" s="342" t="s">
        <v>463</v>
      </c>
      <c r="HG3" s="342" t="s">
        <v>464</v>
      </c>
      <c r="HH3" s="342" t="s">
        <v>465</v>
      </c>
      <c r="HI3" s="342" t="s">
        <v>466</v>
      </c>
      <c r="HJ3" s="342" t="s">
        <v>467</v>
      </c>
      <c r="HK3" s="342" t="s">
        <v>468</v>
      </c>
      <c r="HL3" s="342" t="s">
        <v>469</v>
      </c>
      <c r="HM3" s="342" t="s">
        <v>470</v>
      </c>
      <c r="HN3" s="342" t="s">
        <v>471</v>
      </c>
      <c r="HO3" s="342" t="s">
        <v>472</v>
      </c>
      <c r="HP3" s="342" t="s">
        <v>473</v>
      </c>
      <c r="HQ3" s="342" t="s">
        <v>474</v>
      </c>
      <c r="HR3" s="342" t="s">
        <v>475</v>
      </c>
      <c r="HS3" s="342" t="s">
        <v>476</v>
      </c>
      <c r="HT3" s="342" t="s">
        <v>477</v>
      </c>
      <c r="HU3" s="342" t="s">
        <v>478</v>
      </c>
      <c r="HV3" s="342" t="s">
        <v>479</v>
      </c>
      <c r="HW3" s="342" t="s">
        <v>480</v>
      </c>
      <c r="HX3" s="342" t="s">
        <v>481</v>
      </c>
      <c r="HY3" s="342" t="s">
        <v>482</v>
      </c>
      <c r="HZ3" s="342" t="s">
        <v>483</v>
      </c>
      <c r="IA3" s="342" t="s">
        <v>484</v>
      </c>
      <c r="IB3" s="321" t="s">
        <v>485</v>
      </c>
      <c r="IC3" s="321" t="s">
        <v>486</v>
      </c>
      <c r="ID3" s="321" t="s">
        <v>487</v>
      </c>
      <c r="IE3" s="321" t="s">
        <v>488</v>
      </c>
      <c r="IF3" s="321" t="s">
        <v>489</v>
      </c>
      <c r="IG3" s="321" t="s">
        <v>490</v>
      </c>
      <c r="IH3" s="321" t="s">
        <v>491</v>
      </c>
      <c r="II3" s="321" t="s">
        <v>492</v>
      </c>
      <c r="IJ3" s="321" t="s">
        <v>493</v>
      </c>
      <c r="IK3" s="321" t="s">
        <v>494</v>
      </c>
      <c r="IL3" s="321" t="s">
        <v>495</v>
      </c>
      <c r="IM3" s="321" t="s">
        <v>496</v>
      </c>
      <c r="IN3" s="321" t="s">
        <v>497</v>
      </c>
      <c r="IO3" s="321" t="s">
        <v>498</v>
      </c>
      <c r="IP3" s="321" t="s">
        <v>499</v>
      </c>
      <c r="IQ3" s="321" t="s">
        <v>485</v>
      </c>
      <c r="IR3" s="321" t="s">
        <v>486</v>
      </c>
      <c r="IS3" s="321" t="s">
        <v>487</v>
      </c>
      <c r="IT3" s="321" t="s">
        <v>488</v>
      </c>
      <c r="IU3" s="321" t="s">
        <v>489</v>
      </c>
      <c r="IV3" s="321" t="s">
        <v>490</v>
      </c>
      <c r="IW3" s="321" t="s">
        <v>491</v>
      </c>
      <c r="IX3" s="321" t="s">
        <v>492</v>
      </c>
      <c r="IY3" s="321" t="s">
        <v>493</v>
      </c>
      <c r="IZ3" s="321" t="s">
        <v>494</v>
      </c>
      <c r="JA3" s="321" t="s">
        <v>495</v>
      </c>
      <c r="JB3" s="321" t="s">
        <v>496</v>
      </c>
      <c r="JC3" s="321" t="s">
        <v>497</v>
      </c>
      <c r="JD3" s="321" t="s">
        <v>498</v>
      </c>
      <c r="JE3" s="321" t="s">
        <v>500</v>
      </c>
      <c r="JF3" s="321" t="s">
        <v>485</v>
      </c>
      <c r="JG3" s="321" t="s">
        <v>486</v>
      </c>
      <c r="JH3" s="321" t="s">
        <v>487</v>
      </c>
      <c r="JI3" s="321" t="s">
        <v>488</v>
      </c>
      <c r="JJ3" s="321" t="s">
        <v>489</v>
      </c>
      <c r="JK3" s="321" t="s">
        <v>490</v>
      </c>
      <c r="JL3" s="321" t="s">
        <v>491</v>
      </c>
      <c r="JM3" s="321" t="s">
        <v>492</v>
      </c>
      <c r="JN3" s="321" t="s">
        <v>493</v>
      </c>
      <c r="JO3" s="321" t="s">
        <v>494</v>
      </c>
      <c r="JP3" s="321" t="s">
        <v>495</v>
      </c>
      <c r="JQ3" s="321" t="s">
        <v>496</v>
      </c>
      <c r="JR3" s="321" t="s">
        <v>497</v>
      </c>
      <c r="JS3" s="321" t="s">
        <v>498</v>
      </c>
      <c r="JT3" s="321" t="s">
        <v>501</v>
      </c>
      <c r="JU3" s="321" t="s">
        <v>485</v>
      </c>
      <c r="JV3" s="321" t="s">
        <v>486</v>
      </c>
      <c r="JW3" s="321" t="s">
        <v>487</v>
      </c>
      <c r="JX3" s="321" t="s">
        <v>488</v>
      </c>
      <c r="JY3" s="321" t="s">
        <v>489</v>
      </c>
      <c r="JZ3" s="321" t="s">
        <v>490</v>
      </c>
      <c r="KA3" s="321" t="s">
        <v>491</v>
      </c>
      <c r="KB3" s="321" t="s">
        <v>492</v>
      </c>
      <c r="KC3" s="321" t="s">
        <v>493</v>
      </c>
      <c r="KD3" s="321" t="s">
        <v>494</v>
      </c>
      <c r="KE3" s="321" t="s">
        <v>495</v>
      </c>
      <c r="KF3" s="321" t="s">
        <v>496</v>
      </c>
      <c r="KG3" s="321" t="s">
        <v>497</v>
      </c>
      <c r="KH3" s="321" t="s">
        <v>498</v>
      </c>
      <c r="KI3" s="321" t="s">
        <v>502</v>
      </c>
      <c r="KJ3" s="321" t="s">
        <v>485</v>
      </c>
      <c r="KK3" s="321" t="s">
        <v>486</v>
      </c>
      <c r="KL3" s="321" t="s">
        <v>487</v>
      </c>
      <c r="KM3" s="321" t="s">
        <v>488</v>
      </c>
      <c r="KN3" s="321" t="s">
        <v>489</v>
      </c>
      <c r="KO3" s="321" t="s">
        <v>490</v>
      </c>
      <c r="KP3" s="321" t="s">
        <v>491</v>
      </c>
      <c r="KQ3" s="321" t="s">
        <v>492</v>
      </c>
      <c r="KR3" s="321" t="s">
        <v>493</v>
      </c>
      <c r="KS3" s="321" t="s">
        <v>494</v>
      </c>
      <c r="KT3" s="321" t="s">
        <v>495</v>
      </c>
      <c r="KU3" s="321" t="s">
        <v>496</v>
      </c>
      <c r="KV3" s="321" t="s">
        <v>497</v>
      </c>
      <c r="KW3" s="321" t="s">
        <v>498</v>
      </c>
      <c r="KX3" s="321" t="s">
        <v>503</v>
      </c>
      <c r="KY3" s="321" t="s">
        <v>485</v>
      </c>
      <c r="KZ3" s="321" t="s">
        <v>486</v>
      </c>
      <c r="LA3" s="321" t="s">
        <v>487</v>
      </c>
      <c r="LB3" s="321" t="s">
        <v>488</v>
      </c>
      <c r="LC3" s="321" t="s">
        <v>489</v>
      </c>
      <c r="LD3" s="321" t="s">
        <v>490</v>
      </c>
      <c r="LE3" s="321" t="s">
        <v>491</v>
      </c>
      <c r="LF3" s="321" t="s">
        <v>492</v>
      </c>
      <c r="LG3" s="321" t="s">
        <v>493</v>
      </c>
      <c r="LH3" s="321" t="s">
        <v>494</v>
      </c>
      <c r="LI3" s="321" t="s">
        <v>495</v>
      </c>
      <c r="LJ3" s="321" t="s">
        <v>496</v>
      </c>
      <c r="LK3" s="321" t="s">
        <v>497</v>
      </c>
      <c r="LL3" s="321" t="s">
        <v>498</v>
      </c>
      <c r="LM3" s="321" t="s">
        <v>504</v>
      </c>
      <c r="LN3" s="321" t="s">
        <v>505</v>
      </c>
      <c r="LO3" s="321" t="s">
        <v>506</v>
      </c>
      <c r="LP3" s="343" t="s">
        <v>507</v>
      </c>
      <c r="LQ3" s="343" t="s">
        <v>508</v>
      </c>
      <c r="LR3" s="343" t="s">
        <v>509</v>
      </c>
      <c r="LS3" s="343" t="s">
        <v>510</v>
      </c>
      <c r="LT3" s="343" t="s">
        <v>507</v>
      </c>
      <c r="LU3" s="343" t="s">
        <v>508</v>
      </c>
      <c r="LV3" s="343" t="s">
        <v>509</v>
      </c>
      <c r="LW3" s="343" t="s">
        <v>511</v>
      </c>
      <c r="LX3" s="343" t="s">
        <v>507</v>
      </c>
      <c r="LY3" s="343" t="s">
        <v>508</v>
      </c>
      <c r="LZ3" s="343" t="s">
        <v>509</v>
      </c>
      <c r="MA3" s="343" t="s">
        <v>512</v>
      </c>
      <c r="MB3" s="343" t="s">
        <v>507</v>
      </c>
      <c r="MC3" s="343" t="s">
        <v>508</v>
      </c>
      <c r="MD3" s="343" t="s">
        <v>509</v>
      </c>
      <c r="ME3" s="343" t="s">
        <v>513</v>
      </c>
      <c r="MF3" s="343" t="s">
        <v>507</v>
      </c>
      <c r="MG3" s="343" t="s">
        <v>508</v>
      </c>
      <c r="MH3" s="343" t="s">
        <v>509</v>
      </c>
      <c r="MI3" s="343" t="s">
        <v>514</v>
      </c>
      <c r="MJ3" s="343" t="s">
        <v>507</v>
      </c>
      <c r="MK3" s="343" t="s">
        <v>508</v>
      </c>
      <c r="ML3" s="343" t="s">
        <v>509</v>
      </c>
      <c r="MM3" s="343" t="s">
        <v>515</v>
      </c>
      <c r="MN3" s="343" t="s">
        <v>516</v>
      </c>
      <c r="MO3" s="343" t="s">
        <v>517</v>
      </c>
      <c r="MP3" s="343" t="s">
        <v>518</v>
      </c>
      <c r="MQ3" s="343" t="s">
        <v>519</v>
      </c>
      <c r="MR3" s="322" t="s">
        <v>520</v>
      </c>
      <c r="MS3" s="322" t="s">
        <v>521</v>
      </c>
      <c r="MT3" s="322" t="s">
        <v>522</v>
      </c>
      <c r="MU3" s="322" t="s">
        <v>523</v>
      </c>
      <c r="MV3" s="322" t="s">
        <v>510</v>
      </c>
      <c r="MW3" s="322" t="s">
        <v>520</v>
      </c>
      <c r="MX3" s="322" t="s">
        <v>521</v>
      </c>
      <c r="MY3" s="322" t="s">
        <v>522</v>
      </c>
      <c r="MZ3" s="322" t="s">
        <v>523</v>
      </c>
      <c r="NA3" s="322" t="s">
        <v>511</v>
      </c>
      <c r="NB3" s="322" t="s">
        <v>520</v>
      </c>
      <c r="NC3" s="322" t="s">
        <v>521</v>
      </c>
      <c r="ND3" s="322" t="s">
        <v>522</v>
      </c>
      <c r="NE3" s="322" t="s">
        <v>523</v>
      </c>
      <c r="NF3" s="322" t="s">
        <v>524</v>
      </c>
      <c r="NG3" s="322" t="s">
        <v>520</v>
      </c>
      <c r="NH3" s="322" t="s">
        <v>521</v>
      </c>
      <c r="NI3" s="322" t="s">
        <v>522</v>
      </c>
      <c r="NJ3" s="322" t="s">
        <v>523</v>
      </c>
      <c r="NK3" s="322" t="s">
        <v>525</v>
      </c>
      <c r="NL3" s="322" t="s">
        <v>520</v>
      </c>
      <c r="NM3" s="322" t="s">
        <v>521</v>
      </c>
      <c r="NN3" s="322" t="s">
        <v>522</v>
      </c>
      <c r="NO3" s="322" t="s">
        <v>523</v>
      </c>
      <c r="NP3" s="322" t="s">
        <v>514</v>
      </c>
      <c r="NQ3" s="322" t="s">
        <v>520</v>
      </c>
      <c r="NR3" s="322" t="s">
        <v>521</v>
      </c>
      <c r="NS3" s="322" t="s">
        <v>522</v>
      </c>
      <c r="NT3" s="322" t="s">
        <v>523</v>
      </c>
      <c r="NU3" s="322" t="s">
        <v>526</v>
      </c>
      <c r="NV3" s="322" t="s">
        <v>516</v>
      </c>
      <c r="NW3" s="322" t="s">
        <v>517</v>
      </c>
      <c r="NX3" s="322" t="s">
        <v>518</v>
      </c>
      <c r="NY3" s="322" t="s">
        <v>527</v>
      </c>
      <c r="NZ3" s="322" t="s">
        <v>528</v>
      </c>
      <c r="OA3" s="323" t="s">
        <v>529</v>
      </c>
      <c r="OB3" s="323" t="s">
        <v>530</v>
      </c>
      <c r="OC3" s="323" t="s">
        <v>531</v>
      </c>
      <c r="OD3" s="323" t="s">
        <v>532</v>
      </c>
      <c r="OE3" s="323" t="s">
        <v>533</v>
      </c>
      <c r="OF3" s="323" t="s">
        <v>534</v>
      </c>
      <c r="OG3" s="339" t="s">
        <v>535</v>
      </c>
      <c r="OH3" s="345" t="s">
        <v>536</v>
      </c>
      <c r="OI3" s="345" t="s">
        <v>537</v>
      </c>
      <c r="OJ3" s="345" t="s">
        <v>538</v>
      </c>
      <c r="OK3" s="345" t="s">
        <v>539</v>
      </c>
      <c r="OL3" s="345" t="s">
        <v>540</v>
      </c>
      <c r="OM3" s="345" t="s">
        <v>541</v>
      </c>
      <c r="ON3" s="345" t="s">
        <v>542</v>
      </c>
      <c r="OO3" s="346" t="s">
        <v>543</v>
      </c>
      <c r="OP3" s="346" t="s">
        <v>544</v>
      </c>
      <c r="OQ3" s="346" t="s">
        <v>545</v>
      </c>
      <c r="OR3" s="346" t="s">
        <v>546</v>
      </c>
      <c r="OS3" s="346" t="s">
        <v>547</v>
      </c>
      <c r="OT3" s="346" t="s">
        <v>548</v>
      </c>
      <c r="OU3" s="320" t="s">
        <v>549</v>
      </c>
      <c r="OV3" s="320" t="s">
        <v>550</v>
      </c>
      <c r="OW3" s="320" t="s">
        <v>551</v>
      </c>
      <c r="OX3" s="320" t="s">
        <v>550</v>
      </c>
      <c r="OY3" s="320" t="s">
        <v>552</v>
      </c>
      <c r="OZ3" s="320" t="s">
        <v>76</v>
      </c>
      <c r="PA3" s="320" t="s">
        <v>553</v>
      </c>
      <c r="PB3" s="320" t="s">
        <v>550</v>
      </c>
      <c r="PC3" s="320" t="s">
        <v>551</v>
      </c>
      <c r="PD3" s="320" t="s">
        <v>554</v>
      </c>
      <c r="PE3" s="320" t="s">
        <v>552</v>
      </c>
      <c r="PF3" s="320" t="s">
        <v>76</v>
      </c>
      <c r="PG3" s="320" t="s">
        <v>555</v>
      </c>
      <c r="PH3" s="320" t="s">
        <v>550</v>
      </c>
      <c r="PI3" s="320" t="s">
        <v>551</v>
      </c>
      <c r="PJ3" s="320" t="s">
        <v>554</v>
      </c>
      <c r="PK3" s="320" t="s">
        <v>552</v>
      </c>
      <c r="PL3" s="320" t="s">
        <v>76</v>
      </c>
      <c r="PM3" s="347" t="s">
        <v>556</v>
      </c>
      <c r="PN3" s="347" t="s">
        <v>550</v>
      </c>
      <c r="PO3" s="347" t="s">
        <v>551</v>
      </c>
      <c r="PP3" s="347" t="s">
        <v>554</v>
      </c>
      <c r="PQ3" s="347" t="s">
        <v>552</v>
      </c>
      <c r="PR3" s="347" t="s">
        <v>76</v>
      </c>
      <c r="PS3" s="348" t="s">
        <v>557</v>
      </c>
      <c r="PT3" s="348" t="s">
        <v>558</v>
      </c>
      <c r="PU3" s="348" t="s">
        <v>559</v>
      </c>
      <c r="PV3" s="348" t="s">
        <v>560</v>
      </c>
      <c r="PW3" s="348" t="s">
        <v>561</v>
      </c>
      <c r="PX3" s="348" t="s">
        <v>562</v>
      </c>
      <c r="PY3" s="348" t="s">
        <v>563</v>
      </c>
      <c r="PZ3" s="348" t="s">
        <v>564</v>
      </c>
      <c r="QA3" s="348" t="s">
        <v>565</v>
      </c>
      <c r="QB3" s="348" t="s">
        <v>566</v>
      </c>
      <c r="QC3" s="348" t="s">
        <v>567</v>
      </c>
      <c r="QD3" s="322" t="s">
        <v>568</v>
      </c>
      <c r="QE3" s="322" t="s">
        <v>569</v>
      </c>
      <c r="QF3" s="322" t="s">
        <v>570</v>
      </c>
      <c r="QG3" s="322" t="s">
        <v>571</v>
      </c>
      <c r="QH3" s="322" t="s">
        <v>572</v>
      </c>
      <c r="QI3" s="322" t="s">
        <v>573</v>
      </c>
      <c r="QJ3" s="322" t="s">
        <v>574</v>
      </c>
      <c r="QK3" s="322" t="s">
        <v>575</v>
      </c>
      <c r="QL3" s="322" t="s">
        <v>576</v>
      </c>
      <c r="QM3" s="322" t="s">
        <v>577</v>
      </c>
      <c r="QN3" s="322" t="s">
        <v>578</v>
      </c>
      <c r="QO3" s="323" t="s">
        <v>579</v>
      </c>
      <c r="QP3" s="323" t="s">
        <v>580</v>
      </c>
      <c r="QQ3" s="323" t="s">
        <v>581</v>
      </c>
      <c r="QR3" s="339" t="s">
        <v>582</v>
      </c>
      <c r="QS3" s="345" t="s">
        <v>583</v>
      </c>
      <c r="QT3" s="345" t="s">
        <v>584</v>
      </c>
      <c r="QU3" s="345" t="s">
        <v>585</v>
      </c>
      <c r="QV3" s="345" t="s">
        <v>586</v>
      </c>
      <c r="QW3" s="345" t="s">
        <v>587</v>
      </c>
      <c r="QX3" s="345" t="s">
        <v>588</v>
      </c>
      <c r="QY3" s="345" t="s">
        <v>589</v>
      </c>
      <c r="QZ3" s="345" t="s">
        <v>590</v>
      </c>
      <c r="RA3" s="345" t="s">
        <v>591</v>
      </c>
      <c r="RB3" s="345" t="s">
        <v>592</v>
      </c>
      <c r="RC3" s="345" t="s">
        <v>593</v>
      </c>
      <c r="RD3" s="345" t="s">
        <v>594</v>
      </c>
      <c r="RE3" s="345" t="s">
        <v>595</v>
      </c>
      <c r="RF3" s="345" t="s">
        <v>596</v>
      </c>
      <c r="RG3" s="345" t="s">
        <v>597</v>
      </c>
      <c r="RH3" s="345" t="s">
        <v>598</v>
      </c>
      <c r="RI3" s="345" t="s">
        <v>599</v>
      </c>
      <c r="RJ3" s="345" t="s">
        <v>600</v>
      </c>
      <c r="RK3" s="345" t="s">
        <v>601</v>
      </c>
      <c r="RL3" s="345" t="s">
        <v>602</v>
      </c>
      <c r="RM3" s="345" t="s">
        <v>603</v>
      </c>
      <c r="RN3" s="345" t="s">
        <v>604</v>
      </c>
      <c r="RO3" s="345" t="s">
        <v>605</v>
      </c>
      <c r="RP3" s="345" t="s">
        <v>606</v>
      </c>
      <c r="RQ3" s="345" t="s">
        <v>607</v>
      </c>
      <c r="RR3" s="345" t="s">
        <v>608</v>
      </c>
      <c r="RS3" s="345" t="s">
        <v>609</v>
      </c>
      <c r="RT3" s="345" t="s">
        <v>610</v>
      </c>
      <c r="RU3" s="346" t="s">
        <v>611</v>
      </c>
      <c r="RV3" s="320" t="s">
        <v>612</v>
      </c>
      <c r="RW3" s="320" t="s">
        <v>613</v>
      </c>
      <c r="RX3" s="320" t="s">
        <v>614</v>
      </c>
      <c r="RY3" s="320" t="s">
        <v>615</v>
      </c>
      <c r="RZ3" s="320" t="s">
        <v>616</v>
      </c>
      <c r="SA3" s="320" t="s">
        <v>617</v>
      </c>
      <c r="SB3" s="320" t="s">
        <v>618</v>
      </c>
      <c r="SC3" s="320" t="s">
        <v>619</v>
      </c>
      <c r="SD3" s="351" t="s">
        <v>620</v>
      </c>
    </row>
    <row r="4" spans="1:498" ht="27.75" customHeight="1">
      <c r="A4" s="332">
        <v>1</v>
      </c>
      <c r="B4" s="333"/>
      <c r="C4" s="333"/>
      <c r="D4" s="334"/>
      <c r="E4" s="333"/>
      <c r="F4" s="335">
        <f>'1枚目'!D12</f>
        <v>0</v>
      </c>
      <c r="G4" s="333"/>
      <c r="H4" s="336"/>
      <c r="I4" s="333"/>
      <c r="J4" s="336"/>
      <c r="K4" s="336"/>
      <c r="L4" s="336"/>
      <c r="M4" s="336"/>
      <c r="N4" s="336"/>
      <c r="O4" s="336"/>
      <c r="P4" s="335"/>
      <c r="Q4" s="336">
        <f>'1枚目'!D15</f>
        <v>0</v>
      </c>
      <c r="R4" s="337">
        <f>'1枚目'!D16</f>
        <v>0</v>
      </c>
      <c r="S4" s="337">
        <f>'1枚目'!D19</f>
        <v>0</v>
      </c>
      <c r="T4" s="336">
        <f>'1枚目'!H31</f>
        <v>0</v>
      </c>
      <c r="U4" s="336">
        <f>'1枚目'!I31</f>
        <v>0</v>
      </c>
      <c r="V4" s="336">
        <f>'1枚目'!J31</f>
        <v>0</v>
      </c>
      <c r="W4" s="336">
        <f>'1枚目'!K31</f>
        <v>0</v>
      </c>
      <c r="X4" s="336">
        <f>'1枚目'!L31</f>
        <v>0</v>
      </c>
      <c r="Y4" s="336">
        <f>'1枚目'!H32</f>
        <v>0</v>
      </c>
      <c r="Z4" s="336">
        <f>'1枚目'!I32</f>
        <v>0</v>
      </c>
      <c r="AA4" s="336">
        <f>'1枚目'!J32</f>
        <v>0</v>
      </c>
      <c r="AB4" s="336">
        <f>'1枚目'!K32</f>
        <v>0</v>
      </c>
      <c r="AC4" s="336">
        <f>'1枚目'!L32</f>
        <v>0</v>
      </c>
      <c r="AD4" s="336">
        <f>'1枚目'!M31</f>
        <v>0</v>
      </c>
      <c r="AE4" s="336">
        <f>'1枚目'!H33</f>
        <v>0</v>
      </c>
      <c r="AF4" s="336">
        <f>'1枚目'!I33</f>
        <v>0</v>
      </c>
      <c r="AG4" s="336">
        <f>'1枚目'!J33</f>
        <v>0</v>
      </c>
      <c r="AH4" s="336">
        <f>'1枚目'!K33</f>
        <v>0</v>
      </c>
      <c r="AI4" s="336">
        <f>'1枚目'!L33</f>
        <v>0</v>
      </c>
      <c r="AJ4" s="336">
        <f>'1枚目'!H34</f>
        <v>0</v>
      </c>
      <c r="AK4" s="336">
        <f>'1枚目'!I34</f>
        <v>0</v>
      </c>
      <c r="AL4" s="336">
        <f>'1枚目'!J34</f>
        <v>0</v>
      </c>
      <c r="AM4" s="336">
        <f>'1枚目'!K34</f>
        <v>0</v>
      </c>
      <c r="AN4" s="336">
        <f>'1枚目'!L34</f>
        <v>0</v>
      </c>
      <c r="AO4" s="336">
        <f>'1枚目'!M33</f>
        <v>0</v>
      </c>
      <c r="AP4" s="336">
        <f>'1枚目'!H35</f>
        <v>0</v>
      </c>
      <c r="AQ4" s="336">
        <f>'1枚目'!I35</f>
        <v>0</v>
      </c>
      <c r="AR4" s="336">
        <f>'1枚目'!J35</f>
        <v>0</v>
      </c>
      <c r="AS4" s="336">
        <f>'1枚目'!K35</f>
        <v>0</v>
      </c>
      <c r="AT4" s="336">
        <f>'1枚目'!L35</f>
        <v>0</v>
      </c>
      <c r="AU4" s="336">
        <f>'1枚目'!H36</f>
        <v>0</v>
      </c>
      <c r="AV4" s="336">
        <f>'1枚目'!I36</f>
        <v>0</v>
      </c>
      <c r="AW4" s="336">
        <f>'1枚目'!J36</f>
        <v>0</v>
      </c>
      <c r="AX4" s="336">
        <f>'1枚目'!K36</f>
        <v>0</v>
      </c>
      <c r="AY4" s="336">
        <f>'1枚目'!L36</f>
        <v>0</v>
      </c>
      <c r="AZ4" s="336">
        <f>'1枚目'!M35</f>
        <v>0</v>
      </c>
      <c r="BA4" s="336">
        <f>IF(SUM(BB4:CH4)=0,0,1)</f>
        <v>0</v>
      </c>
      <c r="BB4" s="336">
        <f>'1枚目'!H40</f>
        <v>0</v>
      </c>
      <c r="BC4" s="336">
        <f>'1枚目'!I40</f>
        <v>0</v>
      </c>
      <c r="BD4" s="336">
        <f>'1枚目'!J40</f>
        <v>0</v>
      </c>
      <c r="BE4" s="336">
        <f>'1枚目'!K40</f>
        <v>0</v>
      </c>
      <c r="BF4" s="336">
        <f>'1枚目'!L40</f>
        <v>0</v>
      </c>
      <c r="BG4" s="336">
        <f>'1枚目'!H41</f>
        <v>0</v>
      </c>
      <c r="BH4" s="336">
        <f>'1枚目'!I41</f>
        <v>0</v>
      </c>
      <c r="BI4" s="336">
        <f>'1枚目'!J41</f>
        <v>0</v>
      </c>
      <c r="BJ4" s="336">
        <f>'1枚目'!K41</f>
        <v>0</v>
      </c>
      <c r="BK4" s="336">
        <f>'1枚目'!L41</f>
        <v>0</v>
      </c>
      <c r="BL4" s="336">
        <f>'1枚目'!M40</f>
        <v>0</v>
      </c>
      <c r="BM4" s="336">
        <f>'1枚目'!H42</f>
        <v>0</v>
      </c>
      <c r="BN4" s="336">
        <f>'1枚目'!I42</f>
        <v>0</v>
      </c>
      <c r="BO4" s="336">
        <f>'1枚目'!J42</f>
        <v>0</v>
      </c>
      <c r="BP4" s="336">
        <f>'1枚目'!K42</f>
        <v>0</v>
      </c>
      <c r="BQ4" s="336">
        <f>'1枚目'!L42</f>
        <v>0</v>
      </c>
      <c r="BR4" s="336">
        <f>'1枚目'!H43</f>
        <v>0</v>
      </c>
      <c r="BS4" s="336">
        <f>'1枚目'!I43</f>
        <v>0</v>
      </c>
      <c r="BT4" s="336">
        <f>'1枚目'!J43</f>
        <v>0</v>
      </c>
      <c r="BU4" s="336">
        <f>'1枚目'!K43</f>
        <v>0</v>
      </c>
      <c r="BV4" s="336">
        <f>'1枚目'!L43</f>
        <v>0</v>
      </c>
      <c r="BW4" s="336">
        <f>'1枚目'!M42</f>
        <v>0</v>
      </c>
      <c r="BX4" s="336">
        <f>'1枚目'!H44</f>
        <v>0</v>
      </c>
      <c r="BY4" s="336">
        <f>'1枚目'!I44</f>
        <v>0</v>
      </c>
      <c r="BZ4" s="336">
        <f>'1枚目'!J44</f>
        <v>0</v>
      </c>
      <c r="CA4" s="336">
        <f>'1枚目'!K44</f>
        <v>0</v>
      </c>
      <c r="CB4" s="336">
        <f>'1枚目'!L44</f>
        <v>0</v>
      </c>
      <c r="CC4" s="336">
        <f>'1枚目'!H45</f>
        <v>0</v>
      </c>
      <c r="CD4" s="336">
        <f>'1枚目'!I45</f>
        <v>0</v>
      </c>
      <c r="CE4" s="336">
        <f>'1枚目'!J45</f>
        <v>0</v>
      </c>
      <c r="CF4" s="336">
        <f>'1枚目'!K45</f>
        <v>0</v>
      </c>
      <c r="CG4" s="336">
        <f>'1枚目'!L45</f>
        <v>0</v>
      </c>
      <c r="CH4" s="336">
        <f>'1枚目'!M44</f>
        <v>0</v>
      </c>
      <c r="CI4" s="336">
        <f>'1枚目'!D50</f>
        <v>0</v>
      </c>
      <c r="CJ4" s="336">
        <f>'1枚目'!F50</f>
        <v>0</v>
      </c>
      <c r="CK4" s="336">
        <f>'1枚目'!H50</f>
        <v>0</v>
      </c>
      <c r="CL4" s="336">
        <f>'1枚目'!D51</f>
        <v>0</v>
      </c>
      <c r="CM4" s="336">
        <f>'1枚目'!F51</f>
        <v>0</v>
      </c>
      <c r="CN4" s="336">
        <f>'1枚目'!H51</f>
        <v>0</v>
      </c>
      <c r="CO4" s="336">
        <f>'1枚目'!J50</f>
        <v>0</v>
      </c>
      <c r="CP4" s="336">
        <f>'1枚目'!L50</f>
        <v>0</v>
      </c>
      <c r="CQ4" s="336" t="str">
        <f>IF(AND('1枚目'!B55="○",'1枚目'!B56="○"),"W",IF('1枚目'!B55="○",0,IF('1枚目'!B56="○",1,"NA")))</f>
        <v>NA</v>
      </c>
      <c r="CR4" s="336">
        <f>'1枚目'!I56</f>
        <v>0</v>
      </c>
      <c r="CS4" s="336">
        <f>'2枚目'!H7</f>
        <v>0</v>
      </c>
      <c r="CT4" s="336">
        <f>'2枚目'!I7</f>
        <v>0</v>
      </c>
      <c r="CU4" s="336">
        <f>'2枚目'!J7</f>
        <v>0</v>
      </c>
      <c r="CV4" s="336">
        <f>'2枚目'!K7</f>
        <v>0</v>
      </c>
      <c r="CW4" s="336">
        <f>'2枚目'!L7</f>
        <v>0</v>
      </c>
      <c r="CX4" s="336">
        <f>'2枚目'!H8</f>
        <v>0</v>
      </c>
      <c r="CY4" s="336">
        <f>'2枚目'!I8</f>
        <v>0</v>
      </c>
      <c r="CZ4" s="336">
        <f>'2枚目'!J8</f>
        <v>0</v>
      </c>
      <c r="DA4" s="336">
        <f>'2枚目'!K8</f>
        <v>0</v>
      </c>
      <c r="DB4" s="336">
        <f>'2枚目'!L8</f>
        <v>0</v>
      </c>
      <c r="DC4" s="336">
        <f>'2枚目'!M7</f>
        <v>0</v>
      </c>
      <c r="DD4" s="336">
        <f>'2枚目'!H9</f>
        <v>0</v>
      </c>
      <c r="DE4" s="336">
        <f>'2枚目'!I9</f>
        <v>0</v>
      </c>
      <c r="DF4" s="336">
        <f>'2枚目'!J9</f>
        <v>0</v>
      </c>
      <c r="DG4" s="336">
        <f>'2枚目'!K9</f>
        <v>0</v>
      </c>
      <c r="DH4" s="336">
        <f>'2枚目'!L9</f>
        <v>0</v>
      </c>
      <c r="DI4" s="336">
        <f>'2枚目'!H10</f>
        <v>0</v>
      </c>
      <c r="DJ4" s="336">
        <f>'2枚目'!I10</f>
        <v>0</v>
      </c>
      <c r="DK4" s="336">
        <f>'2枚目'!J10</f>
        <v>0</v>
      </c>
      <c r="DL4" s="336">
        <f>'2枚目'!K10</f>
        <v>0</v>
      </c>
      <c r="DM4" s="336">
        <f>'2枚目'!L10</f>
        <v>0</v>
      </c>
      <c r="DN4" s="336">
        <f>'2枚目'!M9</f>
        <v>0</v>
      </c>
      <c r="DO4" s="336">
        <f>'2枚目'!H11</f>
        <v>0</v>
      </c>
      <c r="DP4" s="336">
        <f>'2枚目'!I11</f>
        <v>0</v>
      </c>
      <c r="DQ4" s="336">
        <f>'2枚目'!J11</f>
        <v>0</v>
      </c>
      <c r="DR4" s="336">
        <f>'2枚目'!K11</f>
        <v>0</v>
      </c>
      <c r="DS4" s="336">
        <f>'2枚目'!L11</f>
        <v>0</v>
      </c>
      <c r="DT4" s="336">
        <f>'2枚目'!H12</f>
        <v>0</v>
      </c>
      <c r="DU4" s="336">
        <f>'2枚目'!I12</f>
        <v>0</v>
      </c>
      <c r="DV4" s="336">
        <f>'2枚目'!J12</f>
        <v>0</v>
      </c>
      <c r="DW4" s="336">
        <f>'2枚目'!K12</f>
        <v>0</v>
      </c>
      <c r="DX4" s="336">
        <f>'2枚目'!L12</f>
        <v>0</v>
      </c>
      <c r="DY4" s="336">
        <f>'2枚目'!M11</f>
        <v>0</v>
      </c>
      <c r="DZ4" s="336">
        <f>'2枚目'!H13</f>
        <v>0</v>
      </c>
      <c r="EA4" s="336">
        <f>'2枚目'!I13</f>
        <v>0</v>
      </c>
      <c r="EB4" s="336">
        <f>'2枚目'!J13</f>
        <v>0</v>
      </c>
      <c r="EC4" s="336">
        <f>'2枚目'!K13</f>
        <v>0</v>
      </c>
      <c r="ED4" s="336">
        <f>'2枚目'!L13</f>
        <v>0</v>
      </c>
      <c r="EE4" s="336">
        <f>'2枚目'!H14</f>
        <v>0</v>
      </c>
      <c r="EF4" s="336">
        <f>'2枚目'!I14</f>
        <v>0</v>
      </c>
      <c r="EG4" s="336">
        <f>'2枚目'!J14</f>
        <v>0</v>
      </c>
      <c r="EH4" s="336">
        <f>'2枚目'!K14</f>
        <v>0</v>
      </c>
      <c r="EI4" s="336">
        <f>'2枚目'!L14</f>
        <v>0</v>
      </c>
      <c r="EJ4" s="336">
        <f>'2枚目'!M13</f>
        <v>0</v>
      </c>
      <c r="EK4" s="336">
        <f>'2枚目'!H22</f>
        <v>0</v>
      </c>
      <c r="EL4" s="336">
        <f>'2枚目'!I22</f>
        <v>0</v>
      </c>
      <c r="EM4" s="336">
        <f>'2枚目'!J22</f>
        <v>0</v>
      </c>
      <c r="EN4" s="336">
        <f>'2枚目'!K22</f>
        <v>0</v>
      </c>
      <c r="EO4" s="336">
        <f>'2枚目'!L22</f>
        <v>0</v>
      </c>
      <c r="EP4" s="336">
        <f>'2枚目'!H23</f>
        <v>0</v>
      </c>
      <c r="EQ4" s="336">
        <f>'2枚目'!I23</f>
        <v>0</v>
      </c>
      <c r="ER4" s="336">
        <f>'2枚目'!J23</f>
        <v>0</v>
      </c>
      <c r="ES4" s="336">
        <f>'2枚目'!K23</f>
        <v>0</v>
      </c>
      <c r="ET4" s="336">
        <f>'2枚目'!L23</f>
        <v>0</v>
      </c>
      <c r="EU4" s="336">
        <f>'2枚目'!M22</f>
        <v>0</v>
      </c>
      <c r="EV4" s="336">
        <f>'2枚目'!H24</f>
        <v>0</v>
      </c>
      <c r="EW4" s="336">
        <f>'2枚目'!I24</f>
        <v>0</v>
      </c>
      <c r="EX4" s="336">
        <f>'2枚目'!J24</f>
        <v>0</v>
      </c>
      <c r="EY4" s="336">
        <f>'2枚目'!K24</f>
        <v>0</v>
      </c>
      <c r="EZ4" s="336">
        <f>'2枚目'!L24</f>
        <v>0</v>
      </c>
      <c r="FA4" s="336">
        <f>'2枚目'!H25</f>
        <v>0</v>
      </c>
      <c r="FB4" s="336">
        <f>'2枚目'!I25</f>
        <v>0</v>
      </c>
      <c r="FC4" s="336">
        <f>'2枚目'!J25</f>
        <v>0</v>
      </c>
      <c r="FD4" s="336">
        <f>'2枚目'!K25</f>
        <v>0</v>
      </c>
      <c r="FE4" s="336">
        <f>'2枚目'!L25</f>
        <v>0</v>
      </c>
      <c r="FF4" s="336">
        <f>'2枚目'!M24</f>
        <v>0</v>
      </c>
      <c r="FG4" s="336">
        <f>'2枚目'!H26</f>
        <v>0</v>
      </c>
      <c r="FH4" s="336">
        <f>'2枚目'!I26</f>
        <v>0</v>
      </c>
      <c r="FI4" s="336">
        <f>'2枚目'!J26</f>
        <v>0</v>
      </c>
      <c r="FJ4" s="336">
        <f>'2枚目'!K26</f>
        <v>0</v>
      </c>
      <c r="FK4" s="336">
        <f>'2枚目'!L26</f>
        <v>0</v>
      </c>
      <c r="FL4" s="336">
        <f>'2枚目'!H27</f>
        <v>0</v>
      </c>
      <c r="FM4" s="336">
        <f>'2枚目'!I27</f>
        <v>0</v>
      </c>
      <c r="FN4" s="336">
        <f>'2枚目'!J27</f>
        <v>0</v>
      </c>
      <c r="FO4" s="336">
        <f>'2枚目'!K27</f>
        <v>0</v>
      </c>
      <c r="FP4" s="336">
        <f>'2枚目'!L27</f>
        <v>0</v>
      </c>
      <c r="FQ4" s="336">
        <f>'2枚目'!M26</f>
        <v>0</v>
      </c>
      <c r="FR4" s="336">
        <f>'2枚目'!H28</f>
        <v>0</v>
      </c>
      <c r="FS4" s="336">
        <f>'2枚目'!I28</f>
        <v>0</v>
      </c>
      <c r="FT4" s="336">
        <f>'2枚目'!J28</f>
        <v>0</v>
      </c>
      <c r="FU4" s="336">
        <f>'2枚目'!K28</f>
        <v>0</v>
      </c>
      <c r="FV4" s="336">
        <f>'2枚目'!L28</f>
        <v>0</v>
      </c>
      <c r="FW4" s="336">
        <f>'2枚目'!H29</f>
        <v>0</v>
      </c>
      <c r="FX4" s="336">
        <f>'2枚目'!I29</f>
        <v>0</v>
      </c>
      <c r="FY4" s="336">
        <f>'2枚目'!J29</f>
        <v>0</v>
      </c>
      <c r="FZ4" s="336">
        <f>'2枚目'!K29</f>
        <v>0</v>
      </c>
      <c r="GA4" s="336">
        <f>'2枚目'!L29</f>
        <v>0</v>
      </c>
      <c r="GB4" s="336">
        <f>'2枚目'!M28</f>
        <v>0</v>
      </c>
      <c r="GC4" s="336">
        <f>'2枚目'!H32</f>
        <v>0</v>
      </c>
      <c r="GD4" s="336">
        <f>'2枚目'!I32</f>
        <v>0</v>
      </c>
      <c r="GE4" s="336">
        <f>'2枚目'!J32</f>
        <v>0</v>
      </c>
      <c r="GF4" s="336">
        <f>'2枚目'!K32</f>
        <v>0</v>
      </c>
      <c r="GG4" s="336">
        <f>'2枚目'!L32</f>
        <v>0</v>
      </c>
      <c r="GH4" s="336">
        <f>'2枚目'!H33</f>
        <v>0</v>
      </c>
      <c r="GI4" s="336">
        <f>'2枚目'!I33</f>
        <v>0</v>
      </c>
      <c r="GJ4" s="336">
        <f>'2枚目'!J33</f>
        <v>0</v>
      </c>
      <c r="GK4" s="336">
        <f>'2枚目'!K33</f>
        <v>0</v>
      </c>
      <c r="GL4" s="336">
        <f>'2枚目'!L33</f>
        <v>0</v>
      </c>
      <c r="GM4" s="336">
        <f>'2枚目'!M32</f>
        <v>0</v>
      </c>
      <c r="GN4" s="336">
        <f>'2枚目'!H37</f>
        <v>0</v>
      </c>
      <c r="GO4" s="336">
        <f>'2枚目'!I37</f>
        <v>0</v>
      </c>
      <c r="GP4" s="336">
        <f>'2枚目'!J37</f>
        <v>0</v>
      </c>
      <c r="GQ4" s="336">
        <f>'2枚目'!K37</f>
        <v>0</v>
      </c>
      <c r="GR4" s="336">
        <f>'2枚目'!L37</f>
        <v>0</v>
      </c>
      <c r="GS4" s="336">
        <f>'2枚目'!H38</f>
        <v>0</v>
      </c>
      <c r="GT4" s="336">
        <f>'2枚目'!I38</f>
        <v>0</v>
      </c>
      <c r="GU4" s="336">
        <f>'2枚目'!J38</f>
        <v>0</v>
      </c>
      <c r="GV4" s="336">
        <f>'2枚目'!K38</f>
        <v>0</v>
      </c>
      <c r="GW4" s="336">
        <f>'2枚目'!L38</f>
        <v>0</v>
      </c>
      <c r="GX4" s="336">
        <f>'2枚目'!H39</f>
        <v>0</v>
      </c>
      <c r="GY4" s="336">
        <f>'2枚目'!I39</f>
        <v>0</v>
      </c>
      <c r="GZ4" s="336">
        <f>'2枚目'!J39</f>
        <v>0</v>
      </c>
      <c r="HA4" s="336">
        <f>'2枚目'!K39</f>
        <v>0</v>
      </c>
      <c r="HB4" s="336">
        <f>'2枚目'!L39</f>
        <v>0</v>
      </c>
      <c r="HC4" s="336">
        <f>'2枚目'!H40</f>
        <v>0</v>
      </c>
      <c r="HD4" s="336">
        <f>'2枚目'!I40</f>
        <v>0</v>
      </c>
      <c r="HE4" s="336">
        <f>'2枚目'!J40</f>
        <v>0</v>
      </c>
      <c r="HF4" s="336">
        <f>'2枚目'!K40</f>
        <v>0</v>
      </c>
      <c r="HG4" s="336">
        <f>'2枚目'!L40</f>
        <v>0</v>
      </c>
      <c r="HH4" s="336">
        <f>'2枚目'!H41</f>
        <v>0</v>
      </c>
      <c r="HI4" s="336">
        <f>'2枚目'!I41</f>
        <v>0</v>
      </c>
      <c r="HJ4" s="336">
        <f>'2枚目'!J41</f>
        <v>0</v>
      </c>
      <c r="HK4" s="336">
        <f>'2枚目'!K41</f>
        <v>0</v>
      </c>
      <c r="HL4" s="336">
        <f>'2枚目'!L41</f>
        <v>0</v>
      </c>
      <c r="HM4" s="336">
        <f>'2枚目'!H42</f>
        <v>0</v>
      </c>
      <c r="HN4" s="336">
        <f>'2枚目'!I42</f>
        <v>0</v>
      </c>
      <c r="HO4" s="336">
        <f>'2枚目'!J42</f>
        <v>0</v>
      </c>
      <c r="HP4" s="336">
        <f>'2枚目'!K42</f>
        <v>0</v>
      </c>
      <c r="HQ4" s="336">
        <f>'2枚目'!L42</f>
        <v>0</v>
      </c>
      <c r="HR4" s="336">
        <f>'2枚目'!H43</f>
        <v>0</v>
      </c>
      <c r="HS4" s="336">
        <f>'2枚目'!I43</f>
        <v>0</v>
      </c>
      <c r="HT4" s="336">
        <f>'2枚目'!J43</f>
        <v>0</v>
      </c>
      <c r="HU4" s="336">
        <f>'2枚目'!K43</f>
        <v>0</v>
      </c>
      <c r="HV4" s="336">
        <f>'2枚目'!L43</f>
        <v>0</v>
      </c>
      <c r="HW4" s="336">
        <f>'2枚目'!H44</f>
        <v>0</v>
      </c>
      <c r="HX4" s="336">
        <f>'2枚目'!I44</f>
        <v>0</v>
      </c>
      <c r="HY4" s="336">
        <f>'2枚目'!J44</f>
        <v>0</v>
      </c>
      <c r="HZ4" s="336">
        <f>'2枚目'!K44</f>
        <v>0</v>
      </c>
      <c r="IA4" s="336">
        <f>'2枚目'!L44</f>
        <v>0</v>
      </c>
      <c r="IB4" s="336">
        <f>'3枚目'!$F10</f>
        <v>0</v>
      </c>
      <c r="IC4" s="336">
        <f>'3枚目'!$F11</f>
        <v>0</v>
      </c>
      <c r="ID4" s="336">
        <f>'3枚目'!$F12</f>
        <v>0</v>
      </c>
      <c r="IE4" s="336">
        <f>'3枚目'!$F13</f>
        <v>0</v>
      </c>
      <c r="IF4" s="336">
        <f>'3枚目'!$F14</f>
        <v>0</v>
      </c>
      <c r="IG4" s="336">
        <f>'3枚目'!$F15</f>
        <v>0</v>
      </c>
      <c r="IH4" s="336">
        <f>'3枚目'!$F16</f>
        <v>0</v>
      </c>
      <c r="II4" s="336">
        <f>'3枚目'!$F17</f>
        <v>0</v>
      </c>
      <c r="IJ4" s="336">
        <f>'3枚目'!$F18</f>
        <v>0</v>
      </c>
      <c r="IK4" s="336">
        <f>'3枚目'!$F19</f>
        <v>0</v>
      </c>
      <c r="IL4" s="336">
        <f>'3枚目'!$F20</f>
        <v>0</v>
      </c>
      <c r="IM4" s="336">
        <f>'3枚目'!$F21</f>
        <v>0</v>
      </c>
      <c r="IN4" s="336">
        <f>'3枚目'!$F22</f>
        <v>0</v>
      </c>
      <c r="IO4" s="336">
        <f>'3枚目'!$F23</f>
        <v>0</v>
      </c>
      <c r="IP4" s="336">
        <f>'3枚目'!$F24</f>
        <v>0</v>
      </c>
      <c r="IQ4" s="336">
        <f>'3枚目'!$G10</f>
        <v>0</v>
      </c>
      <c r="IR4" s="336">
        <f>'3枚目'!$G11</f>
        <v>0</v>
      </c>
      <c r="IS4" s="336">
        <f>'3枚目'!$G12</f>
        <v>0</v>
      </c>
      <c r="IT4" s="336">
        <f>'3枚目'!$G13</f>
        <v>0</v>
      </c>
      <c r="IU4" s="336">
        <f>'3枚目'!$G14</f>
        <v>0</v>
      </c>
      <c r="IV4" s="336">
        <f>'3枚目'!$G15</f>
        <v>0</v>
      </c>
      <c r="IW4" s="336">
        <f>'3枚目'!$G16</f>
        <v>0</v>
      </c>
      <c r="IX4" s="336">
        <f>'3枚目'!$G17</f>
        <v>0</v>
      </c>
      <c r="IY4" s="336">
        <f>'3枚目'!$G18</f>
        <v>0</v>
      </c>
      <c r="IZ4" s="336">
        <f>'3枚目'!$G19</f>
        <v>0</v>
      </c>
      <c r="JA4" s="336">
        <f>'3枚目'!$G20</f>
        <v>0</v>
      </c>
      <c r="JB4" s="336">
        <f>'3枚目'!$G21</f>
        <v>0</v>
      </c>
      <c r="JC4" s="336">
        <f>'3枚目'!$G22</f>
        <v>0</v>
      </c>
      <c r="JD4" s="336">
        <f>'3枚目'!$G23</f>
        <v>0</v>
      </c>
      <c r="JE4" s="336">
        <f>'3枚目'!$G24</f>
        <v>0</v>
      </c>
      <c r="JF4" s="336">
        <f>'3枚目'!$H10</f>
        <v>0</v>
      </c>
      <c r="JG4" s="336">
        <f>'3枚目'!$H11</f>
        <v>0</v>
      </c>
      <c r="JH4" s="336">
        <f>'3枚目'!$H12</f>
        <v>0</v>
      </c>
      <c r="JI4" s="336">
        <f>'3枚目'!$H13</f>
        <v>0</v>
      </c>
      <c r="JJ4" s="336">
        <f>'3枚目'!$H14</f>
        <v>0</v>
      </c>
      <c r="JK4" s="336">
        <f>'3枚目'!$H15</f>
        <v>0</v>
      </c>
      <c r="JL4" s="336">
        <f>'3枚目'!$H16</f>
        <v>0</v>
      </c>
      <c r="JM4" s="336">
        <f>'3枚目'!$H17</f>
        <v>0</v>
      </c>
      <c r="JN4" s="336">
        <f>'3枚目'!$H18</f>
        <v>0</v>
      </c>
      <c r="JO4" s="336">
        <f>'3枚目'!$H19</f>
        <v>0</v>
      </c>
      <c r="JP4" s="336">
        <f>'3枚目'!$H20</f>
        <v>0</v>
      </c>
      <c r="JQ4" s="336">
        <f>'3枚目'!$H21</f>
        <v>0</v>
      </c>
      <c r="JR4" s="336">
        <f>'3枚目'!$H22</f>
        <v>0</v>
      </c>
      <c r="JS4" s="336">
        <f>'3枚目'!$H23</f>
        <v>0</v>
      </c>
      <c r="JT4" s="336">
        <f>'3枚目'!$H24</f>
        <v>0</v>
      </c>
      <c r="JU4" s="336">
        <f>'3枚目'!$I10</f>
        <v>0</v>
      </c>
      <c r="JV4" s="336">
        <f>'3枚目'!$I11</f>
        <v>0</v>
      </c>
      <c r="JW4" s="336">
        <f>'3枚目'!$I12</f>
        <v>0</v>
      </c>
      <c r="JX4" s="336">
        <f>'3枚目'!$I13</f>
        <v>0</v>
      </c>
      <c r="JY4" s="336">
        <f>'3枚目'!$I14</f>
        <v>0</v>
      </c>
      <c r="JZ4" s="336">
        <f>'3枚目'!$I15</f>
        <v>0</v>
      </c>
      <c r="KA4" s="336">
        <f>'3枚目'!$I16</f>
        <v>0</v>
      </c>
      <c r="KB4" s="336">
        <f>'3枚目'!$I17</f>
        <v>0</v>
      </c>
      <c r="KC4" s="336">
        <f>'3枚目'!$I18</f>
        <v>0</v>
      </c>
      <c r="KD4" s="336">
        <f>'3枚目'!$I19</f>
        <v>0</v>
      </c>
      <c r="KE4" s="336">
        <f>'3枚目'!$I20</f>
        <v>0</v>
      </c>
      <c r="KF4" s="336">
        <f>'3枚目'!$I21</f>
        <v>0</v>
      </c>
      <c r="KG4" s="336">
        <f>'3枚目'!$I22</f>
        <v>0</v>
      </c>
      <c r="KH4" s="336">
        <f>'3枚目'!$I23</f>
        <v>0</v>
      </c>
      <c r="KI4" s="336">
        <f>'3枚目'!$I24</f>
        <v>0</v>
      </c>
      <c r="KJ4" s="336">
        <f>'3枚目'!$J10</f>
        <v>0</v>
      </c>
      <c r="KK4" s="336">
        <f>'3枚目'!$J11</f>
        <v>0</v>
      </c>
      <c r="KL4" s="336">
        <f>'3枚目'!$J12</f>
        <v>0</v>
      </c>
      <c r="KM4" s="336">
        <f>'3枚目'!$J13</f>
        <v>0</v>
      </c>
      <c r="KN4" s="336">
        <f>'3枚目'!$J14</f>
        <v>0</v>
      </c>
      <c r="KO4" s="336">
        <f>'3枚目'!$J15</f>
        <v>0</v>
      </c>
      <c r="KP4" s="336">
        <f>'3枚目'!$J16</f>
        <v>0</v>
      </c>
      <c r="KQ4" s="336">
        <f>'3枚目'!$J17</f>
        <v>0</v>
      </c>
      <c r="KR4" s="336">
        <f>'3枚目'!$J18</f>
        <v>0</v>
      </c>
      <c r="KS4" s="336">
        <f>'3枚目'!$J19</f>
        <v>0</v>
      </c>
      <c r="KT4" s="336">
        <f>'3枚目'!$J20</f>
        <v>0</v>
      </c>
      <c r="KU4" s="336">
        <f>'3枚目'!$J21</f>
        <v>0</v>
      </c>
      <c r="KV4" s="336">
        <f>'3枚目'!$J22</f>
        <v>0</v>
      </c>
      <c r="KW4" s="336">
        <f>'3枚目'!$J23</f>
        <v>0</v>
      </c>
      <c r="KX4" s="336">
        <f>'3枚目'!$J24</f>
        <v>0</v>
      </c>
      <c r="KY4" s="336">
        <f>'3枚目'!$K10</f>
        <v>0</v>
      </c>
      <c r="KZ4" s="336">
        <f>'3枚目'!$K11</f>
        <v>0</v>
      </c>
      <c r="LA4" s="336">
        <f>'3枚目'!$K12</f>
        <v>0</v>
      </c>
      <c r="LB4" s="336">
        <f>'3枚目'!$K13</f>
        <v>0</v>
      </c>
      <c r="LC4" s="336">
        <f>'3枚目'!$K14</f>
        <v>0</v>
      </c>
      <c r="LD4" s="336">
        <f>'3枚目'!$K15</f>
        <v>0</v>
      </c>
      <c r="LE4" s="336">
        <f>'3枚目'!$K16</f>
        <v>0</v>
      </c>
      <c r="LF4" s="336">
        <f>'3枚目'!$K17</f>
        <v>0</v>
      </c>
      <c r="LG4" s="336">
        <f>'3枚目'!$K18</f>
        <v>0</v>
      </c>
      <c r="LH4" s="336">
        <f>'3枚目'!$K19</f>
        <v>0</v>
      </c>
      <c r="LI4" s="336">
        <f>'3枚目'!$K20</f>
        <v>0</v>
      </c>
      <c r="LJ4" s="336">
        <f>'3枚目'!$K21</f>
        <v>0</v>
      </c>
      <c r="LK4" s="336">
        <f>'3枚目'!$K22</f>
        <v>0</v>
      </c>
      <c r="LL4" s="336">
        <f>'3枚目'!$K23</f>
        <v>0</v>
      </c>
      <c r="LM4" s="336">
        <f>'3枚目'!K24</f>
        <v>0</v>
      </c>
      <c r="LN4" s="336">
        <f>'3枚目'!L24</f>
        <v>0</v>
      </c>
      <c r="LO4" s="336">
        <f>'3枚目'!L25</f>
        <v>0</v>
      </c>
      <c r="LP4" s="336">
        <f>'3枚目'!F34</f>
        <v>0</v>
      </c>
      <c r="LQ4" s="336">
        <f>'3枚目'!F35</f>
        <v>0</v>
      </c>
      <c r="LR4" s="336">
        <f>'3枚目'!F36</f>
        <v>0</v>
      </c>
      <c r="LS4" s="336">
        <f>'3枚目'!F37</f>
        <v>0</v>
      </c>
      <c r="LT4" s="336">
        <f>'3枚目'!G34</f>
        <v>0</v>
      </c>
      <c r="LU4" s="336">
        <f>'3枚目'!G35</f>
        <v>0</v>
      </c>
      <c r="LV4" s="336">
        <f>'3枚目'!G36</f>
        <v>0</v>
      </c>
      <c r="LW4" s="336">
        <f>'3枚目'!G37</f>
        <v>0</v>
      </c>
      <c r="LX4" s="336">
        <f>'3枚目'!H34</f>
        <v>0</v>
      </c>
      <c r="LY4" s="336">
        <f>'3枚目'!H35</f>
        <v>0</v>
      </c>
      <c r="LZ4" s="336">
        <f>'3枚目'!H36</f>
        <v>0</v>
      </c>
      <c r="MA4" s="336">
        <f>'3枚目'!H37</f>
        <v>0</v>
      </c>
      <c r="MB4" s="336">
        <f>'3枚目'!I34</f>
        <v>0</v>
      </c>
      <c r="MC4" s="336">
        <f>'3枚目'!I35</f>
        <v>0</v>
      </c>
      <c r="MD4" s="336">
        <f>'3枚目'!I36</f>
        <v>0</v>
      </c>
      <c r="ME4" s="336">
        <f>'3枚目'!I37</f>
        <v>0</v>
      </c>
      <c r="MF4" s="336">
        <f>'3枚目'!J34</f>
        <v>0</v>
      </c>
      <c r="MG4" s="336">
        <f>'3枚目'!J35</f>
        <v>0</v>
      </c>
      <c r="MH4" s="336">
        <f>'3枚目'!J36</f>
        <v>0</v>
      </c>
      <c r="MI4" s="336">
        <f>'3枚目'!J37</f>
        <v>0</v>
      </c>
      <c r="MJ4" s="336">
        <f>'3枚目'!K34</f>
        <v>0</v>
      </c>
      <c r="MK4" s="336">
        <f>'3枚目'!K35</f>
        <v>0</v>
      </c>
      <c r="ML4" s="336">
        <f>'3枚目'!K36</f>
        <v>0</v>
      </c>
      <c r="MM4" s="336">
        <f>'3枚目'!K37</f>
        <v>0</v>
      </c>
      <c r="MN4" s="336">
        <f>'3枚目'!L34</f>
        <v>0</v>
      </c>
      <c r="MO4" s="336">
        <f>'3枚目'!L35</f>
        <v>0</v>
      </c>
      <c r="MP4" s="336">
        <f>'3枚目'!L36</f>
        <v>0</v>
      </c>
      <c r="MQ4" s="336">
        <f>'3枚目'!L37</f>
        <v>0</v>
      </c>
      <c r="MR4" s="336">
        <f>'3枚目'!F41</f>
        <v>0</v>
      </c>
      <c r="MS4" s="336">
        <f>'3枚目'!F42</f>
        <v>0</v>
      </c>
      <c r="MT4" s="336">
        <f>'3枚目'!F43</f>
        <v>0</v>
      </c>
      <c r="MU4" s="336">
        <f>'3枚目'!F44</f>
        <v>0</v>
      </c>
      <c r="MV4" s="336">
        <f>'3枚目'!F45</f>
        <v>0</v>
      </c>
      <c r="MW4" s="336">
        <f>'3枚目'!G41</f>
        <v>0</v>
      </c>
      <c r="MX4" s="336">
        <f>'3枚目'!G42</f>
        <v>0</v>
      </c>
      <c r="MY4" s="336">
        <f>'3枚目'!G43</f>
        <v>0</v>
      </c>
      <c r="MZ4" s="336">
        <f>'3枚目'!G44</f>
        <v>0</v>
      </c>
      <c r="NA4" s="336">
        <f>'3枚目'!G45</f>
        <v>0</v>
      </c>
      <c r="NB4" s="336">
        <f>'3枚目'!H41</f>
        <v>0</v>
      </c>
      <c r="NC4" s="336">
        <f>'3枚目'!H42</f>
        <v>0</v>
      </c>
      <c r="ND4" s="336">
        <f>'3枚目'!H43</f>
        <v>0</v>
      </c>
      <c r="NE4" s="336">
        <f>'3枚目'!H44</f>
        <v>0</v>
      </c>
      <c r="NF4" s="336">
        <f>'3枚目'!H45</f>
        <v>0</v>
      </c>
      <c r="NG4" s="336">
        <f>'3枚目'!I41</f>
        <v>0</v>
      </c>
      <c r="NH4" s="336">
        <f>'3枚目'!I42</f>
        <v>0</v>
      </c>
      <c r="NI4" s="336">
        <f>'3枚目'!I43</f>
        <v>0</v>
      </c>
      <c r="NJ4" s="336">
        <f>'3枚目'!I44</f>
        <v>0</v>
      </c>
      <c r="NK4" s="336">
        <f>'3枚目'!I45</f>
        <v>0</v>
      </c>
      <c r="NL4" s="336">
        <f>'3枚目'!J41</f>
        <v>0</v>
      </c>
      <c r="NM4" s="336">
        <f>'3枚目'!J42</f>
        <v>0</v>
      </c>
      <c r="NN4" s="336">
        <f>'3枚目'!J43</f>
        <v>0</v>
      </c>
      <c r="NO4" s="336">
        <f>'3枚目'!J44</f>
        <v>0</v>
      </c>
      <c r="NP4" s="336">
        <f>'3枚目'!J45</f>
        <v>0</v>
      </c>
      <c r="NQ4" s="336">
        <f>'3枚目'!K41</f>
        <v>0</v>
      </c>
      <c r="NR4" s="336">
        <f>'3枚目'!K42</f>
        <v>0</v>
      </c>
      <c r="NS4" s="336">
        <f>'3枚目'!K43</f>
        <v>0</v>
      </c>
      <c r="NT4" s="336">
        <f>'3枚目'!K44</f>
        <v>0</v>
      </c>
      <c r="NU4" s="336">
        <f>'3枚目'!K45</f>
        <v>0</v>
      </c>
      <c r="NV4" s="336">
        <f>'3枚目'!L41</f>
        <v>0</v>
      </c>
      <c r="NW4" s="336">
        <f>'3枚目'!L42</f>
        <v>0</v>
      </c>
      <c r="NX4" s="336">
        <f>'3枚目'!L43</f>
        <v>0</v>
      </c>
      <c r="NY4" s="336">
        <f>'3枚目'!L44</f>
        <v>0</v>
      </c>
      <c r="NZ4" s="336">
        <f>'3枚目'!L45</f>
        <v>0</v>
      </c>
      <c r="OA4" s="336">
        <f>'3枚目'!$F48</f>
        <v>0</v>
      </c>
      <c r="OB4" s="336">
        <f>'3枚目'!$F49</f>
        <v>0</v>
      </c>
      <c r="OC4" s="336">
        <f>'3枚目'!$F50</f>
        <v>0</v>
      </c>
      <c r="OD4" s="336">
        <f>'3枚目'!$F51</f>
        <v>0</v>
      </c>
      <c r="OE4" s="336">
        <f>'3枚目'!$F52</f>
        <v>0</v>
      </c>
      <c r="OF4" s="336">
        <f>'3枚目'!$F53</f>
        <v>0</v>
      </c>
      <c r="OG4" s="336" t="str">
        <f>IF(AND('4枚目'!B4="○",'4枚目'!B5="○"),"W",IF('4枚目'!B4="○",1,IF('4枚目'!B5="○",0,"NA")))</f>
        <v>NA</v>
      </c>
      <c r="OH4" s="336" t="str">
        <f>IF('4枚目'!$B9="","",'4枚目'!$B9)</f>
        <v/>
      </c>
      <c r="OI4" s="336" t="str">
        <f>IF('4枚目'!$B11="","",'4枚目'!$B11)</f>
        <v/>
      </c>
      <c r="OJ4" s="336" t="str">
        <f>IF(AND('4枚目'!$B11="○",'4枚目'!$F12=""),"NoComment",IF(AND('4枚目'!$B11="",'4枚目'!$F12&lt;&gt;""),"Unnecessary",IF('4枚目'!$F12="","",'4枚目'!$F12)))</f>
        <v/>
      </c>
      <c r="OK4" s="336" t="str">
        <f>IF('4枚目'!$B13="","",'4枚目'!$B13)</f>
        <v/>
      </c>
      <c r="OL4" s="336" t="str">
        <f>IF(AND('4枚目'!$B13="○",'4枚目'!$F14=""),"NoComment",IF(AND('4枚目'!$B13="",'4枚目'!$F14&lt;&gt;""),"Unnecessary",IF('4枚目'!$F14="","",'4枚目'!$F14)))</f>
        <v/>
      </c>
      <c r="OM4" s="336" t="str">
        <f>IF('4枚目'!$B15="","",'4枚目'!$B15)</f>
        <v/>
      </c>
      <c r="ON4" s="336" t="str">
        <f>IF(AND('4枚目'!$B15="○",'4枚目'!$F16=""),"NoComment",IF(AND('4枚目'!$B15="",'4枚目'!$F16&lt;&gt;""),"Unnecessary",IF('4枚目'!$F16="","",'4枚目'!$F16)))</f>
        <v/>
      </c>
      <c r="OO4" s="336" t="str">
        <f>IF('4枚目'!$B20="","",'4枚目'!$B20)</f>
        <v/>
      </c>
      <c r="OP4" s="336" t="str">
        <f>IF('4枚目'!$B21="","",'4枚目'!$B21)</f>
        <v/>
      </c>
      <c r="OQ4" s="336" t="str">
        <f>IF('4枚目'!$B22="","",'4枚目'!$B22)</f>
        <v/>
      </c>
      <c r="OR4" s="336" t="str">
        <f>IF('4枚目'!$B23="","",'4枚目'!$B23)</f>
        <v/>
      </c>
      <c r="OS4" s="336" t="str">
        <f>IF('4枚目'!$B24="","",'4枚目'!$B24)</f>
        <v/>
      </c>
      <c r="OT4" s="336" t="str">
        <f>IF(AND('4枚目'!$B24="○",'4枚目'!$F24=""),"NoComment",IF(AND('4枚目'!$B24="",'4枚目'!$F24&lt;&gt;""),"Unnecessary",IF('4枚目'!$F24="","",'4枚目'!$F24)))</f>
        <v/>
      </c>
      <c r="OU4" s="336" t="str">
        <f>IF('4枚目'!$I29="","",'4枚目'!$I29)</f>
        <v/>
      </c>
      <c r="OV4" s="336" t="str">
        <f>IF(AND('4枚目'!$I29="○",'4枚目'!$I30=""),"NoComment",IF(AND('4枚目'!$I29="",'4枚目'!$I30&lt;&gt;""),"Unnecessary",IF('4枚目'!$I30="","",'4枚目'!$I30)))</f>
        <v/>
      </c>
      <c r="OW4" s="336" t="str">
        <f>IF('4枚目'!$K29="","",'4枚目'!$K29)</f>
        <v/>
      </c>
      <c r="OX4" s="336" t="str">
        <f>IF(AND('4枚目'!$K29="○",'4枚目'!$K30=""),"NoComment",IF(AND('4枚目'!$K29="",'4枚目'!$K30&lt;&gt;""),"Unnecessary",IF('4枚目'!$K30="","",'4枚目'!$K30)))</f>
        <v/>
      </c>
      <c r="OY4" s="336" t="str">
        <f>IF('4枚目'!$M29="","",'4枚目'!$M29)</f>
        <v/>
      </c>
      <c r="OZ4" s="336" t="str">
        <f>IF('4枚目'!$O29="","",'4枚目'!$O29)</f>
        <v/>
      </c>
      <c r="PA4" s="336" t="str">
        <f>IF('4枚目'!$I31="","",'4枚目'!$I31)</f>
        <v/>
      </c>
      <c r="PB4" s="336" t="str">
        <f>IF(AND('4枚目'!$I31="○",'4枚目'!$I32=""),"NoComment",IF(AND('4枚目'!$I31="",'4枚目'!$I32&lt;&gt;""),"Unnecessary",IF('4枚目'!$I32="","",'4枚目'!$I32)))</f>
        <v/>
      </c>
      <c r="PC4" s="336" t="str">
        <f>IF('4枚目'!$K31="","",'4枚目'!$K31)</f>
        <v/>
      </c>
      <c r="PD4" s="336" t="str">
        <f>IF(AND('4枚目'!$K31="○",'4枚目'!$K32=""),"NoComment",IF(AND('4枚目'!$K31="",'4枚目'!$K32&lt;&gt;""),"Unnecessary",IF('4枚目'!$K32="","",'4枚目'!$K32)))</f>
        <v/>
      </c>
      <c r="PE4" s="336" t="str">
        <f>IF('4枚目'!$M31="","",'4枚目'!$M31)</f>
        <v/>
      </c>
      <c r="PF4" s="336" t="str">
        <f>IF('4枚目'!$O31="","",'4枚目'!$O31)</f>
        <v/>
      </c>
      <c r="PG4" s="336" t="str">
        <f>IF('4枚目'!$I33="","",'4枚目'!$I33)</f>
        <v/>
      </c>
      <c r="PH4" s="336" t="str">
        <f>IF(AND('4枚目'!$I33="○",'4枚目'!$I34=""),"NoComment",IF(AND('4枚目'!$I33="",'4枚目'!$I34&lt;&gt;""),"Unnecessary",IF('4枚目'!$I34="","",'4枚目'!$I34)))</f>
        <v/>
      </c>
      <c r="PI4" s="336" t="str">
        <f>IF('4枚目'!$K33="","",'4枚目'!$K33)</f>
        <v/>
      </c>
      <c r="PJ4" s="336" t="str">
        <f>IF(AND('4枚目'!$K33="○",'4枚目'!$K34=""),"NoComment",IF(AND('4枚目'!$K33="",'4枚目'!$K34&lt;&gt;""),"Unnecessary",IF('4枚目'!$K34="","",'4枚目'!$K34)))</f>
        <v/>
      </c>
      <c r="PK4" s="336" t="str">
        <f>IF('4枚目'!$M33="","",'4枚目'!$M33)</f>
        <v/>
      </c>
      <c r="PL4" s="336" t="str">
        <f>IF('4枚目'!$O33="","",'4枚目'!$O33)</f>
        <v/>
      </c>
      <c r="PM4" s="336" t="str">
        <f>IF('4枚目'!$I39="","",'4枚目'!$I39)</f>
        <v/>
      </c>
      <c r="PN4" s="336" t="str">
        <f>IF(AND('4枚目'!$I39="○",'4枚目'!$I40=""),"NoComment",IF(AND('4枚目'!$I39="",'4枚目'!$I40&lt;&gt;""),"Unnecessary",IF('4枚目'!$I40="","",'4枚目'!$I40)))</f>
        <v/>
      </c>
      <c r="PO4" s="336" t="str">
        <f>IF('4枚目'!$K39="","",'4枚目'!$K39)</f>
        <v/>
      </c>
      <c r="PP4" s="336" t="str">
        <f>IF(AND('4枚目'!$K39="○",'4枚目'!$K40=""),"NoComment",IF(AND('4枚目'!$K39="",'4枚目'!$K40&lt;&gt;""),"Unnecessary",IF('4枚目'!$K40="","",'4枚目'!$K40)))</f>
        <v/>
      </c>
      <c r="PQ4" s="336" t="str">
        <f>IF('4枚目'!$M39="","",'4枚目'!$M39)</f>
        <v/>
      </c>
      <c r="PR4" s="336" t="str">
        <f>IF('4枚目'!$O39="","",'4枚目'!$O39)</f>
        <v/>
      </c>
      <c r="PS4" s="336">
        <f>'4枚目'!C46</f>
        <v>0</v>
      </c>
      <c r="PT4" s="336">
        <f>'4枚目'!D46</f>
        <v>0</v>
      </c>
      <c r="PU4" s="336">
        <f>'4枚目'!E46</f>
        <v>0</v>
      </c>
      <c r="PV4" s="336">
        <f>'4枚目'!F46</f>
        <v>0</v>
      </c>
      <c r="PW4" s="336">
        <f>'4枚目'!G46</f>
        <v>0</v>
      </c>
      <c r="PX4" s="336">
        <f>'4枚目'!C47</f>
        <v>0</v>
      </c>
      <c r="PY4" s="336">
        <f>'4枚目'!D47</f>
        <v>0</v>
      </c>
      <c r="PZ4" s="336">
        <f>'4枚目'!E47</f>
        <v>0</v>
      </c>
      <c r="QA4" s="336">
        <f>'4枚目'!F47</f>
        <v>0</v>
      </c>
      <c r="QB4" s="336">
        <f>'4枚目'!G47</f>
        <v>0</v>
      </c>
      <c r="QC4" s="336">
        <f>PW4+QB4</f>
        <v>0</v>
      </c>
      <c r="QD4" s="336">
        <f>'4枚目'!C52</f>
        <v>0</v>
      </c>
      <c r="QE4" s="336">
        <f>'4枚目'!D52</f>
        <v>0</v>
      </c>
      <c r="QF4" s="336">
        <f>'4枚目'!E52</f>
        <v>0</v>
      </c>
      <c r="QG4" s="336">
        <f>'4枚目'!F52</f>
        <v>0</v>
      </c>
      <c r="QH4" s="336">
        <f>'4枚目'!G52</f>
        <v>0</v>
      </c>
      <c r="QI4" s="336">
        <f>'4枚目'!C53</f>
        <v>0</v>
      </c>
      <c r="QJ4" s="336">
        <f>'4枚目'!D53</f>
        <v>0</v>
      </c>
      <c r="QK4" s="336">
        <f>'4枚目'!E53</f>
        <v>0</v>
      </c>
      <c r="QL4" s="336">
        <f>'4枚目'!F53</f>
        <v>0</v>
      </c>
      <c r="QM4" s="336">
        <f>'4枚目'!G53</f>
        <v>0</v>
      </c>
      <c r="QN4" s="336">
        <f>QH4+QM4</f>
        <v>0</v>
      </c>
      <c r="QO4" s="336">
        <f>'4枚目'!G60</f>
        <v>0</v>
      </c>
      <c r="QP4" s="336">
        <f>'4枚目'!G61</f>
        <v>0</v>
      </c>
      <c r="QQ4" s="336">
        <f>'4枚目'!G62</f>
        <v>0</v>
      </c>
      <c r="QR4" s="336" t="str">
        <f>IF(AND('5枚目'!B10="○",'5枚目'!B11="○"),"W",IF('5枚目'!B10="○",1,IF('5枚目'!B11="○",0,"NA")))</f>
        <v>NA</v>
      </c>
      <c r="QS4" s="336">
        <f>'5枚目'!G16</f>
        <v>0</v>
      </c>
      <c r="QT4" s="336">
        <f>'5枚目'!$K19</f>
        <v>0</v>
      </c>
      <c r="QU4" s="336">
        <f>'5枚目'!$K20</f>
        <v>0</v>
      </c>
      <c r="QV4" s="336">
        <f>'5枚目'!$K21</f>
        <v>0</v>
      </c>
      <c r="QW4" s="336">
        <f>'5枚目'!$K22</f>
        <v>0</v>
      </c>
      <c r="QX4" s="336">
        <f>'5枚目'!$K23</f>
        <v>0</v>
      </c>
      <c r="QY4" s="336">
        <f>'5枚目'!$K24</f>
        <v>0</v>
      </c>
      <c r="QZ4" s="336">
        <f>'5枚目'!$K25</f>
        <v>0</v>
      </c>
      <c r="RA4" s="336">
        <f>'5枚目'!$K26</f>
        <v>0</v>
      </c>
      <c r="RB4" s="336">
        <f>'5枚目'!$K27</f>
        <v>0</v>
      </c>
      <c r="RC4" s="336">
        <f>'5枚目'!$K28</f>
        <v>0</v>
      </c>
      <c r="RD4" s="336">
        <f>'5枚目'!$K29</f>
        <v>0</v>
      </c>
      <c r="RE4" s="336">
        <f>'5枚目'!$K30</f>
        <v>0</v>
      </c>
      <c r="RF4" s="336">
        <f>'5枚目'!$K31</f>
        <v>0</v>
      </c>
      <c r="RG4" s="336">
        <f>'5枚目'!$K32</f>
        <v>0</v>
      </c>
      <c r="RH4" s="336">
        <f>'5枚目'!$K33</f>
        <v>0</v>
      </c>
      <c r="RI4" s="336">
        <f>'5枚目'!$K34</f>
        <v>0</v>
      </c>
      <c r="RJ4" s="336">
        <f>'5枚目'!$K35</f>
        <v>0</v>
      </c>
      <c r="RK4" s="336">
        <f>'5枚目'!$K36</f>
        <v>0</v>
      </c>
      <c r="RL4" s="336">
        <f>'5枚目'!$K37</f>
        <v>0</v>
      </c>
      <c r="RM4" s="336">
        <f>'5枚目'!$K38</f>
        <v>0</v>
      </c>
      <c r="RN4" s="336">
        <f>'5枚目'!$K39</f>
        <v>0</v>
      </c>
      <c r="RO4" s="336">
        <f>'5枚目'!$K42</f>
        <v>0</v>
      </c>
      <c r="RP4" s="336">
        <f>'5枚目'!$K43</f>
        <v>0</v>
      </c>
      <c r="RQ4" s="336">
        <f>'5枚目'!$K44</f>
        <v>0</v>
      </c>
      <c r="RR4" s="336">
        <f>'5枚目'!$K45</f>
        <v>0</v>
      </c>
      <c r="RS4" s="336">
        <f>'5枚目'!$K46</f>
        <v>0</v>
      </c>
      <c r="RT4" s="336">
        <f>'5枚目'!$K47</f>
        <v>0</v>
      </c>
      <c r="RU4" s="336" t="str">
        <f>IF(AND('5枚目'!B51="○",'5枚目'!B52="○"),"W",IF('5枚目'!B51="○",1,IF('5枚目'!B52="○",0,"NA")))</f>
        <v>NA</v>
      </c>
      <c r="RV4" s="336" t="str">
        <f>IF('5枚目'!$B55="","",'5枚目'!$B55)</f>
        <v/>
      </c>
      <c r="RW4" s="336" t="str">
        <f>IF('5枚目'!$B56="","",'5枚目'!$B56)</f>
        <v/>
      </c>
      <c r="RX4" s="336" t="str">
        <f>IF('5枚目'!$B57="","",'5枚目'!$B57)</f>
        <v/>
      </c>
      <c r="RY4" s="336" t="str">
        <f>IF('5枚目'!$B58="","",'5枚目'!$B58)</f>
        <v/>
      </c>
      <c r="RZ4" s="336" t="str">
        <f>IF('5枚目'!$B59="","",'5枚目'!$B59)</f>
        <v/>
      </c>
      <c r="SA4" s="336" t="str">
        <f>IF('5枚目'!$B60="","",'5枚目'!$B60)</f>
        <v/>
      </c>
      <c r="SB4" s="336" t="str">
        <f>IF('5枚目'!$B61="","",'5枚目'!$B61)</f>
        <v/>
      </c>
      <c r="SC4" s="336" t="str">
        <f>IF('5枚目'!$B62="","",'5枚目'!$B62)</f>
        <v/>
      </c>
      <c r="SD4" s="338" t="str">
        <f>IF(AND('5枚目'!$B62="○",'5枚目'!$F62=""),"NoComment",IF(AND('5枚目'!$B62="",'5枚目'!$F62&lt;&gt;""),"Unnecessary",IF('5枚目'!$F62="","",'5枚目'!$F62)))</f>
        <v/>
      </c>
    </row>
  </sheetData>
  <mergeCells count="26">
    <mergeCell ref="GN2:IA2"/>
    <mergeCell ref="CS1:IA1"/>
    <mergeCell ref="IB2:LO2"/>
    <mergeCell ref="CS2:EJ2"/>
    <mergeCell ref="EK2:GM2"/>
    <mergeCell ref="Q1:CR1"/>
    <mergeCell ref="Q2:S2"/>
    <mergeCell ref="T2:AZ2"/>
    <mergeCell ref="BA2:CH2"/>
    <mergeCell ref="CI2:CP2"/>
    <mergeCell ref="CQ2:CR2"/>
    <mergeCell ref="OA2:OF2"/>
    <mergeCell ref="IB1:OF1"/>
    <mergeCell ref="OH2:ON2"/>
    <mergeCell ref="OO2:OT2"/>
    <mergeCell ref="OU2:PL2"/>
    <mergeCell ref="LP2:MQ2"/>
    <mergeCell ref="MR2:NZ2"/>
    <mergeCell ref="QR1:SD1"/>
    <mergeCell ref="QS2:RT2"/>
    <mergeCell ref="RV2:SD2"/>
    <mergeCell ref="PM2:PR2"/>
    <mergeCell ref="PS2:QC2"/>
    <mergeCell ref="QD2:QN2"/>
    <mergeCell ref="QO2:QQ2"/>
    <mergeCell ref="OG1:QQ1"/>
  </mergeCells>
  <phoneticPr fontId="3"/>
  <pageMargins left="0.7" right="0.7" top="0.75" bottom="0.75" header="0.3" footer="0.3"/>
  <pageSetup paperSize="8" orientation="landscape"/>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40E7B-081C-4124-9366-A654615693CA}">
  <dimension ref="A1:H46"/>
  <sheetViews>
    <sheetView workbookViewId="0">
      <pane ySplit="3" topLeftCell="A4" activePane="bottomLeft" state="frozen"/>
      <selection activeCell="F30" sqref="F30:F31"/>
      <selection pane="bottomLeft" activeCell="F30" sqref="F30:F31"/>
    </sheetView>
  </sheetViews>
  <sheetFormatPr defaultRowHeight="14.25"/>
  <cols>
    <col min="1" max="1" width="4.125" style="352" customWidth="1"/>
    <col min="2" max="3" width="9" style="352"/>
    <col min="4" max="4" width="5.625" style="353" customWidth="1"/>
    <col min="5" max="5" width="5.625" style="352" customWidth="1"/>
    <col min="6" max="6" width="91.625" style="352" bestFit="1" customWidth="1"/>
    <col min="7" max="7" width="9" style="352"/>
    <col min="8" max="8" width="62" style="352" bestFit="1" customWidth="1"/>
    <col min="9" max="16384" width="9" style="352"/>
  </cols>
  <sheetData>
    <row r="1" spans="1:8" ht="16.5">
      <c r="D1" s="579" t="s">
        <v>717</v>
      </c>
      <c r="E1" s="579"/>
      <c r="F1" s="364" t="str">
        <f>IF(COUNTIF(G:G,"△")+COUNTIF(G:G,"×")&gt;0,"確認事項あり","OK")</f>
        <v>確認事項あり</v>
      </c>
      <c r="G1" s="365" t="s">
        <v>718</v>
      </c>
      <c r="H1" s="366">
        <f>COUNTIF(G:G,"△")</f>
        <v>1</v>
      </c>
    </row>
    <row r="2" spans="1:8">
      <c r="G2" s="365" t="s">
        <v>719</v>
      </c>
      <c r="H2" s="366">
        <f>COUNTIF(G:G,"×")</f>
        <v>17</v>
      </c>
    </row>
    <row r="3" spans="1:8">
      <c r="B3" s="356" t="s">
        <v>653</v>
      </c>
      <c r="C3" s="357" t="s">
        <v>654</v>
      </c>
      <c r="D3" s="358" t="s">
        <v>655</v>
      </c>
      <c r="E3" s="359" t="s">
        <v>656</v>
      </c>
      <c r="F3" s="355" t="s">
        <v>657</v>
      </c>
      <c r="G3" s="355" t="s">
        <v>658</v>
      </c>
      <c r="H3" s="355" t="s">
        <v>661</v>
      </c>
    </row>
    <row r="4" spans="1:8">
      <c r="B4" s="360" t="s">
        <v>623</v>
      </c>
      <c r="C4" s="361" t="s">
        <v>659</v>
      </c>
      <c r="D4" s="362"/>
      <c r="E4" s="363"/>
      <c r="F4" s="354" t="s">
        <v>720</v>
      </c>
      <c r="G4" s="354" t="str">
        <f>IF('1枚目'!D12="","×","○")</f>
        <v>×</v>
      </c>
      <c r="H4" s="354"/>
    </row>
    <row r="5" spans="1:8">
      <c r="B5" s="360" t="s">
        <v>623</v>
      </c>
      <c r="C5" s="361" t="s">
        <v>659</v>
      </c>
      <c r="D5" s="362"/>
      <c r="E5" s="363"/>
      <c r="F5" s="354" t="s">
        <v>660</v>
      </c>
      <c r="G5" s="354" t="str">
        <f>IF(COUNTIF('1枚目'!D15,"*:*")&gt;0,"×",IF(COUNTIF('1枚目'!D15,"*：*")&gt;0,"×","○"))</f>
        <v>○</v>
      </c>
      <c r="H5" s="354" t="s">
        <v>721</v>
      </c>
    </row>
    <row r="6" spans="1:8">
      <c r="B6" s="360" t="s">
        <v>623</v>
      </c>
      <c r="C6" s="361" t="s">
        <v>662</v>
      </c>
      <c r="D6" s="362" t="s">
        <v>663</v>
      </c>
      <c r="E6" s="363"/>
      <c r="F6" s="354" t="s">
        <v>670</v>
      </c>
      <c r="G6" s="354" t="str">
        <f>IF(ABS('1枚目'!M31-'1枚目'!M35)&gt;=50,"△","○")</f>
        <v>○</v>
      </c>
      <c r="H6" s="354" t="s">
        <v>665</v>
      </c>
    </row>
    <row r="7" spans="1:8">
      <c r="B7" s="360" t="s">
        <v>623</v>
      </c>
      <c r="C7" s="361" t="s">
        <v>662</v>
      </c>
      <c r="D7" s="362" t="s">
        <v>663</v>
      </c>
      <c r="E7" s="363"/>
      <c r="F7" s="354" t="s">
        <v>671</v>
      </c>
      <c r="G7" s="354" t="str">
        <f>IF('1枚目'!M31&lt;10,"△",IF('1枚目'!M35&lt;10,"△","○"))</f>
        <v>△</v>
      </c>
      <c r="H7" s="354" t="s">
        <v>664</v>
      </c>
    </row>
    <row r="8" spans="1:8">
      <c r="B8" s="360" t="s">
        <v>623</v>
      </c>
      <c r="C8" s="361" t="s">
        <v>662</v>
      </c>
      <c r="D8" s="362" t="s">
        <v>663</v>
      </c>
      <c r="E8" s="363"/>
      <c r="F8" s="354" t="s">
        <v>672</v>
      </c>
      <c r="G8" s="354" t="str">
        <f>IF(AND('1枚目'!M31&gt;=30,'1枚目'!M33=0),"△","○")</f>
        <v>○</v>
      </c>
      <c r="H8" s="354" t="s">
        <v>664</v>
      </c>
    </row>
    <row r="9" spans="1:8">
      <c r="B9" s="360" t="s">
        <v>623</v>
      </c>
      <c r="C9" s="361" t="s">
        <v>662</v>
      </c>
      <c r="D9" s="362" t="s">
        <v>666</v>
      </c>
      <c r="E9" s="363"/>
      <c r="F9" s="354" t="s">
        <v>667</v>
      </c>
      <c r="G9" s="354" t="str">
        <f>IF(COUNTIF('1枚目'!B55:B56,"○")=1,"○","×")</f>
        <v>×</v>
      </c>
      <c r="H9" s="354"/>
    </row>
    <row r="10" spans="1:8">
      <c r="B10" s="360" t="s">
        <v>623</v>
      </c>
      <c r="C10" s="361" t="s">
        <v>662</v>
      </c>
      <c r="D10" s="362" t="s">
        <v>666</v>
      </c>
      <c r="E10" s="363"/>
      <c r="F10" s="354" t="s">
        <v>668</v>
      </c>
      <c r="G10" s="354" t="str">
        <f>IF(AND('1枚目'!B56="○",'1枚目'!I56&gt;0),"○",IF(AND('1枚目'!B55="○",'1枚目'!I56=0),"○","×"))</f>
        <v>×</v>
      </c>
      <c r="H10" s="354"/>
    </row>
    <row r="11" spans="1:8">
      <c r="B11" s="360" t="s">
        <v>632</v>
      </c>
      <c r="C11" s="361" t="s">
        <v>629</v>
      </c>
      <c r="D11" s="362"/>
      <c r="E11" s="363"/>
      <c r="F11" s="354" t="s">
        <v>673</v>
      </c>
      <c r="G11" s="354" t="str">
        <f>IF(AND('2枚目'!M7+'2枚目'!M9&gt;0,'4枚目'!B4="○"),"○",IF(AND('2枚目'!M7+'2枚目'!M9=0,'4枚目'!B5="○"),"○","×"))</f>
        <v>×</v>
      </c>
      <c r="H11" s="354" t="s">
        <v>669</v>
      </c>
    </row>
    <row r="12" spans="1:8">
      <c r="B12" s="360" t="s">
        <v>632</v>
      </c>
      <c r="C12" s="361" t="s">
        <v>629</v>
      </c>
      <c r="D12" s="362"/>
      <c r="E12" s="363"/>
      <c r="F12" s="354" t="s">
        <v>674</v>
      </c>
      <c r="G12" s="354" t="str">
        <f>IF('2枚目'!M7&lt;'2枚目'!M11,"×",IF('2枚目'!M9&lt;'2枚目'!M13,"×","○"))</f>
        <v>○</v>
      </c>
      <c r="H12" s="354" t="s">
        <v>669</v>
      </c>
    </row>
    <row r="13" spans="1:8">
      <c r="A13" s="352" t="s">
        <v>676</v>
      </c>
      <c r="B13" s="360" t="s">
        <v>632</v>
      </c>
      <c r="C13" s="361" t="s">
        <v>630</v>
      </c>
      <c r="D13" s="362"/>
      <c r="E13" s="363"/>
      <c r="F13" s="354" t="s">
        <v>675</v>
      </c>
      <c r="G13" s="354" t="str">
        <f>IF('2枚目'!M30&lt;'2枚目'!M32,"×","○")</f>
        <v>○</v>
      </c>
      <c r="H13" s="354" t="s">
        <v>669</v>
      </c>
    </row>
    <row r="14" spans="1:8">
      <c r="B14" s="360" t="s">
        <v>632</v>
      </c>
      <c r="C14" s="361" t="s">
        <v>631</v>
      </c>
      <c r="D14" s="362"/>
      <c r="E14" s="363"/>
      <c r="F14" s="354" t="s">
        <v>678</v>
      </c>
      <c r="G14" s="354" t="str">
        <f>IF('2枚目'!L37&lt;'2枚目'!L38,"×","○")</f>
        <v>○</v>
      </c>
      <c r="H14" s="354" t="s">
        <v>669</v>
      </c>
    </row>
    <row r="15" spans="1:8">
      <c r="B15" s="360" t="s">
        <v>632</v>
      </c>
      <c r="C15" s="361" t="s">
        <v>631</v>
      </c>
      <c r="D15" s="362"/>
      <c r="E15" s="363"/>
      <c r="F15" s="354" t="s">
        <v>679</v>
      </c>
      <c r="G15" s="354" t="str">
        <f>IF('2枚目'!L39&lt;'2枚目'!L40,"×","○")</f>
        <v>○</v>
      </c>
      <c r="H15" s="354" t="s">
        <v>669</v>
      </c>
    </row>
    <row r="16" spans="1:8">
      <c r="B16" s="360" t="s">
        <v>632</v>
      </c>
      <c r="C16" s="361" t="s">
        <v>631</v>
      </c>
      <c r="D16" s="362"/>
      <c r="E16" s="363"/>
      <c r="F16" s="354" t="s">
        <v>680</v>
      </c>
      <c r="G16" s="354" t="str">
        <f>IF('2枚目'!L41&lt;'2枚目'!L42,"×","○")</f>
        <v>○</v>
      </c>
      <c r="H16" s="354" t="s">
        <v>669</v>
      </c>
    </row>
    <row r="17" spans="2:8">
      <c r="B17" s="360" t="s">
        <v>632</v>
      </c>
      <c r="C17" s="361" t="s">
        <v>631</v>
      </c>
      <c r="D17" s="362"/>
      <c r="E17" s="363"/>
      <c r="F17" s="354" t="s">
        <v>681</v>
      </c>
      <c r="G17" s="354" t="str">
        <f>IF('2枚目'!L43&lt;'2枚目'!L44,"×","○")</f>
        <v>○</v>
      </c>
      <c r="H17" s="354" t="s">
        <v>669</v>
      </c>
    </row>
    <row r="18" spans="2:8">
      <c r="B18" s="360" t="s">
        <v>633</v>
      </c>
      <c r="C18" s="361" t="s">
        <v>677</v>
      </c>
      <c r="D18" s="362" t="s">
        <v>663</v>
      </c>
      <c r="E18" s="363"/>
      <c r="F18" s="354" t="s">
        <v>682</v>
      </c>
      <c r="G18" s="354" t="str">
        <f>IF('3枚目'!F10&gt;0,"×","○")</f>
        <v>○</v>
      </c>
      <c r="H18" s="354" t="s">
        <v>669</v>
      </c>
    </row>
    <row r="19" spans="2:8">
      <c r="B19" s="360" t="s">
        <v>633</v>
      </c>
      <c r="C19" s="361" t="s">
        <v>677</v>
      </c>
      <c r="D19" s="362" t="s">
        <v>663</v>
      </c>
      <c r="E19" s="363"/>
      <c r="F19" s="354" t="s">
        <v>683</v>
      </c>
      <c r="G19" s="354" t="str">
        <f>IF(AND('3枚目'!L24=0,'3枚目'!L25=0),"○",IF('3枚目'!L24='3枚目'!L25,"○",IF(AND('3枚目'!L25&gt;0,'3枚目'!L24=0),"×",IF(AND('3枚目'!L24&gt;0,'3枚目'!L25=0),"×",IF(AND('3枚目'!L24&gt;'3枚目'!L25,'3枚目'!L24/'3枚目'!L25&lt;=1.5),"○",IF(AND('3枚目'!L25&gt;'3枚目'!L24,'3枚目'!L25/'3枚目'!L24&lt;=1.5),"○","×"))))))</f>
        <v>○</v>
      </c>
      <c r="H19" s="354" t="s">
        <v>669</v>
      </c>
    </row>
    <row r="20" spans="2:8">
      <c r="B20" s="360" t="s">
        <v>633</v>
      </c>
      <c r="C20" s="361" t="s">
        <v>677</v>
      </c>
      <c r="D20" s="362" t="s">
        <v>684</v>
      </c>
      <c r="E20" s="363"/>
      <c r="F20" s="354" t="s">
        <v>685</v>
      </c>
      <c r="G20" s="354" t="str">
        <f>IF('3枚目'!L41='3枚目'!F53,"○","×")</f>
        <v>○</v>
      </c>
      <c r="H20" s="354"/>
    </row>
    <row r="21" spans="2:8">
      <c r="B21" s="360" t="s">
        <v>686</v>
      </c>
      <c r="C21" s="361" t="s">
        <v>687</v>
      </c>
      <c r="D21" s="362" t="s">
        <v>663</v>
      </c>
      <c r="E21" s="363"/>
      <c r="F21" s="354" t="s">
        <v>667</v>
      </c>
      <c r="G21" s="354" t="str">
        <f>IF(COUNTIF('4枚目'!B4:B5,"○")=1,"○","×")</f>
        <v>×</v>
      </c>
      <c r="H21" s="354"/>
    </row>
    <row r="22" spans="2:8">
      <c r="B22" s="360" t="s">
        <v>686</v>
      </c>
      <c r="C22" s="361" t="s">
        <v>687</v>
      </c>
      <c r="D22" s="362" t="s">
        <v>684</v>
      </c>
      <c r="E22" s="363"/>
      <c r="F22" s="354" t="s">
        <v>688</v>
      </c>
      <c r="G22" s="354" t="str">
        <f>IF(AND('4枚目'!B4="○",COUNTA('4枚目'!$B$9:$B$16)=1),"○","×")</f>
        <v>×</v>
      </c>
      <c r="H22" s="354"/>
    </row>
    <row r="23" spans="2:8">
      <c r="B23" s="360" t="s">
        <v>686</v>
      </c>
      <c r="C23" s="361" t="s">
        <v>687</v>
      </c>
      <c r="D23" s="362" t="s">
        <v>684</v>
      </c>
      <c r="E23" s="363"/>
      <c r="F23" s="354" t="s">
        <v>689</v>
      </c>
      <c r="G23" s="354" t="str">
        <f>IF(AND('4枚目'!B5="○",COUNTA('4枚目'!B9:B16)=0),"○","×")</f>
        <v>×</v>
      </c>
      <c r="H23" s="354"/>
    </row>
    <row r="24" spans="2:8">
      <c r="B24" s="360" t="s">
        <v>686</v>
      </c>
      <c r="C24" s="361" t="s">
        <v>687</v>
      </c>
      <c r="D24" s="362" t="s">
        <v>684</v>
      </c>
      <c r="E24" s="363"/>
      <c r="F24" s="354" t="s">
        <v>696</v>
      </c>
      <c r="G24" s="354" t="str">
        <f>IF(COUNTA('4枚目'!B9:B16)=1,"○","×")</f>
        <v>×</v>
      </c>
      <c r="H24" s="354"/>
    </row>
    <row r="25" spans="2:8">
      <c r="B25" s="360" t="s">
        <v>686</v>
      </c>
      <c r="C25" s="361" t="s">
        <v>687</v>
      </c>
      <c r="D25" s="362" t="s">
        <v>684</v>
      </c>
      <c r="E25" s="363" t="s">
        <v>690</v>
      </c>
      <c r="F25" s="354" t="s">
        <v>695</v>
      </c>
      <c r="G25" s="354" t="str">
        <f>IF(AND('4枚目'!B11="○",COUNTA('4枚目'!F12:K12)=1),"○",IF(AND('4枚目'!B11="",COUNTA('4枚目'!F12:K12)=0),"○","×"))</f>
        <v>○</v>
      </c>
      <c r="H25" s="354"/>
    </row>
    <row r="26" spans="2:8">
      <c r="B26" s="360" t="s">
        <v>686</v>
      </c>
      <c r="C26" s="361" t="s">
        <v>687</v>
      </c>
      <c r="D26" s="362" t="s">
        <v>694</v>
      </c>
      <c r="E26" s="363" t="s">
        <v>692</v>
      </c>
      <c r="F26" s="354" t="s">
        <v>695</v>
      </c>
      <c r="G26" s="354" t="str">
        <f>IF(AND('4枚目'!B13="○",COUNTA('4枚目'!F14:K14)=1),"○",IF(AND('4枚目'!B13="",COUNTA('4枚目'!F14:K14)=0),"○","×"))</f>
        <v>○</v>
      </c>
      <c r="H26" s="354"/>
    </row>
    <row r="27" spans="2:8">
      <c r="B27" s="360" t="s">
        <v>686</v>
      </c>
      <c r="C27" s="361" t="s">
        <v>687</v>
      </c>
      <c r="D27" s="362" t="s">
        <v>694</v>
      </c>
      <c r="E27" s="363" t="s">
        <v>693</v>
      </c>
      <c r="F27" s="354" t="s">
        <v>695</v>
      </c>
      <c r="G27" s="354" t="str">
        <f>IF(AND('4枚目'!B15="○",COUNTA('4枚目'!F16:K16)=1),"○",IF(AND('4枚目'!B15="",COUNTA('4枚目'!F16:K16)=0),"○","×"))</f>
        <v>○</v>
      </c>
      <c r="H27" s="354"/>
    </row>
    <row r="28" spans="2:8">
      <c r="B28" s="360" t="s">
        <v>686</v>
      </c>
      <c r="C28" s="361" t="s">
        <v>687</v>
      </c>
      <c r="D28" s="362" t="s">
        <v>691</v>
      </c>
      <c r="E28" s="363"/>
      <c r="F28" s="354" t="s">
        <v>697</v>
      </c>
      <c r="G28" s="354" t="str">
        <f>IF(AND(COUNTA('4枚目'!B9:B14)=1,COUNTA('4枚目'!B20:B24)&gt;0),"○",IF(AND('4枚目'!B15="○",COUNTA('4枚目'!B20:B24)=0),"○","×"))</f>
        <v>×</v>
      </c>
      <c r="H28" s="354"/>
    </row>
    <row r="29" spans="2:8">
      <c r="B29" s="360" t="s">
        <v>686</v>
      </c>
      <c r="C29" s="361" t="s">
        <v>687</v>
      </c>
      <c r="D29" s="362" t="s">
        <v>691</v>
      </c>
      <c r="E29" s="363" t="s">
        <v>698</v>
      </c>
      <c r="F29" s="354" t="s">
        <v>695</v>
      </c>
      <c r="G29" s="354" t="str">
        <f>IF(AND('4枚目'!B24="○",COUNTA('4枚目'!F24:K24)=1),"○",IF(AND('4枚目'!B24="",COUNTA('4枚目'!F24:K24)=0),"○","×"))</f>
        <v>○</v>
      </c>
      <c r="H29" s="354"/>
    </row>
    <row r="30" spans="2:8">
      <c r="B30" s="360" t="s">
        <v>686</v>
      </c>
      <c r="C30" s="361" t="s">
        <v>687</v>
      </c>
      <c r="D30" s="362" t="s">
        <v>699</v>
      </c>
      <c r="E30" s="363" t="s">
        <v>700</v>
      </c>
      <c r="F30" s="354" t="s">
        <v>696</v>
      </c>
      <c r="G30" s="354" t="str">
        <f>IF(COUNTA('4枚目'!I29:P29)=1,"○",IF(AND('4枚目'!B5="○",COUNTA('4枚目'!I29:P29)=0),"○","×"))</f>
        <v>×</v>
      </c>
      <c r="H30" s="354"/>
    </row>
    <row r="31" spans="2:8">
      <c r="B31" s="360" t="s">
        <v>686</v>
      </c>
      <c r="C31" s="361" t="s">
        <v>687</v>
      </c>
      <c r="D31" s="362" t="s">
        <v>699</v>
      </c>
      <c r="E31" s="363" t="s">
        <v>701</v>
      </c>
      <c r="F31" s="354" t="s">
        <v>695</v>
      </c>
      <c r="G31" s="354" t="str">
        <f>IF(AND('4枚目'!I29="○",COUNTA('4枚目'!I30:J30)=1),"○",IF(AND('4枚目'!I29="",COUNTA('4枚目'!I30:J30)=0),"○","×"))</f>
        <v>○</v>
      </c>
      <c r="H31" s="354"/>
    </row>
    <row r="32" spans="2:8">
      <c r="B32" s="360" t="s">
        <v>686</v>
      </c>
      <c r="C32" s="361" t="s">
        <v>687</v>
      </c>
      <c r="D32" s="362" t="s">
        <v>699</v>
      </c>
      <c r="E32" s="363" t="s">
        <v>702</v>
      </c>
      <c r="F32" s="354" t="s">
        <v>695</v>
      </c>
      <c r="G32" s="354" t="str">
        <f>IF(AND('4枚目'!K29="○",COUNTA('4枚目'!K30:L30)=1),"○",IF(AND('4枚目'!K29="",COUNTA('4枚目'!K30:L30)=0),"○","×"))</f>
        <v>○</v>
      </c>
      <c r="H32" s="354"/>
    </row>
    <row r="33" spans="2:8">
      <c r="B33" s="360" t="s">
        <v>686</v>
      </c>
      <c r="C33" s="361" t="s">
        <v>687</v>
      </c>
      <c r="D33" s="362" t="s">
        <v>699</v>
      </c>
      <c r="E33" s="363" t="s">
        <v>703</v>
      </c>
      <c r="F33" s="354" t="s">
        <v>696</v>
      </c>
      <c r="G33" s="354" t="str">
        <f>IF(COUNTA('4枚目'!I31:P31)=1,"○",IF(AND('4枚目'!B5="○",COUNTA('4枚目'!I29:P29)=0),"○","×"))</f>
        <v>×</v>
      </c>
      <c r="H33" s="354"/>
    </row>
    <row r="34" spans="2:8">
      <c r="B34" s="360" t="s">
        <v>686</v>
      </c>
      <c r="C34" s="361" t="s">
        <v>687</v>
      </c>
      <c r="D34" s="362" t="s">
        <v>699</v>
      </c>
      <c r="E34" s="363" t="s">
        <v>704</v>
      </c>
      <c r="F34" s="354" t="s">
        <v>695</v>
      </c>
      <c r="G34" s="354" t="str">
        <f>IF(AND('4枚目'!I31="○",COUNTA('4枚目'!I32:J32)=1),"○",IF(AND('4枚目'!I31="",COUNTA('4枚目'!I32:J32)=0),"○","×"))</f>
        <v>○</v>
      </c>
      <c r="H34" s="354"/>
    </row>
    <row r="35" spans="2:8">
      <c r="B35" s="360" t="s">
        <v>686</v>
      </c>
      <c r="C35" s="361" t="s">
        <v>687</v>
      </c>
      <c r="D35" s="362" t="s">
        <v>699</v>
      </c>
      <c r="E35" s="363" t="s">
        <v>705</v>
      </c>
      <c r="F35" s="354" t="s">
        <v>695</v>
      </c>
      <c r="G35" s="354" t="str">
        <f>IF(AND('4枚目'!K31="○",COUNTA('4枚目'!K32:L32)=1),"○",IF(AND('4枚目'!K31="",COUNTA('4枚目'!K32:L32)=0),"○","×"))</f>
        <v>○</v>
      </c>
      <c r="H35" s="354"/>
    </row>
    <row r="36" spans="2:8">
      <c r="B36" s="360" t="s">
        <v>686</v>
      </c>
      <c r="C36" s="361" t="s">
        <v>687</v>
      </c>
      <c r="D36" s="362" t="s">
        <v>699</v>
      </c>
      <c r="E36" s="363" t="s">
        <v>706</v>
      </c>
      <c r="F36" s="354" t="s">
        <v>696</v>
      </c>
      <c r="G36" s="354" t="str">
        <f>IF(COUNTA('4枚目'!I33:P33)=1,"○",IF(AND('4枚目'!B5="○",COUNTA('4枚目'!I29:P29)=0),"○","×"))</f>
        <v>×</v>
      </c>
      <c r="H36" s="354"/>
    </row>
    <row r="37" spans="2:8">
      <c r="B37" s="360" t="s">
        <v>686</v>
      </c>
      <c r="C37" s="361" t="s">
        <v>687</v>
      </c>
      <c r="D37" s="362" t="s">
        <v>699</v>
      </c>
      <c r="E37" s="363" t="s">
        <v>707</v>
      </c>
      <c r="F37" s="354" t="s">
        <v>695</v>
      </c>
      <c r="G37" s="354" t="str">
        <f>IF(AND('4枚目'!I33="○",COUNTA('4枚目'!I34:J34)=1),"○",IF(AND('4枚目'!I33="",COUNTA('4枚目'!I34:J34)=0),"○","×"))</f>
        <v>○</v>
      </c>
      <c r="H37" s="354"/>
    </row>
    <row r="38" spans="2:8">
      <c r="B38" s="360" t="s">
        <v>686</v>
      </c>
      <c r="C38" s="361" t="s">
        <v>687</v>
      </c>
      <c r="D38" s="362" t="s">
        <v>699</v>
      </c>
      <c r="E38" s="363" t="s">
        <v>708</v>
      </c>
      <c r="F38" s="354" t="s">
        <v>695</v>
      </c>
      <c r="G38" s="354" t="str">
        <f>IF(AND('4枚目'!K33="○",COUNTA('4枚目'!K34:L34)=1),"○",IF(AND('4枚目'!K33="",COUNTA('4枚目'!K34:L34)=0),"○","×"))</f>
        <v>○</v>
      </c>
      <c r="H38" s="354"/>
    </row>
    <row r="39" spans="2:8">
      <c r="B39" s="360" t="s">
        <v>686</v>
      </c>
      <c r="C39" s="361" t="s">
        <v>687</v>
      </c>
      <c r="D39" s="362" t="s">
        <v>711</v>
      </c>
      <c r="E39" s="363"/>
      <c r="F39" s="354" t="s">
        <v>696</v>
      </c>
      <c r="G39" s="354" t="str">
        <f>IF(COUNTA('4枚目'!I39:P39)=1,"○",IF(AND('4枚目'!B5="○",COUNTA('4枚目'!I29:P29)=0),"○","×"))</f>
        <v>×</v>
      </c>
      <c r="H39" s="354"/>
    </row>
    <row r="40" spans="2:8">
      <c r="B40" s="360" t="s">
        <v>686</v>
      </c>
      <c r="C40" s="361" t="s">
        <v>687</v>
      </c>
      <c r="D40" s="362" t="s">
        <v>711</v>
      </c>
      <c r="E40" s="363" t="s">
        <v>709</v>
      </c>
      <c r="F40" s="354" t="s">
        <v>695</v>
      </c>
      <c r="G40" s="354" t="str">
        <f>IF(AND('4枚目'!I39="○",COUNTA('4枚目'!I40:J40)=1),"○",IF(AND('4枚目'!I39="",COUNTA('4枚目'!I40:J40)=0),"○","×"))</f>
        <v>○</v>
      </c>
      <c r="H40" s="354"/>
    </row>
    <row r="41" spans="2:8">
      <c r="B41" s="360" t="s">
        <v>686</v>
      </c>
      <c r="C41" s="361" t="s">
        <v>687</v>
      </c>
      <c r="D41" s="362" t="s">
        <v>711</v>
      </c>
      <c r="E41" s="363" t="s">
        <v>710</v>
      </c>
      <c r="F41" s="354" t="s">
        <v>695</v>
      </c>
      <c r="G41" s="354" t="str">
        <f>IF(AND('4枚目'!K39="○",COUNTA('4枚目'!K40:L40)=1),"○",IF(AND('4枚目'!K39="",COUNTA('4枚目'!K40:L40)=0),"○","×"))</f>
        <v>○</v>
      </c>
      <c r="H41" s="354"/>
    </row>
    <row r="42" spans="2:8">
      <c r="B42" s="360" t="s">
        <v>712</v>
      </c>
      <c r="C42" s="361" t="s">
        <v>713</v>
      </c>
      <c r="D42" s="362" t="s">
        <v>663</v>
      </c>
      <c r="E42" s="363"/>
      <c r="F42" s="354" t="s">
        <v>696</v>
      </c>
      <c r="G42" s="354" t="str">
        <f>IF(COUNTA('5枚目'!B10:B11)=1,"○","×")</f>
        <v>×</v>
      </c>
      <c r="H42" s="354"/>
    </row>
    <row r="43" spans="2:8">
      <c r="B43" s="360" t="s">
        <v>712</v>
      </c>
      <c r="C43" s="361" t="s">
        <v>713</v>
      </c>
      <c r="D43" s="362" t="s">
        <v>694</v>
      </c>
      <c r="E43" s="363"/>
      <c r="F43" s="354" t="s">
        <v>714</v>
      </c>
      <c r="G43" s="354" t="str">
        <f>IF(AND('5枚目'!B10="○",'5枚目'!G16&gt;0),"○",IF(AND('5枚目'!B11="○",'5枚目'!G16=0),"○","×"))</f>
        <v>×</v>
      </c>
      <c r="H43" s="354" t="s">
        <v>669</v>
      </c>
    </row>
    <row r="44" spans="2:8">
      <c r="B44" s="360" t="s">
        <v>712</v>
      </c>
      <c r="C44" s="361" t="s">
        <v>713</v>
      </c>
      <c r="D44" s="362" t="s">
        <v>715</v>
      </c>
      <c r="E44" s="363"/>
      <c r="F44" s="354" t="s">
        <v>696</v>
      </c>
      <c r="G44" s="354" t="str">
        <f>IF(COUNTA('5枚目'!B51:B52)=1,"○","×")</f>
        <v>×</v>
      </c>
      <c r="H44" s="354"/>
    </row>
    <row r="45" spans="2:8">
      <c r="B45" s="360" t="s">
        <v>712</v>
      </c>
      <c r="C45" s="361" t="s">
        <v>713</v>
      </c>
      <c r="D45" s="362" t="s">
        <v>666</v>
      </c>
      <c r="E45" s="363"/>
      <c r="F45" s="354" t="s">
        <v>714</v>
      </c>
      <c r="G45" s="354" t="str">
        <f>IF(AND('5枚目'!B10="○",COUNTA('5枚目'!B55:B62)=0),"○",IF(AND('5枚目'!B11="○",COUNTA('5枚目'!B55:B62)&gt;0),"○","×"))</f>
        <v>×</v>
      </c>
      <c r="H45" s="354"/>
    </row>
    <row r="46" spans="2:8">
      <c r="B46" s="360" t="s">
        <v>712</v>
      </c>
      <c r="C46" s="361" t="s">
        <v>713</v>
      </c>
      <c r="D46" s="362" t="s">
        <v>666</v>
      </c>
      <c r="E46" s="363" t="s">
        <v>716</v>
      </c>
      <c r="F46" s="354" t="s">
        <v>695</v>
      </c>
      <c r="G46" s="354" t="str">
        <f>IF(AND('5枚目'!B62="○",COUNTA('5枚目'!F62:K62)=1),"○",IF(AND('5枚目'!B62="",COUNTA('5枚目'!F62:K62)=0),"○","×"))</f>
        <v>○</v>
      </c>
      <c r="H46" s="354"/>
    </row>
  </sheetData>
  <autoFilter ref="A3:H46" xr:uid="{E6840E7B-081C-4124-9366-A654615693CA}"/>
  <mergeCells count="1">
    <mergeCell ref="D1:E1"/>
  </mergeCells>
  <phoneticPr fontId="3"/>
  <pageMargins left="0.7" right="0.7" top="0.75" bottom="0.75" header="0.3" footer="0.3"/>
  <ignoredErrors>
    <ignoredError sqref="D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1枚目</vt:lpstr>
      <vt:lpstr>2枚目</vt:lpstr>
      <vt:lpstr>3枚目</vt:lpstr>
      <vt:lpstr>4枚目</vt:lpstr>
      <vt:lpstr>5枚目</vt:lpstr>
      <vt:lpstr>プルダウン</vt:lpstr>
      <vt:lpstr>非表示・リンク</vt:lpstr>
      <vt:lpstr>非表示・エラー判定</vt:lpstr>
      <vt:lpstr>'1枚目'!Print_Area</vt:lpstr>
      <vt:lpstr>'2枚目'!Print_Area</vt:lpstr>
      <vt:lpstr>'3枚目'!Print_Area</vt:lpstr>
      <vt:lpstr>'4枚目'!Print_Area</vt:lpstr>
      <vt:lpstr>'5枚目'!Print_Area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安部 由理</dc:creator>
  <cp:lastModifiedBy>user</cp:lastModifiedBy>
  <cp:lastPrinted>2024-05-09T00:25:28Z</cp:lastPrinted>
  <dcterms:created xsi:type="dcterms:W3CDTF">2023-05-09T05:48:35Z</dcterms:created>
  <dcterms:modified xsi:type="dcterms:W3CDTF">2026-05-25T01:55:09Z</dcterms:modified>
</cp:coreProperties>
</file>