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2 公表依頼\33 清川村×\"/>
    </mc:Choice>
  </mc:AlternateContent>
  <workbookProtection workbookAlgorithmName="SHA-512" workbookHashValue="rPKbBWaxXuh56MKoxnu2nFUuDQZlIHXB93PSFLVYoGimj9ysOI5z1yMefU9uoT/HFCq2ijoFREMrhat4zvavaA==" workbookSaltValue="Saz6e7g42Hc5EfYCgeJ8zA==" workbookSpinCount="100000" lockStructure="1"/>
  <bookViews>
    <workbookView xWindow="0" yWindow="0" windowWidth="20496" windowHeight="7776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<sst xmlns="http://schemas.openxmlformats.org/spreadsheetml/2006/main" count="237" uniqueCount="123">
  <si>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</si>
  <si>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</si>
  <si>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</si>
  <si>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</si>
  <si>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</si>
  <si>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</si>
  <si>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</si>
  <si>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</si>
  <si>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</si>
  <si>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</si>
  <si>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</si>
  <si>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</si>
  <si>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</si>
  <si>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</si>
  <si>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</si>
  <si>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</si>
  <si>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</si>
  <si>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</si>
  <si>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</si>
  <si>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</si>
  <si>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</si>
  <si>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</si>
  <si>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</si>
  <si>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</si>
  <si>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</si>
  <si>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</si>
  <si>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</si>
  <si>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</si>
  <si>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</si>
  <si>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</si>
  <si>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</si>
  <si>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</si>
  <si>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</si>
  <si>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</si>
  <si>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</si>
  <si>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</si>
  <si>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</si>
  <si>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</si>
  <si>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</si>
  <si>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</si>
  <si>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</si>
  <si>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</si>
  <si>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</si>
  <si>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</si>
  <si>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</si>
  <si>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</si>
  <si>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</si>
  <si>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</si>
  <si>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</si>
  <si>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</si>
  <si>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</si>
  <si>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</si>
  <si>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</si>
  <si>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</si>
  <si>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</si>
  <si>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</si>
  <si>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</si>
  <si>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</si>
  <si>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</si>
  <si>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</si>
  <si>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</si>
  <si>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</si>
  <si>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</si>
  <si>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</si>
  <si>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</si>
  <si>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</si>
  <si>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</si>
  <si>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</si>
  <si>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</si>
  <si>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</si>
  <si>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</si>
  <si>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</si>
  <si>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</si>
  <si>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</si>
  <si>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</si>
  <si>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</si>
  <si>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</si>
  <si>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</si>
  <si>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</si>
  <si>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</si>
  <si>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</si>
  <si>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</si>
  <si>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</si>
  <si>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</si>
  <si>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</si>
  <si>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</si>
  <si>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</si>
  <si>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</si>
  <si>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</si>
  <si>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</si>
  <si>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</si>
  <si>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</si>
  <si>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</si>
  <si>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</si>
  <si>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</si>
  <si>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</si>
  <si>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</si>
  <si>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</si>
  <si>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</si>
  <si>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</si>
  <si>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</si>
  <si>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</si>
  <si>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</si>
  <si>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</si>
  <si>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</si>
  <si>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</si>
  <si>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</si>
  <si>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清川村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</si>
  <si>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</si>
  <si>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</si>
  <si>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</si>
  <si>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</si>
  <si>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</si>
  <si>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</si>
  <si>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</si>
  <si>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</si>
  <si>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</si>
  <si>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</si>
  <si>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</si>
  <si>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</si>
  <si>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は100％を超え、平均値も上回っております。また、企業債の借入高もなく、料金回収率についても100％を超え、平均値を上回った回収がされており、比較的健全な経営であるものと思われます。
　給水原価についても、運転管理経費を極力抑えていることから、平均値の４分の１程度で、かなり低い原価となっております。有収率については、ほぼ平均値となっておりますが、近年は下がり傾向にあるため、漏水調査を実施して、無効水量の低減に努める必要があります。
　有収率の向上に努めて、より経営の健全化を図るとともに、料金収入が年々下がっている傾向のなか、施設の老朽化対策を講じていくため、更なる経費の縮減が求められます。</t>
    <rPh sb="135" eb="136">
      <t>ブン</t>
    </rPh>
    <rPh sb="138" eb="140">
      <t>テイド</t>
    </rPh>
    <rPh sb="182" eb="184">
      <t>キンネン</t>
    </rPh>
    <rPh sb="196" eb="198">
      <t>ロウスイ</t>
    </rPh>
    <rPh sb="198" eb="200">
      <t>チョウサ</t>
    </rPh>
    <rPh sb="201" eb="203">
      <t>ジッシ</t>
    </rPh>
    <rPh sb="206" eb="208">
      <t>ムコウ</t>
    </rPh>
    <rPh sb="208" eb="210">
      <t>スイリョウ</t>
    </rPh>
    <rPh sb="211" eb="213">
      <t>テイゲン</t>
    </rPh>
    <rPh sb="214" eb="215">
      <t>ツト</t>
    </rPh>
    <rPh sb="217" eb="219">
      <t>ヒツヨウ</t>
    </rPh>
    <rPh sb="227" eb="229">
      <t>ユウシュウ</t>
    </rPh>
    <rPh sb="229" eb="230">
      <t>リツ</t>
    </rPh>
    <rPh sb="231" eb="233">
      <t>コウジョウ</t>
    </rPh>
    <rPh sb="234" eb="235">
      <t>ツト</t>
    </rPh>
    <rPh sb="243" eb="246">
      <t>ケンゼンカ</t>
    </rPh>
    <rPh sb="247" eb="248">
      <t>ハカ</t>
    </rPh>
    <rPh sb="267" eb="269">
      <t>ケイコウ</t>
    </rPh>
    <rPh sb="290" eb="291">
      <t>サラ</t>
    </rPh>
    <rPh sb="296" eb="298">
      <t>シュクゲン</t>
    </rPh>
    <phoneticPr fontId="4"/>
  </si>
  <si>
    <t>　近年、各家庭において節水型家電の普及、また、人口の減少に伴い、年々水道使用量の低迷が進んでおります。一方、施設・設備の及び管路の老朽化により、維持管理経費は増加傾向となっていることから、収支のバランスを見据え、施設管理の委託化による経費の縮減を図るとともに、平成28年度に料金の一部改定（値上げ）をしたものの、当面は国庫からの交付金等が見込めず、自己財源による経営となることから、財政調整基金の推移により、料金改定の必要性を検討していく必要があります。</t>
    <rPh sb="120" eb="122">
      <t>シュクゲン</t>
    </rPh>
    <rPh sb="123" eb="124">
      <t>ハカ</t>
    </rPh>
    <rPh sb="159" eb="161">
      <t>コッコ</t>
    </rPh>
    <rPh sb="164" eb="167">
      <t>コウフキン</t>
    </rPh>
    <rPh sb="167" eb="168">
      <t>トウ</t>
    </rPh>
    <rPh sb="169" eb="171">
      <t>ミコ</t>
    </rPh>
    <rPh sb="174" eb="176">
      <t>ジコ</t>
    </rPh>
    <rPh sb="176" eb="178">
      <t>ザイゲン</t>
    </rPh>
    <rPh sb="181" eb="183">
      <t>ケイエイ</t>
    </rPh>
    <phoneticPr fontId="4"/>
  </si>
  <si>
    <t>　施設・設備の老朽化については、10年計画（H19～H28）を立て、電気計装設備等の更新・改修に努めてまいりましたが、機械設備及び管路について老朽化が進んでいることから、中長期的な財政計画を踏まえ、平成28年度に策定した「第２期更新事業計画（H29～H38）」に基づき、今後も適宜更新・改修を進めていく必要があります。</t>
    <rPh sb="4" eb="6">
      <t>セツビ</t>
    </rPh>
    <rPh sb="34" eb="36">
      <t>デンキ</t>
    </rPh>
    <rPh sb="36" eb="38">
      <t>ケイソウ</t>
    </rPh>
    <rPh sb="38" eb="40">
      <t>セツビ</t>
    </rPh>
    <rPh sb="40" eb="41">
      <t>ナド</t>
    </rPh>
    <rPh sb="42" eb="44">
      <t>コウシン</t>
    </rPh>
    <rPh sb="131" eb="132">
      <t>モト</t>
    </rPh>
    <rPh sb="140" eb="142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</si>
</sst>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0.09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0-48AA-8DCF-518347B7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68960"/>
        <c:axId val="394769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0.69</c:v>
                </c:pt>
                <c:pt idx="2">
                  <c:v>0.65</c:v>
                </c:pt>
                <c:pt idx="3">
                  <c:v>0.53</c:v>
                </c:pt>
                <c:pt idx="4">
                  <c:v>0.72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20-48AA-8DCF-518347B7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68960"/>
        <c:axId val="394769352"/>
      </c:lineChart>
      <c:dateAx>
        <c:axId val="39476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769352"/>
        <c:crosses val="autoZero"/>
        <c:auto val="1"/>
        <c:lblOffset val="100"/>
        <c:baseTimeUnit val="years"/>
      </c:dateAx>
      <c:valAx>
        <c:axId val="394769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76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46.8</c:v>
                </c:pt>
                <c:pt idx="1">
                  <c:v>47.73</c:v>
                </c:pt>
                <c:pt idx="2">
                  <c:v>46.83</c:v>
                </c:pt>
                <c:pt idx="3">
                  <c:v>48.21</c:v>
                </c:pt>
                <c:pt idx="4">
                  <c:v>51.81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32-4710-8D8B-EAC9F1BA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216600"/>
        <c:axId val="55721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57.55</c:v>
                </c:pt>
                <c:pt idx="1">
                  <c:v>57.43</c:v>
                </c:pt>
                <c:pt idx="2">
                  <c:v>57.29</c:v>
                </c:pt>
                <c:pt idx="3">
                  <c:v>55.9</c:v>
                </c:pt>
                <c:pt idx="4">
                  <c:v>57.3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32-4710-8D8B-EAC9F1BA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16600"/>
        <c:axId val="557216208"/>
      </c:lineChart>
      <c:dateAx>
        <c:axId val="557216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7216208"/>
        <c:crosses val="autoZero"/>
        <c:auto val="1"/>
        <c:lblOffset val="100"/>
        <c:baseTimeUnit val="years"/>
      </c:dateAx>
      <c:valAx>
        <c:axId val="55721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7216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84.44</c:v>
                </c:pt>
                <c:pt idx="1">
                  <c:v>79.599999999999994</c:v>
                </c:pt>
                <c:pt idx="2">
                  <c:v>80.78</c:v>
                </c:pt>
                <c:pt idx="3">
                  <c:v>77.12</c:v>
                </c:pt>
                <c:pt idx="4">
                  <c:v>72.349999999999994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4D-4040-A83C-2EA07CD5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217384"/>
        <c:axId val="55721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73.83</c:v>
                </c:pt>
                <c:pt idx="2">
                  <c:v>73.69</c:v>
                </c:pt>
                <c:pt idx="3">
                  <c:v>73.28</c:v>
                </c:pt>
                <c:pt idx="4">
                  <c:v>72.42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4D-4040-A83C-2EA07CD5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17384"/>
        <c:axId val="557213072"/>
      </c:lineChart>
      <c:dateAx>
        <c:axId val="557217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7213072"/>
        <c:crosses val="autoZero"/>
        <c:auto val="1"/>
        <c:lblOffset val="100"/>
        <c:baseTimeUnit val="years"/>
      </c:dateAx>
      <c:valAx>
        <c:axId val="55721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7217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139.44</c:v>
                </c:pt>
                <c:pt idx="1">
                  <c:v>157.72</c:v>
                </c:pt>
                <c:pt idx="2">
                  <c:v>161.21</c:v>
                </c:pt>
                <c:pt idx="3">
                  <c:v>172.64</c:v>
                </c:pt>
                <c:pt idx="4">
                  <c:v>185.77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7-43B5-A688-CBCBEE48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69744"/>
        <c:axId val="39476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76.09</c:v>
                </c:pt>
                <c:pt idx="1">
                  <c:v>75.87</c:v>
                </c:pt>
                <c:pt idx="2">
                  <c:v>76.27</c:v>
                </c:pt>
                <c:pt idx="3">
                  <c:v>77.56</c:v>
                </c:pt>
                <c:pt idx="4">
                  <c:v>78.510000000000005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57-43B5-A688-CBCBEE48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69744"/>
        <c:axId val="394763472"/>
      </c:lineChart>
      <c:dateAx>
        <c:axId val="39476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763472"/>
        <c:crosses val="autoZero"/>
        <c:auto val="1"/>
        <c:lblOffset val="100"/>
        <c:baseTimeUnit val="years"/>
      </c:dateAx>
      <c:valAx>
        <c:axId val="39476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76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BD-47A1-8EF7-01D13A65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72880"/>
        <c:axId val="39477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BD-47A1-8EF7-01D13A65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72880"/>
        <c:axId val="394774840"/>
      </c:lineChart>
      <c:dateAx>
        <c:axId val="39477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774840"/>
        <c:crosses val="autoZero"/>
        <c:auto val="1"/>
        <c:lblOffset val="100"/>
        <c:baseTimeUnit val="years"/>
      </c:dateAx>
      <c:valAx>
        <c:axId val="394774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77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95-49CC-9C2F-A20B9A00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75624"/>
        <c:axId val="39477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95-49CC-9C2F-A20B9A00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75624"/>
        <c:axId val="394776016"/>
      </c:lineChart>
      <c:dateAx>
        <c:axId val="394775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776016"/>
        <c:crosses val="autoZero"/>
        <c:auto val="1"/>
        <c:lblOffset val="100"/>
        <c:baseTimeUnit val="years"/>
      </c:dateAx>
      <c:valAx>
        <c:axId val="39477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77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35-47BC-B97D-C64801B1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58288"/>
        <c:axId val="394354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35-47BC-B97D-C64801B1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58288"/>
        <c:axId val="394354760"/>
      </c:lineChart>
      <c:dateAx>
        <c:axId val="39435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54760"/>
        <c:crosses val="autoZero"/>
        <c:auto val="1"/>
        <c:lblOffset val="100"/>
        <c:baseTimeUnit val="years"/>
      </c:dateAx>
      <c:valAx>
        <c:axId val="394354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35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02-4AB4-8241-DBB8861E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56720"/>
        <c:axId val="394355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02-4AB4-8241-DBB8861E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56720"/>
        <c:axId val="394355544"/>
      </c:lineChart>
      <c:dateAx>
        <c:axId val="394356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55544"/>
        <c:crosses val="autoZero"/>
        <c:auto val="1"/>
        <c:lblOffset val="100"/>
        <c:baseTimeUnit val="years"/>
      </c:dateAx>
      <c:valAx>
        <c:axId val="394355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356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B6-4CE1-AF28-684FF8DC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57112"/>
        <c:axId val="39436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1113.76</c:v>
                </c:pt>
                <c:pt idx="1">
                  <c:v>1125.69</c:v>
                </c:pt>
                <c:pt idx="2">
                  <c:v>1134.67</c:v>
                </c:pt>
                <c:pt idx="3">
                  <c:v>1144.79</c:v>
                </c:pt>
                <c:pt idx="4">
                  <c:v>1061.58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B6-4CE1-AF28-684FF8DC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57112"/>
        <c:axId val="394360640"/>
      </c:lineChart>
      <c:dateAx>
        <c:axId val="394357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60640"/>
        <c:crosses val="autoZero"/>
        <c:auto val="1"/>
        <c:lblOffset val="100"/>
        <c:baseTimeUnit val="years"/>
      </c:dateAx>
      <c:valAx>
        <c:axId val="39436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357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134.54</c:v>
                </c:pt>
                <c:pt idx="1">
                  <c:v>150.94</c:v>
                </c:pt>
                <c:pt idx="2">
                  <c:v>151.71</c:v>
                </c:pt>
                <c:pt idx="3">
                  <c:v>162.43</c:v>
                </c:pt>
                <c:pt idx="4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E-4717-8900-1A835C5C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57896"/>
        <c:axId val="394359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34.25</c:v>
                </c:pt>
                <c:pt idx="1">
                  <c:v>46.48</c:v>
                </c:pt>
                <c:pt idx="2">
                  <c:v>40.6</c:v>
                </c:pt>
                <c:pt idx="3">
                  <c:v>56.04</c:v>
                </c:pt>
                <c:pt idx="4">
                  <c:v>58.52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8E-4717-8900-1A835C5C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57896"/>
        <c:axId val="394359072"/>
      </c:lineChart>
      <c:dateAx>
        <c:axId val="394357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59072"/>
        <c:crosses val="autoZero"/>
        <c:auto val="1"/>
        <c:lblOffset val="100"/>
        <c:baseTimeUnit val="years"/>
      </c:dateAx>
      <c:valAx>
        <c:axId val="394359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357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86.98</c:v>
                </c:pt>
                <c:pt idx="1">
                  <c:v>79.64</c:v>
                </c:pt>
                <c:pt idx="2">
                  <c:v>79.319999999999993</c:v>
                </c:pt>
                <c:pt idx="3">
                  <c:v>74.02</c:v>
                </c:pt>
                <c:pt idx="4">
                  <c:v>69.78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D3-4A66-B871-7A88A61F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61424"/>
        <c:axId val="394360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501.18</c:v>
                </c:pt>
                <c:pt idx="1">
                  <c:v>376.61</c:v>
                </c:pt>
                <c:pt idx="2">
                  <c:v>440.03</c:v>
                </c:pt>
                <c:pt idx="3">
                  <c:v>304.35000000000002</c:v>
                </c:pt>
                <c:pt idx="4">
                  <c:v>296.3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D3-4A66-B871-7A88A61F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61424"/>
        <c:axId val="394360248"/>
      </c:lineChart>
      <c:dateAx>
        <c:axId val="39436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60248"/>
        <c:crosses val="autoZero"/>
        <c:auto val="1"/>
        <c:lblOffset val="100"/>
        <c:baseTimeUnit val="years"/>
      </c:dateAx>
      <c:valAx>
        <c:axId val="394360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36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2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2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4" t="str">
        <f>データ!H6</f>
        <v>神奈川県　清川村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2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データ!$I$6</f>
        <v>法非適用</v>
      </c>
      <c r="C8" s="72"/>
      <c r="D8" s="72"/>
      <c r="E8" s="72"/>
      <c r="F8" s="72"/>
      <c r="G8" s="72"/>
      <c r="H8" s="72"/>
      <c r="I8" s="72" t="str">
        <f>データ!$J$6</f>
        <v>水道事業</v>
      </c>
      <c r="J8" s="72"/>
      <c r="K8" s="72"/>
      <c r="L8" s="72"/>
      <c r="M8" s="72"/>
      <c r="N8" s="72"/>
      <c r="O8" s="72"/>
      <c r="P8" s="72" t="str">
        <f>データ!$K$6</f>
        <v>簡易水道事業</v>
      </c>
      <c r="Q8" s="72"/>
      <c r="R8" s="72"/>
      <c r="S8" s="72"/>
      <c r="T8" s="72"/>
      <c r="U8" s="72"/>
      <c r="V8" s="72"/>
      <c r="W8" s="72" t="str">
        <f>データ!$L$6</f>
        <v>D3</v>
      </c>
      <c r="X8" s="72"/>
      <c r="Y8" s="72"/>
      <c r="Z8" s="72"/>
      <c r="AA8" s="72"/>
      <c r="AB8" s="72"/>
      <c r="AC8" s="72"/>
      <c r="AD8" s="72" t="str">
        <f>データ!$M$6</f>
        <v>非設置</v>
      </c>
      <c r="AE8" s="72"/>
      <c r="AF8" s="72"/>
      <c r="AG8" s="72"/>
      <c r="AH8" s="72"/>
      <c r="AI8" s="72"/>
      <c r="AJ8" s="72"/>
      <c r="AK8" s="2"/>
      <c r="AL8" s="66">
        <f>データ!$R$6</f>
        <v>2979</v>
      </c>
      <c r="AM8" s="66"/>
      <c r="AN8" s="66"/>
      <c r="AO8" s="66"/>
      <c r="AP8" s="66"/>
      <c r="AQ8" s="66"/>
      <c r="AR8" s="66"/>
      <c r="AS8" s="66"/>
      <c r="AT8" s="65">
        <f>データ!$S$6</f>
        <v>71.239999999999995</v>
      </c>
      <c r="AU8" s="65"/>
      <c r="AV8" s="65"/>
      <c r="AW8" s="65"/>
      <c r="AX8" s="65"/>
      <c r="AY8" s="65"/>
      <c r="AZ8" s="65"/>
      <c r="BA8" s="65"/>
      <c r="BB8" s="65">
        <f>データ!$T$6</f>
        <v>41.82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2"/>
      <c r="AE9" s="2"/>
      <c r="AF9" s="2"/>
      <c r="AG9" s="2"/>
      <c r="AH9" s="3"/>
      <c r="AI9" s="2"/>
      <c r="AJ9" s="2"/>
      <c r="AK9" s="2"/>
      <c r="AL9" s="71" t="s">
        <v>16</v>
      </c>
      <c r="AM9" s="71"/>
      <c r="AN9" s="71"/>
      <c r="AO9" s="71"/>
      <c r="AP9" s="71"/>
      <c r="AQ9" s="71"/>
      <c r="AR9" s="71"/>
      <c r="AS9" s="71"/>
      <c r="AT9" s="71" t="s">
        <v>17</v>
      </c>
      <c r="AU9" s="71"/>
      <c r="AV9" s="71"/>
      <c r="AW9" s="71"/>
      <c r="AX9" s="71"/>
      <c r="AY9" s="71"/>
      <c r="AZ9" s="71"/>
      <c r="BA9" s="71"/>
      <c r="BB9" s="71" t="s">
        <v>18</v>
      </c>
      <c r="BC9" s="71"/>
      <c r="BD9" s="71"/>
      <c r="BE9" s="71"/>
      <c r="BF9" s="71"/>
      <c r="BG9" s="71"/>
      <c r="BH9" s="71"/>
      <c r="BI9" s="71"/>
      <c r="BJ9" s="3"/>
      <c r="BK9" s="3"/>
      <c r="BL9" s="63" t="s">
        <v>19</v>
      </c>
      <c r="BM9" s="64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5" t="str">
        <f>データ!$N$6</f>
        <v>-</v>
      </c>
      <c r="C10" s="65"/>
      <c r="D10" s="65"/>
      <c r="E10" s="65"/>
      <c r="F10" s="65"/>
      <c r="G10" s="65"/>
      <c r="H10" s="65"/>
      <c r="I10" s="65" t="str">
        <f>データ!$O$6</f>
        <v>該当数値なし</v>
      </c>
      <c r="J10" s="65"/>
      <c r="K10" s="65"/>
      <c r="L10" s="65"/>
      <c r="M10" s="65"/>
      <c r="N10" s="65"/>
      <c r="O10" s="65"/>
      <c r="P10" s="65">
        <f>データ!$P$6</f>
        <v>97.62</v>
      </c>
      <c r="Q10" s="65"/>
      <c r="R10" s="65"/>
      <c r="S10" s="65"/>
      <c r="T10" s="65"/>
      <c r="U10" s="65"/>
      <c r="V10" s="65"/>
      <c r="W10" s="66">
        <f>データ!$Q$6</f>
        <v>1663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2914</v>
      </c>
      <c r="AM10" s="66"/>
      <c r="AN10" s="66"/>
      <c r="AO10" s="66"/>
      <c r="AP10" s="66"/>
      <c r="AQ10" s="66"/>
      <c r="AR10" s="66"/>
      <c r="AS10" s="66"/>
      <c r="AT10" s="65">
        <f>データ!$V$6</f>
        <v>4.5</v>
      </c>
      <c r="AU10" s="65"/>
      <c r="AV10" s="65"/>
      <c r="AW10" s="65"/>
      <c r="AX10" s="65"/>
      <c r="AY10" s="65"/>
      <c r="AZ10" s="65"/>
      <c r="BA10" s="65"/>
      <c r="BB10" s="65">
        <f>データ!$W$6</f>
        <v>647.55999999999995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21</v>
      </c>
      <c r="BM10" s="68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23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2">
      <c r="A14" s="2"/>
      <c r="B14" s="60" t="s">
        <v>24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25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2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120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2">
      <c r="A34" s="2"/>
      <c r="B34" s="16"/>
      <c r="C34" s="54" t="s">
        <v>26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27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28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29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2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30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2">
      <c r="A56" s="2"/>
      <c r="B56" s="16"/>
      <c r="C56" s="54" t="s">
        <v>31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32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33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34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2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2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2">
      <c r="A60" s="2"/>
      <c r="B60" s="55" t="s">
        <v>35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2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36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121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2">
      <c r="A79" s="2"/>
      <c r="B79" s="16"/>
      <c r="C79" s="54" t="s">
        <v>37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38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39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2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2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25" t="s">
        <v>40</v>
      </c>
    </row>
    <row r="84" spans="1:78" hidden="1" x14ac:dyDescent="0.2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2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54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54</v>
      </c>
      <c r="N85" s="26" t="s">
        <v>53</v>
      </c>
      <c r="O85" s="26" t="str">
        <f>データ!EN6</f>
        <v>【0.72】</v>
      </c>
    </row>
  </sheetData>
  <sheetProtection algorithmName="SHA-512" hashValue="pQNQiGTJ5KW+xEMs8cAYyoZHN5xJDPmorsVdGiCkfropHrACC83OGnbr0Dy4CPIaBjZ3n6sRN1QGwetsnyBXWA==" saltValue="YIkrhw/46dOaKhkroNZIfw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55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2">
      <c r="A2" s="28" t="s">
        <v>56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2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6" t="s">
        <v>64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65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35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2">
      <c r="A4" s="28" t="s">
        <v>66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68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69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70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71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72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73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74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75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76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77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2">
      <c r="A5" s="28" t="s">
        <v>78</v>
      </c>
      <c r="B5" s="31"/>
      <c r="C5" s="31"/>
      <c r="D5" s="31"/>
      <c r="E5" s="31"/>
      <c r="F5" s="31"/>
      <c r="G5" s="31"/>
      <c r="H5" s="32" t="s">
        <v>79</v>
      </c>
      <c r="I5" s="32" t="s">
        <v>80</v>
      </c>
      <c r="J5" s="32" t="s">
        <v>81</v>
      </c>
      <c r="K5" s="32" t="s">
        <v>82</v>
      </c>
      <c r="L5" s="32" t="s">
        <v>83</v>
      </c>
      <c r="M5" s="32" t="s">
        <v>84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41</v>
      </c>
      <c r="AI5" s="32" t="s">
        <v>95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95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95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95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95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95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95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95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95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95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</row>
    <row r="6" spans="1:144" s="36" customFormat="1" x14ac:dyDescent="0.2">
      <c r="A6" s="28" t="s">
        <v>106</v>
      </c>
      <c r="B6" s="33">
        <f>B7</f>
        <v>2017</v>
      </c>
      <c r="C6" s="33">
        <f t="shared" ref="C6:W6" si="3">C7</f>
        <v>144029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神奈川県　清川村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97.62</v>
      </c>
      <c r="Q6" s="34">
        <f t="shared" si="3"/>
        <v>1663</v>
      </c>
      <c r="R6" s="34">
        <f t="shared" si="3"/>
        <v>2979</v>
      </c>
      <c r="S6" s="34">
        <f t="shared" si="3"/>
        <v>71.239999999999995</v>
      </c>
      <c r="T6" s="34">
        <f t="shared" si="3"/>
        <v>41.82</v>
      </c>
      <c r="U6" s="34">
        <f t="shared" si="3"/>
        <v>2914</v>
      </c>
      <c r="V6" s="34">
        <f t="shared" si="3"/>
        <v>4.5</v>
      </c>
      <c r="W6" s="34">
        <f t="shared" si="3"/>
        <v>647.55999999999995</v>
      </c>
      <c r="X6" s="35">
        <f>IF(X7="",NA(),X7)</f>
        <v>139.44</v>
      </c>
      <c r="Y6" s="35">
        <f t="shared" ref="Y6:AG6" si="4">IF(Y7="",NA(),Y7)</f>
        <v>157.72</v>
      </c>
      <c r="Z6" s="35">
        <f t="shared" si="4"/>
        <v>161.21</v>
      </c>
      <c r="AA6" s="35">
        <f t="shared" si="4"/>
        <v>172.64</v>
      </c>
      <c r="AB6" s="35">
        <f t="shared" si="4"/>
        <v>185.77</v>
      </c>
      <c r="AC6" s="35">
        <f t="shared" si="4"/>
        <v>76.09</v>
      </c>
      <c r="AD6" s="35">
        <f t="shared" si="4"/>
        <v>75.87</v>
      </c>
      <c r="AE6" s="35">
        <f t="shared" si="4"/>
        <v>76.27</v>
      </c>
      <c r="AF6" s="35">
        <f t="shared" si="4"/>
        <v>77.56</v>
      </c>
      <c r="AG6" s="35">
        <f t="shared" si="4"/>
        <v>78.510000000000005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4">
        <f>IF(BE7="",NA(),BE7)</f>
        <v>0</v>
      </c>
      <c r="BF6" s="34">
        <f t="shared" ref="BF6:BN6" si="7">IF(BF7="",NA(),BF7)</f>
        <v>0</v>
      </c>
      <c r="BG6" s="34">
        <f t="shared" si="7"/>
        <v>0</v>
      </c>
      <c r="BH6" s="34">
        <f t="shared" si="7"/>
        <v>0</v>
      </c>
      <c r="BI6" s="34">
        <f t="shared" si="7"/>
        <v>0</v>
      </c>
      <c r="BJ6" s="35">
        <f t="shared" si="7"/>
        <v>1113.76</v>
      </c>
      <c r="BK6" s="35">
        <f t="shared" si="7"/>
        <v>1125.69</v>
      </c>
      <c r="BL6" s="35">
        <f t="shared" si="7"/>
        <v>1134.67</v>
      </c>
      <c r="BM6" s="35">
        <f t="shared" si="7"/>
        <v>1144.79</v>
      </c>
      <c r="BN6" s="35">
        <f t="shared" si="7"/>
        <v>1061.58</v>
      </c>
      <c r="BO6" s="34" t="str">
        <f>IF(BO7="","",IF(BO7="-","【-】","【"&amp;SUBSTITUTE(TEXT(BO7,"#,##0.00"),"-","△")&amp;"】"))</f>
        <v>【1,141.75】</v>
      </c>
      <c r="BP6" s="35">
        <f>IF(BP7="",NA(),BP7)</f>
        <v>134.54</v>
      </c>
      <c r="BQ6" s="35">
        <f t="shared" ref="BQ6:BY6" si="8">IF(BQ7="",NA(),BQ7)</f>
        <v>150.94</v>
      </c>
      <c r="BR6" s="35">
        <f t="shared" si="8"/>
        <v>151.71</v>
      </c>
      <c r="BS6" s="35">
        <f t="shared" si="8"/>
        <v>162.43</v>
      </c>
      <c r="BT6" s="35">
        <f t="shared" si="8"/>
        <v>174</v>
      </c>
      <c r="BU6" s="35">
        <f t="shared" si="8"/>
        <v>34.25</v>
      </c>
      <c r="BV6" s="35">
        <f t="shared" si="8"/>
        <v>46.48</v>
      </c>
      <c r="BW6" s="35">
        <f t="shared" si="8"/>
        <v>40.6</v>
      </c>
      <c r="BX6" s="35">
        <f t="shared" si="8"/>
        <v>56.04</v>
      </c>
      <c r="BY6" s="35">
        <f t="shared" si="8"/>
        <v>58.52</v>
      </c>
      <c r="BZ6" s="34" t="str">
        <f>IF(BZ7="","",IF(BZ7="-","【-】","【"&amp;SUBSTITUTE(TEXT(BZ7,"#,##0.00"),"-","△")&amp;"】"))</f>
        <v>【54.93】</v>
      </c>
      <c r="CA6" s="35">
        <f>IF(CA7="",NA(),CA7)</f>
        <v>86.98</v>
      </c>
      <c r="CB6" s="35">
        <f t="shared" ref="CB6:CJ6" si="9">IF(CB7="",NA(),CB7)</f>
        <v>79.64</v>
      </c>
      <c r="CC6" s="35">
        <f t="shared" si="9"/>
        <v>79.319999999999993</v>
      </c>
      <c r="CD6" s="35">
        <f t="shared" si="9"/>
        <v>74.02</v>
      </c>
      <c r="CE6" s="35">
        <f t="shared" si="9"/>
        <v>69.78</v>
      </c>
      <c r="CF6" s="35">
        <f t="shared" si="9"/>
        <v>501.18</v>
      </c>
      <c r="CG6" s="35">
        <f t="shared" si="9"/>
        <v>376.61</v>
      </c>
      <c r="CH6" s="35">
        <f t="shared" si="9"/>
        <v>440.03</v>
      </c>
      <c r="CI6" s="35">
        <f t="shared" si="9"/>
        <v>304.35000000000002</v>
      </c>
      <c r="CJ6" s="35">
        <f t="shared" si="9"/>
        <v>296.3</v>
      </c>
      <c r="CK6" s="34" t="str">
        <f>IF(CK7="","",IF(CK7="-","【-】","【"&amp;SUBSTITUTE(TEXT(CK7,"#,##0.00"),"-","△")&amp;"】"))</f>
        <v>【292.18】</v>
      </c>
      <c r="CL6" s="35">
        <f>IF(CL7="",NA(),CL7)</f>
        <v>46.8</v>
      </c>
      <c r="CM6" s="35">
        <f t="shared" ref="CM6:CU6" si="10">IF(CM7="",NA(),CM7)</f>
        <v>47.73</v>
      </c>
      <c r="CN6" s="35">
        <f t="shared" si="10"/>
        <v>46.83</v>
      </c>
      <c r="CO6" s="35">
        <f t="shared" si="10"/>
        <v>48.21</v>
      </c>
      <c r="CP6" s="35">
        <f t="shared" si="10"/>
        <v>51.81</v>
      </c>
      <c r="CQ6" s="35">
        <f t="shared" si="10"/>
        <v>57.55</v>
      </c>
      <c r="CR6" s="35">
        <f t="shared" si="10"/>
        <v>57.43</v>
      </c>
      <c r="CS6" s="35">
        <f t="shared" si="10"/>
        <v>57.29</v>
      </c>
      <c r="CT6" s="35">
        <f t="shared" si="10"/>
        <v>55.9</v>
      </c>
      <c r="CU6" s="35">
        <f t="shared" si="10"/>
        <v>57.3</v>
      </c>
      <c r="CV6" s="34" t="str">
        <f>IF(CV7="","",IF(CV7="-","【-】","【"&amp;SUBSTITUTE(TEXT(CV7,"#,##0.00"),"-","△")&amp;"】"))</f>
        <v>【56.91】</v>
      </c>
      <c r="CW6" s="35">
        <f>IF(CW7="",NA(),CW7)</f>
        <v>84.44</v>
      </c>
      <c r="CX6" s="35">
        <f t="shared" ref="CX6:DF6" si="11">IF(CX7="",NA(),CX7)</f>
        <v>79.599999999999994</v>
      </c>
      <c r="CY6" s="35">
        <f t="shared" si="11"/>
        <v>80.78</v>
      </c>
      <c r="CZ6" s="35">
        <f t="shared" si="11"/>
        <v>77.12</v>
      </c>
      <c r="DA6" s="35">
        <f t="shared" si="11"/>
        <v>72.349999999999994</v>
      </c>
      <c r="DB6" s="35">
        <f t="shared" si="11"/>
        <v>74.14</v>
      </c>
      <c r="DC6" s="35">
        <f t="shared" si="11"/>
        <v>73.83</v>
      </c>
      <c r="DD6" s="35">
        <f t="shared" si="11"/>
        <v>73.69</v>
      </c>
      <c r="DE6" s="35">
        <f t="shared" si="11"/>
        <v>73.28</v>
      </c>
      <c r="DF6" s="35">
        <f t="shared" si="11"/>
        <v>72.42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5">
        <f>IF(ED7="",NA(),ED7)</f>
        <v>0.15</v>
      </c>
      <c r="EE6" s="35">
        <f t="shared" ref="EE6:EM6" si="14">IF(EE7="",NA(),EE7)</f>
        <v>0.09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0.8</v>
      </c>
      <c r="EJ6" s="35">
        <f t="shared" si="14"/>
        <v>0.69</v>
      </c>
      <c r="EK6" s="35">
        <f t="shared" si="14"/>
        <v>0.65</v>
      </c>
      <c r="EL6" s="35">
        <f t="shared" si="14"/>
        <v>0.53</v>
      </c>
      <c r="EM6" s="35">
        <f t="shared" si="14"/>
        <v>0.72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2">
      <c r="A7" s="28"/>
      <c r="B7" s="37">
        <v>2017</v>
      </c>
      <c r="C7" s="37">
        <v>144029</v>
      </c>
      <c r="D7" s="37">
        <v>47</v>
      </c>
      <c r="E7" s="37">
        <v>1</v>
      </c>
      <c r="F7" s="37">
        <v>0</v>
      </c>
      <c r="G7" s="37">
        <v>0</v>
      </c>
      <c r="H7" s="37" t="s">
        <v>107</v>
      </c>
      <c r="I7" s="37" t="s">
        <v>108</v>
      </c>
      <c r="J7" s="37" t="s">
        <v>109</v>
      </c>
      <c r="K7" s="37" t="s">
        <v>110</v>
      </c>
      <c r="L7" s="37" t="s">
        <v>111</v>
      </c>
      <c r="M7" s="37" t="s">
        <v>112</v>
      </c>
      <c r="N7" s="38" t="s">
        <v>113</v>
      </c>
      <c r="O7" s="38" t="s">
        <v>114</v>
      </c>
      <c r="P7" s="38">
        <v>97.62</v>
      </c>
      <c r="Q7" s="38">
        <v>1663</v>
      </c>
      <c r="R7" s="38">
        <v>2979</v>
      </c>
      <c r="S7" s="38">
        <v>71.239999999999995</v>
      </c>
      <c r="T7" s="38">
        <v>41.82</v>
      </c>
      <c r="U7" s="38">
        <v>2914</v>
      </c>
      <c r="V7" s="38">
        <v>4.5</v>
      </c>
      <c r="W7" s="38">
        <v>647.55999999999995</v>
      </c>
      <c r="X7" s="38">
        <v>139.44</v>
      </c>
      <c r="Y7" s="38">
        <v>157.72</v>
      </c>
      <c r="Z7" s="38">
        <v>161.21</v>
      </c>
      <c r="AA7" s="38">
        <v>172.64</v>
      </c>
      <c r="AB7" s="38">
        <v>185.77</v>
      </c>
      <c r="AC7" s="38">
        <v>76.09</v>
      </c>
      <c r="AD7" s="38">
        <v>75.87</v>
      </c>
      <c r="AE7" s="38">
        <v>76.27</v>
      </c>
      <c r="AF7" s="38">
        <v>77.56</v>
      </c>
      <c r="AG7" s="38">
        <v>78.510000000000005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1113.76</v>
      </c>
      <c r="BK7" s="38">
        <v>1125.69</v>
      </c>
      <c r="BL7" s="38">
        <v>1134.67</v>
      </c>
      <c r="BM7" s="38">
        <v>1144.79</v>
      </c>
      <c r="BN7" s="38">
        <v>1061.58</v>
      </c>
      <c r="BO7" s="38">
        <v>1141.75</v>
      </c>
      <c r="BP7" s="38">
        <v>134.54</v>
      </c>
      <c r="BQ7" s="38">
        <v>150.94</v>
      </c>
      <c r="BR7" s="38">
        <v>151.71</v>
      </c>
      <c r="BS7" s="38">
        <v>162.43</v>
      </c>
      <c r="BT7" s="38">
        <v>174</v>
      </c>
      <c r="BU7" s="38">
        <v>34.25</v>
      </c>
      <c r="BV7" s="38">
        <v>46.48</v>
      </c>
      <c r="BW7" s="38">
        <v>40.6</v>
      </c>
      <c r="BX7" s="38">
        <v>56.04</v>
      </c>
      <c r="BY7" s="38">
        <v>58.52</v>
      </c>
      <c r="BZ7" s="38">
        <v>54.93</v>
      </c>
      <c r="CA7" s="38">
        <v>86.98</v>
      </c>
      <c r="CB7" s="38">
        <v>79.64</v>
      </c>
      <c r="CC7" s="38">
        <v>79.319999999999993</v>
      </c>
      <c r="CD7" s="38">
        <v>74.02</v>
      </c>
      <c r="CE7" s="38">
        <v>69.78</v>
      </c>
      <c r="CF7" s="38">
        <v>501.18</v>
      </c>
      <c r="CG7" s="38">
        <v>376.61</v>
      </c>
      <c r="CH7" s="38">
        <v>440.03</v>
      </c>
      <c r="CI7" s="38">
        <v>304.35000000000002</v>
      </c>
      <c r="CJ7" s="38">
        <v>296.3</v>
      </c>
      <c r="CK7" s="38">
        <v>292.18</v>
      </c>
      <c r="CL7" s="38">
        <v>46.8</v>
      </c>
      <c r="CM7" s="38">
        <v>47.73</v>
      </c>
      <c r="CN7" s="38">
        <v>46.83</v>
      </c>
      <c r="CO7" s="38">
        <v>48.21</v>
      </c>
      <c r="CP7" s="38">
        <v>51.81</v>
      </c>
      <c r="CQ7" s="38">
        <v>57.55</v>
      </c>
      <c r="CR7" s="38">
        <v>57.43</v>
      </c>
      <c r="CS7" s="38">
        <v>57.29</v>
      </c>
      <c r="CT7" s="38">
        <v>55.9</v>
      </c>
      <c r="CU7" s="38">
        <v>57.3</v>
      </c>
      <c r="CV7" s="38">
        <v>56.91</v>
      </c>
      <c r="CW7" s="38">
        <v>84.44</v>
      </c>
      <c r="CX7" s="38">
        <v>79.599999999999994</v>
      </c>
      <c r="CY7" s="38">
        <v>80.78</v>
      </c>
      <c r="CZ7" s="38">
        <v>77.12</v>
      </c>
      <c r="DA7" s="38">
        <v>72.349999999999994</v>
      </c>
      <c r="DB7" s="38">
        <v>74.14</v>
      </c>
      <c r="DC7" s="38">
        <v>73.83</v>
      </c>
      <c r="DD7" s="38">
        <v>73.69</v>
      </c>
      <c r="DE7" s="38">
        <v>73.28</v>
      </c>
      <c r="DF7" s="38">
        <v>72.42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0.15</v>
      </c>
      <c r="EE7" s="38">
        <v>0.09</v>
      </c>
      <c r="EF7" s="38">
        <v>0</v>
      </c>
      <c r="EG7" s="38">
        <v>0</v>
      </c>
      <c r="EH7" s="38">
        <v>0</v>
      </c>
      <c r="EI7" s="38">
        <v>0.8</v>
      </c>
      <c r="EJ7" s="38">
        <v>0.69</v>
      </c>
      <c r="EK7" s="38">
        <v>0.65</v>
      </c>
      <c r="EL7" s="38">
        <v>0.53</v>
      </c>
      <c r="EM7" s="38">
        <v>0.72</v>
      </c>
      <c r="EN7" s="38">
        <v>0.72</v>
      </c>
    </row>
    <row r="8" spans="1:144" x14ac:dyDescent="0.2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2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2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2019-02-27T09:43:52Z</cp:lastPrinted>
  <dcterms:created xsi:type="dcterms:W3CDTF">2018-12-03T08:42:39Z</dcterms:created>
  <dcterms:modified xsi:type="dcterms:W3CDTF">2019-02-28T04:14:33Z</dcterms:modified>
  <cp:category/>
</cp:coreProperties>
</file>