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9 箱根町\"/>
    </mc:Choice>
  </mc:AlternateContent>
  <workbookProtection workbookAlgorithmName="SHA-512" workbookHashValue="ZbmgvxdLgzV2YE8aFDiIhJhsM+R9++zOxIShpMBJajSsnjVHmCIF8Y2LqD1SA4pmJPS4wqwzpjknut3No0mh5Q==" workbookSaltValue="KiYbSeG6z26lW6yx/1osJw=="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<sst xmlns="http://schemas.openxmlformats.org/spreadsheetml/2006/main" count="232" uniqueCount="120">
  <si>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</si>
  <si>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</si>
  <si>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</si>
  <si>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</si>
  <si>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</si>
  <si>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</si>
  <si>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</si>
  <si>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</si>
  <si>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</si>
  <si>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</si>
  <si>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</si>
  <si>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</si>
  <si>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</si>
  <si>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</si>
  <si>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</si>
  <si>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</si>
  <si>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</si>
  <si>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</si>
  <si>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</si>
  <si>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</si>
  <si>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</si>
  <si>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</si>
  <si>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</si>
  <si>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</si>
  <si>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</si>
  <si>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</si>
  <si>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</si>
  <si>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</si>
  <si>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</si>
  <si>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</si>
  <si>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</si>
  <si>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</si>
  <si>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</si>
  <si>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</si>
  <si>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</si>
  <si>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</si>
  <si>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</si>
  <si>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</si>
  <si>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</si>
  <si>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</si>
  <si>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</si>
  <si>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</si>
  <si>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</si>
  <si>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</si>
  <si>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</si>
  <si>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</si>
  <si>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</si>
  <si>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</si>
  <si>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</si>
  <si>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</si>
  <si>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</si>
  <si>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</si>
  <si>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</si>
  <si>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</si>
  <si>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</si>
  <si>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</si>
  <si>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</si>
  <si>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</si>
  <si>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</si>
  <si>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</si>
  <si>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</si>
  <si>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</si>
  <si>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</si>
  <si>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</si>
  <si>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</si>
  <si>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</si>
  <si>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</si>
  <si>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</si>
  <si>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</si>
  <si>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</si>
  <si>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</si>
  <si>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</si>
  <si>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</si>
  <si>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</si>
  <si>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</si>
  <si>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</si>
  <si>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</si>
  <si>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</si>
  <si>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</si>
  <si>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</si>
  <si>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</si>
  <si>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</si>
  <si>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</si>
  <si>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</si>
  <si>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</si>
  <si>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</si>
  <si>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</si>
  <si>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</si>
  <si>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</si>
  <si>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</si>
  <si>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</si>
  <si>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</si>
  <si>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</si>
  <si>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</si>
  <si>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</si>
  <si>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</si>
  <si>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</si>
  <si>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</si>
  <si>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</si>
  <si>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</si>
  <si>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</si>
  <si>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</si>
  <si>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</si>
  <si>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</si>
  <si>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</si>
  <si>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</si>
  <si>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</si>
  <si>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</si>
  <si>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</si>
  <si>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</si>
  <si>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</si>
  <si>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</si>
  <si>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</si>
  <si>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</si>
  <si>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</si>
  <si>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</si>
  <si>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</si>
  <si>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更新率が平均より低く、近年の管路更新が十分進んでいない状況となっています。系統ごとに配水量を監視し、特異な傾向が見られる地区では漏水調査を行い、優先的に修繕を行っていますが、技術職員の数も限られており、施設の老朽化に対して必要な更新が進んでいません。平成29年度に策定した「箱根町新水道ビジョン」に基づいて、施設の計画的な更新や長寿命化を推進していく予定です。</t>
    <rPh sb="128" eb="130">
      <t>ヘイセイ</t>
    </rPh>
    <rPh sb="132" eb="133">
      <t>ネン</t>
    </rPh>
    <rPh sb="133" eb="134">
      <t>ド</t>
    </rPh>
    <rPh sb="135" eb="137">
      <t>サクテイ</t>
    </rPh>
    <rPh sb="140" eb="143">
      <t>ハコネマチ</t>
    </rPh>
    <rPh sb="143" eb="144">
      <t>シン</t>
    </rPh>
    <rPh sb="144" eb="146">
      <t>スイドウ</t>
    </rPh>
    <rPh sb="152" eb="153">
      <t>モト</t>
    </rPh>
    <rPh sb="157" eb="159">
      <t>シセツ</t>
    </rPh>
    <rPh sb="160" eb="163">
      <t>ケイカクテキ</t>
    </rPh>
    <rPh sb="167" eb="168">
      <t>チョウ</t>
    </rPh>
    <rPh sb="168" eb="171">
      <t>ジュミョウカ</t>
    </rPh>
    <rPh sb="178" eb="180">
      <t>ヨテイ</t>
    </rPh>
    <phoneticPr fontId="4"/>
  </si>
  <si>
    <t>　料金回収率は100％を超えているものの、管路の経年化が進んでいるため、現状を踏まえ、更新計画の精査、漏水対策等による維持管理費削減を進めます。近年の管路更新が十分進んでいない状況となっていますので、技術者の確保など中長期にわたる更新に必要な計画を進めていく必要があります。
　また、消費税の転嫁を除いては平成13年度以降料金改定を行っていませんが、料金収入見直しの必要性については、今後の需要予測とともに設備の更新計画と合わせて慎重に検討していきます。</t>
    <rPh sb="124" eb="125">
      <t>スス</t>
    </rPh>
    <phoneticPr fontId="4"/>
  </si>
  <si>
    <t>　経常収支比率100％以上、累積欠損金比率０％、流動比率100％以上であり、企業債残高対給水収益比率も類似団体内で平均的な水準、料金回収率は100％を超える水準となっています。現時点の指標からは比較的健全な経営といえます。
　平成29年度は降雨量が少なかったため、地下水と併用している大口事業者が町営水道の使用比率を増やしたため、給水収益、有収水量ともに大幅に増加しました。また、漏水調査によって判明した配水管の漏水修繕により、有収率も改善しました。なお、平成29年度決算では給水人口が5,000人を下回ったため、類似団体区分がA8からA9に変更となりました。
　決算状況を経年比較すると、流動比率の減少傾向が見られ、施設利用率が低いことから、給水量に対して維持管理費の負担が類似団体より多く、今後も長期間にわたって健全な経営を維持していくことは難しいと予想されます。
　当町は温泉観光地であり、住民の他に季節変動の大きな観光施設の最大需要に対応する必要があるため、通年での施設利用率は低くなっています。また、景気の低迷期に寮・保養所等の宿泊施設数が減少していること、施設の設備更新に伴う節水化が進んでいることなどから、有収水量は10年前と比較して20％以上減少しています。</t>
    <rPh sb="113" eb="115">
      <t>ヘイセイ</t>
    </rPh>
    <rPh sb="117" eb="118">
      <t>ネン</t>
    </rPh>
    <rPh sb="118" eb="119">
      <t>ド</t>
    </rPh>
    <rPh sb="124" eb="125">
      <t>スク</t>
    </rPh>
    <rPh sb="136" eb="138">
      <t>ヘイヨウ</t>
    </rPh>
    <rPh sb="142" eb="144">
      <t>オオグチ</t>
    </rPh>
    <rPh sb="144" eb="147">
      <t>ジギョウシャ</t>
    </rPh>
    <rPh sb="148" eb="150">
      <t>チョウエイ</t>
    </rPh>
    <rPh sb="150" eb="152">
      <t>スイドウ</t>
    </rPh>
    <rPh sb="153" eb="155">
      <t>シヨウ</t>
    </rPh>
    <rPh sb="155" eb="157">
      <t>ヒリツ</t>
    </rPh>
    <rPh sb="158" eb="159">
      <t>フ</t>
    </rPh>
    <rPh sb="165" eb="167">
      <t>キュウスイ</t>
    </rPh>
    <rPh sb="167" eb="169">
      <t>シュウエキ</t>
    </rPh>
    <rPh sb="170" eb="172">
      <t>ユウシュウ</t>
    </rPh>
    <rPh sb="172" eb="174">
      <t>スイリョウ</t>
    </rPh>
    <rPh sb="177" eb="179">
      <t>オオハバ</t>
    </rPh>
    <rPh sb="180" eb="182">
      <t>ゾウカ</t>
    </rPh>
    <rPh sb="190" eb="192">
      <t>ロウスイ</t>
    </rPh>
    <rPh sb="192" eb="194">
      <t>チョウサ</t>
    </rPh>
    <rPh sb="198" eb="200">
      <t>ハンメイ</t>
    </rPh>
    <rPh sb="202" eb="205">
      <t>ハイスイカン</t>
    </rPh>
    <rPh sb="206" eb="208">
      <t>ロウスイ</t>
    </rPh>
    <rPh sb="208" eb="210">
      <t>シュウゼン</t>
    </rPh>
    <rPh sb="214" eb="216">
      <t>ユウシュウ</t>
    </rPh>
    <rPh sb="216" eb="217">
      <t>リツ</t>
    </rPh>
    <rPh sb="218" eb="220">
      <t>カイゼン</t>
    </rPh>
    <rPh sb="228" eb="230">
      <t>ヘイセイ</t>
    </rPh>
    <rPh sb="232" eb="233">
      <t>ネン</t>
    </rPh>
    <rPh sb="233" eb="234">
      <t>ド</t>
    </rPh>
    <rPh sb="234" eb="236">
      <t>ケッサン</t>
    </rPh>
    <rPh sb="386" eb="387">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</si>
</sst>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0.38</c:v>
                </c:pt>
                <c:pt idx="1">
                  <c:v>0.4</c:v>
                </c:pt>
                <c:pt idx="2">
                  <c:v>0.32</c:v>
                </c:pt>
                <c:pt idx="3">
                  <c:v>0.3</c:v>
                </c:pt>
                <c:pt idx="4">
                  <c:v>0.66</c:v>
                </c:pt>
              </c:numCache>
            </c:numRef>
          </c:val>
          <c:extLst xmlns:c16r2="http://schemas.microsoft.com/office/drawing/2015/06/chart">
            <c:ext xmlns:c16="http://schemas.microsoft.com/office/drawing/2014/chart" uri="{C3380CC4-5D6E-409C-BE32-E72D297353CC}">
              <c16:uniqueId val="{00000000-A0A8-4449-BFCB-99047471B798}"/>
            </c:ext>
          </c:extLst>
        </c:ser>
        <c:dLbls>
          <c:showLegendKey val="0"/>
          <c:showVal val="0"/>
          <c:showCatName val="0"/>
          <c:showSerName val="0"/>
          <c:showPercent val="0"/>
          <c:showBubbleSize val="0"/>
        </c:dLbls>
        <c:gapWidth val="150"/>
        <c:axId val="414815384"/>
        <c:axId val="41481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c:v>
                </c:pt>
              </c:numCache>
            </c:numRef>
          </c:val>
          <c:smooth val="0"/>
          <c:extLst xmlns:c16r2="http://schemas.microsoft.com/office/drawing/2015/06/chart">
            <c:ext xmlns:c16="http://schemas.microsoft.com/office/drawing/2014/chart" uri="{C3380CC4-5D6E-409C-BE32-E72D297353CC}">
              <c16:uniqueId val="{00000001-A0A8-4449-BFCB-99047471B798}"/>
            </c:ext>
          </c:extLst>
        </c:ser>
        <c:dLbls>
          <c:showLegendKey val="0"/>
          <c:showVal val="0"/>
          <c:showCatName val="0"/>
          <c:showSerName val="0"/>
          <c:showPercent val="0"/>
          <c:showBubbleSize val="0"/>
        </c:dLbls>
        <c:marker val="1"/>
        <c:smooth val="0"/>
        <c:axId val="414815384"/>
        <c:axId val="414815776"/>
      </c:lineChart>
      <c:dateAx>
        <c:axId val="414815384"/>
        <c:scaling>
          <c:orientation val="minMax"/>
        </c:scaling>
        <c:delete val="1"/>
        <c:axPos val="b"/>
        <c:numFmt formatCode="ge" sourceLinked="1"/>
        <c:majorTickMark val="none"/>
        <c:minorTickMark val="none"/>
        <c:tickLblPos val="none"/>
        <c:crossAx val="414815776"/>
        <c:crosses val="autoZero"/>
        <c:auto val="1"/>
        <c:lblOffset val="100"/>
        <c:baseTimeUnit val="years"/>
      </c:dateAx>
      <c:valAx>
        <c:axId val="41481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26.38</c:v>
                </c:pt>
                <c:pt idx="1">
                  <c:v>27.01</c:v>
                </c:pt>
                <c:pt idx="2">
                  <c:v>24.83</c:v>
                </c:pt>
                <c:pt idx="3">
                  <c:v>25.92</c:v>
                </c:pt>
                <c:pt idx="4">
                  <c:v>26.94</c:v>
                </c:pt>
              </c:numCache>
            </c:numRef>
          </c:val>
          <c:extLst xmlns:c16r2="http://schemas.microsoft.com/office/drawing/2015/06/chart">
            <c:ext xmlns:c16="http://schemas.microsoft.com/office/drawing/2014/chart" uri="{C3380CC4-5D6E-409C-BE32-E72D297353CC}">
              <c16:uniqueId val="{00000000-389B-4D54-8329-A84C1A491549}"/>
            </c:ext>
          </c:extLst>
        </c:ser>
        <c:dLbls>
          <c:showLegendKey val="0"/>
          <c:showVal val="0"/>
          <c:showCatName val="0"/>
          <c:showSerName val="0"/>
          <c:showPercent val="0"/>
          <c:showBubbleSize val="0"/>
        </c:dLbls>
        <c:gapWidth val="150"/>
        <c:axId val="631394800"/>
        <c:axId val="63138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38.979999999999997</c:v>
                </c:pt>
              </c:numCache>
            </c:numRef>
          </c:val>
          <c:smooth val="0"/>
          <c:extLst xmlns:c16r2="http://schemas.microsoft.com/office/drawing/2015/06/chart">
            <c:ext xmlns:c16="http://schemas.microsoft.com/office/drawing/2014/chart" uri="{C3380CC4-5D6E-409C-BE32-E72D297353CC}">
              <c16:uniqueId val="{00000001-389B-4D54-8329-A84C1A491549}"/>
            </c:ext>
          </c:extLst>
        </c:ser>
        <c:dLbls>
          <c:showLegendKey val="0"/>
          <c:showVal val="0"/>
          <c:showCatName val="0"/>
          <c:showSerName val="0"/>
          <c:showPercent val="0"/>
          <c:showBubbleSize val="0"/>
        </c:dLbls>
        <c:marker val="1"/>
        <c:smooth val="0"/>
        <c:axId val="631394800"/>
        <c:axId val="631386568"/>
      </c:lineChart>
      <c:dateAx>
        <c:axId val="631394800"/>
        <c:scaling>
          <c:orientation val="minMax"/>
        </c:scaling>
        <c:delete val="1"/>
        <c:axPos val="b"/>
        <c:numFmt formatCode="ge" sourceLinked="1"/>
        <c:majorTickMark val="none"/>
        <c:minorTickMark val="none"/>
        <c:tickLblPos val="none"/>
        <c:crossAx val="631386568"/>
        <c:crosses val="autoZero"/>
        <c:auto val="1"/>
        <c:lblOffset val="100"/>
        <c:baseTimeUnit val="years"/>
      </c:dateAx>
      <c:valAx>
        <c:axId val="63138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c:v>
                </c:pt>
                <c:pt idx="1">
                  <c:v>80.7</c:v>
                </c:pt>
                <c:pt idx="2">
                  <c:v>80.8</c:v>
                </c:pt>
                <c:pt idx="3">
                  <c:v>80.8</c:v>
                </c:pt>
                <c:pt idx="4">
                  <c:v>83.95</c:v>
                </c:pt>
              </c:numCache>
            </c:numRef>
          </c:val>
          <c:extLst xmlns:c16r2="http://schemas.microsoft.com/office/drawing/2015/06/chart">
            <c:ext xmlns:c16="http://schemas.microsoft.com/office/drawing/2014/chart" uri="{C3380CC4-5D6E-409C-BE32-E72D297353CC}">
              <c16:uniqueId val="{00000000-420C-4487-983B-9BFE557D6082}"/>
            </c:ext>
          </c:extLst>
        </c:ser>
        <c:dLbls>
          <c:showLegendKey val="0"/>
          <c:showVal val="0"/>
          <c:showCatName val="0"/>
          <c:showSerName val="0"/>
          <c:showPercent val="0"/>
          <c:showBubbleSize val="0"/>
        </c:dLbls>
        <c:gapWidth val="150"/>
        <c:axId val="631396760"/>
        <c:axId val="63140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75.010000000000005</c:v>
                </c:pt>
              </c:numCache>
            </c:numRef>
          </c:val>
          <c:smooth val="0"/>
          <c:extLst xmlns:c16r2="http://schemas.microsoft.com/office/drawing/2015/06/chart">
            <c:ext xmlns:c16="http://schemas.microsoft.com/office/drawing/2014/chart" uri="{C3380CC4-5D6E-409C-BE32-E72D297353CC}">
              <c16:uniqueId val="{00000001-420C-4487-983B-9BFE557D6082}"/>
            </c:ext>
          </c:extLst>
        </c:ser>
        <c:dLbls>
          <c:showLegendKey val="0"/>
          <c:showVal val="0"/>
          <c:showCatName val="0"/>
          <c:showSerName val="0"/>
          <c:showPercent val="0"/>
          <c:showBubbleSize val="0"/>
        </c:dLbls>
        <c:marker val="1"/>
        <c:smooth val="0"/>
        <c:axId val="631396760"/>
        <c:axId val="631400288"/>
      </c:lineChart>
      <c:dateAx>
        <c:axId val="631396760"/>
        <c:scaling>
          <c:orientation val="minMax"/>
        </c:scaling>
        <c:delete val="1"/>
        <c:axPos val="b"/>
        <c:numFmt formatCode="ge" sourceLinked="1"/>
        <c:majorTickMark val="none"/>
        <c:minorTickMark val="none"/>
        <c:tickLblPos val="none"/>
        <c:crossAx val="631400288"/>
        <c:crosses val="autoZero"/>
        <c:auto val="1"/>
        <c:lblOffset val="100"/>
        <c:baseTimeUnit val="years"/>
      </c:dateAx>
      <c:valAx>
        <c:axId val="6314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107</c:v>
                </c:pt>
                <c:pt idx="1">
                  <c:v>109.61</c:v>
                </c:pt>
                <c:pt idx="2">
                  <c:v>105.34</c:v>
                </c:pt>
                <c:pt idx="3">
                  <c:v>109.38</c:v>
                </c:pt>
                <c:pt idx="4">
                  <c:v>122.44</c:v>
                </c:pt>
              </c:numCache>
            </c:numRef>
          </c:val>
          <c:extLst xmlns:c16r2="http://schemas.microsoft.com/office/drawing/2015/06/chart">
            <c:ext xmlns:c16="http://schemas.microsoft.com/office/drawing/2014/chart" uri="{C3380CC4-5D6E-409C-BE32-E72D297353CC}">
              <c16:uniqueId val="{00000000-36B1-416E-8D9E-021F4F9D0541}"/>
            </c:ext>
          </c:extLst>
        </c:ser>
        <c:dLbls>
          <c:showLegendKey val="0"/>
          <c:showVal val="0"/>
          <c:showCatName val="0"/>
          <c:showSerName val="0"/>
          <c:showPercent val="0"/>
          <c:showBubbleSize val="0"/>
        </c:dLbls>
        <c:gapWidth val="150"/>
        <c:axId val="414818520"/>
        <c:axId val="41482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104.85</c:v>
                </c:pt>
              </c:numCache>
            </c:numRef>
          </c:val>
          <c:smooth val="0"/>
          <c:extLst xmlns:c16r2="http://schemas.microsoft.com/office/drawing/2015/06/chart">
            <c:ext xmlns:c16="http://schemas.microsoft.com/office/drawing/2014/chart" uri="{C3380CC4-5D6E-409C-BE32-E72D297353CC}">
              <c16:uniqueId val="{00000001-36B1-416E-8D9E-021F4F9D0541}"/>
            </c:ext>
          </c:extLst>
        </c:ser>
        <c:dLbls>
          <c:showLegendKey val="0"/>
          <c:showVal val="0"/>
          <c:showCatName val="0"/>
          <c:showSerName val="0"/>
          <c:showPercent val="0"/>
          <c:showBubbleSize val="0"/>
        </c:dLbls>
        <c:marker val="1"/>
        <c:smooth val="0"/>
        <c:axId val="414818520"/>
        <c:axId val="414825968"/>
      </c:lineChart>
      <c:dateAx>
        <c:axId val="414818520"/>
        <c:scaling>
          <c:orientation val="minMax"/>
        </c:scaling>
        <c:delete val="1"/>
        <c:axPos val="b"/>
        <c:numFmt formatCode="ge" sourceLinked="1"/>
        <c:majorTickMark val="none"/>
        <c:minorTickMark val="none"/>
        <c:tickLblPos val="none"/>
        <c:crossAx val="414825968"/>
        <c:crosses val="autoZero"/>
        <c:auto val="1"/>
        <c:lblOffset val="100"/>
        <c:baseTimeUnit val="years"/>
      </c:dateAx>
      <c:valAx>
        <c:axId val="414825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481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37.659999999999997</c:v>
                </c:pt>
                <c:pt idx="1">
                  <c:v>47.74</c:v>
                </c:pt>
                <c:pt idx="2">
                  <c:v>49.25</c:v>
                </c:pt>
                <c:pt idx="3">
                  <c:v>49.43</c:v>
                </c:pt>
                <c:pt idx="4">
                  <c:v>50.8</c:v>
                </c:pt>
              </c:numCache>
            </c:numRef>
          </c:val>
          <c:extLst xmlns:c16r2="http://schemas.microsoft.com/office/drawing/2015/06/chart">
            <c:ext xmlns:c16="http://schemas.microsoft.com/office/drawing/2014/chart" uri="{C3380CC4-5D6E-409C-BE32-E72D297353CC}">
              <c16:uniqueId val="{00000000-4CAD-4305-B3B3-F8B95C5FE21C}"/>
            </c:ext>
          </c:extLst>
        </c:ser>
        <c:dLbls>
          <c:showLegendKey val="0"/>
          <c:showVal val="0"/>
          <c:showCatName val="0"/>
          <c:showSerName val="0"/>
          <c:showPercent val="0"/>
          <c:showBubbleSize val="0"/>
        </c:dLbls>
        <c:gapWidth val="150"/>
        <c:axId val="414826360"/>
        <c:axId val="41482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51.89</c:v>
                </c:pt>
              </c:numCache>
            </c:numRef>
          </c:val>
          <c:smooth val="0"/>
          <c:extLst xmlns:c16r2="http://schemas.microsoft.com/office/drawing/2015/06/chart">
            <c:ext xmlns:c16="http://schemas.microsoft.com/office/drawing/2014/chart" uri="{C3380CC4-5D6E-409C-BE32-E72D297353CC}">
              <c16:uniqueId val="{00000001-4CAD-4305-B3B3-F8B95C5FE21C}"/>
            </c:ext>
          </c:extLst>
        </c:ser>
        <c:dLbls>
          <c:showLegendKey val="0"/>
          <c:showVal val="0"/>
          <c:showCatName val="0"/>
          <c:showSerName val="0"/>
          <c:showPercent val="0"/>
          <c:showBubbleSize val="0"/>
        </c:dLbls>
        <c:marker val="1"/>
        <c:smooth val="0"/>
        <c:axId val="414826360"/>
        <c:axId val="414826752"/>
      </c:lineChart>
      <c:dateAx>
        <c:axId val="414826360"/>
        <c:scaling>
          <c:orientation val="minMax"/>
        </c:scaling>
        <c:delete val="1"/>
        <c:axPos val="b"/>
        <c:numFmt formatCode="ge" sourceLinked="1"/>
        <c:majorTickMark val="none"/>
        <c:minorTickMark val="none"/>
        <c:tickLblPos val="none"/>
        <c:crossAx val="414826752"/>
        <c:crosses val="autoZero"/>
        <c:auto val="1"/>
        <c:lblOffset val="100"/>
        <c:baseTimeUnit val="years"/>
      </c:dateAx>
      <c:valAx>
        <c:axId val="4148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17.38</c:v>
                </c:pt>
                <c:pt idx="1">
                  <c:v>16.63</c:v>
                </c:pt>
                <c:pt idx="2">
                  <c:v>12.53</c:v>
                </c:pt>
                <c:pt idx="3">
                  <c:v>16.18</c:v>
                </c:pt>
                <c:pt idx="4">
                  <c:v>16.059999999999999</c:v>
                </c:pt>
              </c:numCache>
            </c:numRef>
          </c:val>
          <c:extLst xmlns:c16r2="http://schemas.microsoft.com/office/drawing/2015/06/chart">
            <c:ext xmlns:c16="http://schemas.microsoft.com/office/drawing/2014/chart" uri="{C3380CC4-5D6E-409C-BE32-E72D297353CC}">
              <c16:uniqueId val="{00000000-442F-48D6-AA23-83F08218640A}"/>
            </c:ext>
          </c:extLst>
        </c:ser>
        <c:dLbls>
          <c:showLegendKey val="0"/>
          <c:showVal val="0"/>
          <c:showCatName val="0"/>
          <c:showSerName val="0"/>
          <c:showPercent val="0"/>
          <c:showBubbleSize val="0"/>
        </c:dLbls>
        <c:gapWidth val="150"/>
        <c:axId val="414825184"/>
        <c:axId val="63138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14.74</c:v>
                </c:pt>
              </c:numCache>
            </c:numRef>
          </c:val>
          <c:smooth val="0"/>
          <c:extLst xmlns:c16r2="http://schemas.microsoft.com/office/drawing/2015/06/chart">
            <c:ext xmlns:c16="http://schemas.microsoft.com/office/drawing/2014/chart" uri="{C3380CC4-5D6E-409C-BE32-E72D297353CC}">
              <c16:uniqueId val="{00000001-442F-48D6-AA23-83F08218640A}"/>
            </c:ext>
          </c:extLst>
        </c:ser>
        <c:dLbls>
          <c:showLegendKey val="0"/>
          <c:showVal val="0"/>
          <c:showCatName val="0"/>
          <c:showSerName val="0"/>
          <c:showPercent val="0"/>
          <c:showBubbleSize val="0"/>
        </c:dLbls>
        <c:marker val="1"/>
        <c:smooth val="0"/>
        <c:axId val="414825184"/>
        <c:axId val="631387744"/>
      </c:lineChart>
      <c:dateAx>
        <c:axId val="414825184"/>
        <c:scaling>
          <c:orientation val="minMax"/>
        </c:scaling>
        <c:delete val="1"/>
        <c:axPos val="b"/>
        <c:numFmt formatCode="ge" sourceLinked="1"/>
        <c:majorTickMark val="none"/>
        <c:minorTickMark val="none"/>
        <c:tickLblPos val="none"/>
        <c:crossAx val="631387744"/>
        <c:crosses val="autoZero"/>
        <c:auto val="1"/>
        <c:lblOffset val="100"/>
        <c:baseTimeUnit val="years"/>
      </c:dateAx>
      <c:valAx>
        <c:axId val="6313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68-4C86-B8F2-317B428044F0}"/>
            </c:ext>
          </c:extLst>
        </c:ser>
        <c:dLbls>
          <c:showLegendKey val="0"/>
          <c:showVal val="0"/>
          <c:showCatName val="0"/>
          <c:showSerName val="0"/>
          <c:showPercent val="0"/>
          <c:showBubbleSize val="0"/>
        </c:dLbls>
        <c:gapWidth val="150"/>
        <c:axId val="631386176"/>
        <c:axId val="63138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27.52</c:v>
                </c:pt>
              </c:numCache>
            </c:numRef>
          </c:val>
          <c:smooth val="0"/>
          <c:extLst xmlns:c16r2="http://schemas.microsoft.com/office/drawing/2015/06/chart">
            <c:ext xmlns:c16="http://schemas.microsoft.com/office/drawing/2014/chart" uri="{C3380CC4-5D6E-409C-BE32-E72D297353CC}">
              <c16:uniqueId val="{00000001-7E68-4C86-B8F2-317B428044F0}"/>
            </c:ext>
          </c:extLst>
        </c:ser>
        <c:dLbls>
          <c:showLegendKey val="0"/>
          <c:showVal val="0"/>
          <c:showCatName val="0"/>
          <c:showSerName val="0"/>
          <c:showPercent val="0"/>
          <c:showBubbleSize val="0"/>
        </c:dLbls>
        <c:marker val="1"/>
        <c:smooth val="0"/>
        <c:axId val="631386176"/>
        <c:axId val="631388136"/>
      </c:lineChart>
      <c:dateAx>
        <c:axId val="631386176"/>
        <c:scaling>
          <c:orientation val="minMax"/>
        </c:scaling>
        <c:delete val="1"/>
        <c:axPos val="b"/>
        <c:numFmt formatCode="ge" sourceLinked="1"/>
        <c:majorTickMark val="none"/>
        <c:minorTickMark val="none"/>
        <c:tickLblPos val="none"/>
        <c:crossAx val="631388136"/>
        <c:crosses val="autoZero"/>
        <c:auto val="1"/>
        <c:lblOffset val="100"/>
        <c:baseTimeUnit val="years"/>
      </c:dateAx>
      <c:valAx>
        <c:axId val="631388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8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207.7</c:v>
                </c:pt>
                <c:pt idx="1">
                  <c:v>126.46</c:v>
                </c:pt>
                <c:pt idx="2">
                  <c:v>122.22</c:v>
                </c:pt>
                <c:pt idx="3">
                  <c:v>109.85</c:v>
                </c:pt>
                <c:pt idx="4">
                  <c:v>127.77</c:v>
                </c:pt>
              </c:numCache>
            </c:numRef>
          </c:val>
          <c:extLst xmlns:c16r2="http://schemas.microsoft.com/office/drawing/2015/06/chart">
            <c:ext xmlns:c16="http://schemas.microsoft.com/office/drawing/2014/chart" uri="{C3380CC4-5D6E-409C-BE32-E72D297353CC}">
              <c16:uniqueId val="{00000000-192F-42A5-9390-436FD51D77E1}"/>
            </c:ext>
          </c:extLst>
        </c:ser>
        <c:dLbls>
          <c:showLegendKey val="0"/>
          <c:showVal val="0"/>
          <c:showCatName val="0"/>
          <c:showSerName val="0"/>
          <c:showPercent val="0"/>
          <c:showBubbleSize val="0"/>
        </c:dLbls>
        <c:gapWidth val="150"/>
        <c:axId val="631397544"/>
        <c:axId val="63138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445.85</c:v>
                </c:pt>
              </c:numCache>
            </c:numRef>
          </c:val>
          <c:smooth val="0"/>
          <c:extLst xmlns:c16r2="http://schemas.microsoft.com/office/drawing/2015/06/chart">
            <c:ext xmlns:c16="http://schemas.microsoft.com/office/drawing/2014/chart" uri="{C3380CC4-5D6E-409C-BE32-E72D297353CC}">
              <c16:uniqueId val="{00000001-192F-42A5-9390-436FD51D77E1}"/>
            </c:ext>
          </c:extLst>
        </c:ser>
        <c:dLbls>
          <c:showLegendKey val="0"/>
          <c:showVal val="0"/>
          <c:showCatName val="0"/>
          <c:showSerName val="0"/>
          <c:showPercent val="0"/>
          <c:showBubbleSize val="0"/>
        </c:dLbls>
        <c:marker val="1"/>
        <c:smooth val="0"/>
        <c:axId val="631397544"/>
        <c:axId val="631386960"/>
      </c:lineChart>
      <c:dateAx>
        <c:axId val="631397544"/>
        <c:scaling>
          <c:orientation val="minMax"/>
        </c:scaling>
        <c:delete val="1"/>
        <c:axPos val="b"/>
        <c:numFmt formatCode="ge" sourceLinked="1"/>
        <c:majorTickMark val="none"/>
        <c:minorTickMark val="none"/>
        <c:tickLblPos val="none"/>
        <c:crossAx val="631386960"/>
        <c:crosses val="autoZero"/>
        <c:auto val="1"/>
        <c:lblOffset val="100"/>
        <c:baseTimeUnit val="years"/>
      </c:dateAx>
      <c:valAx>
        <c:axId val="631386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9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534.17999999999995</c:v>
                </c:pt>
                <c:pt idx="1">
                  <c:v>500.7</c:v>
                </c:pt>
                <c:pt idx="2">
                  <c:v>518.95000000000005</c:v>
                </c:pt>
                <c:pt idx="3">
                  <c:v>484.85</c:v>
                </c:pt>
                <c:pt idx="4">
                  <c:v>426.75</c:v>
                </c:pt>
              </c:numCache>
            </c:numRef>
          </c:val>
          <c:extLst xmlns:c16r2="http://schemas.microsoft.com/office/drawing/2015/06/chart">
            <c:ext xmlns:c16="http://schemas.microsoft.com/office/drawing/2014/chart" uri="{C3380CC4-5D6E-409C-BE32-E72D297353CC}">
              <c16:uniqueId val="{00000000-8844-4D07-ABCE-45F03B272AEF}"/>
            </c:ext>
          </c:extLst>
        </c:ser>
        <c:dLbls>
          <c:showLegendKey val="0"/>
          <c:showVal val="0"/>
          <c:showCatName val="0"/>
          <c:showSerName val="0"/>
          <c:showPercent val="0"/>
          <c:showBubbleSize val="0"/>
        </c:dLbls>
        <c:gapWidth val="150"/>
        <c:axId val="631388920"/>
        <c:axId val="631392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516.34</c:v>
                </c:pt>
              </c:numCache>
            </c:numRef>
          </c:val>
          <c:smooth val="0"/>
          <c:extLst xmlns:c16r2="http://schemas.microsoft.com/office/drawing/2015/06/chart">
            <c:ext xmlns:c16="http://schemas.microsoft.com/office/drawing/2014/chart" uri="{C3380CC4-5D6E-409C-BE32-E72D297353CC}">
              <c16:uniqueId val="{00000001-8844-4D07-ABCE-45F03B272AEF}"/>
            </c:ext>
          </c:extLst>
        </c:ser>
        <c:dLbls>
          <c:showLegendKey val="0"/>
          <c:showVal val="0"/>
          <c:showCatName val="0"/>
          <c:showSerName val="0"/>
          <c:showPercent val="0"/>
          <c:showBubbleSize val="0"/>
        </c:dLbls>
        <c:marker val="1"/>
        <c:smooth val="0"/>
        <c:axId val="631388920"/>
        <c:axId val="631392056"/>
      </c:lineChart>
      <c:dateAx>
        <c:axId val="631388920"/>
        <c:scaling>
          <c:orientation val="minMax"/>
        </c:scaling>
        <c:delete val="1"/>
        <c:axPos val="b"/>
        <c:numFmt formatCode="ge" sourceLinked="1"/>
        <c:majorTickMark val="none"/>
        <c:minorTickMark val="none"/>
        <c:tickLblPos val="none"/>
        <c:crossAx val="631392056"/>
        <c:crosses val="autoZero"/>
        <c:auto val="1"/>
        <c:lblOffset val="100"/>
        <c:baseTimeUnit val="years"/>
      </c:dateAx>
      <c:valAx>
        <c:axId val="631392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8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104.91</c:v>
                </c:pt>
                <c:pt idx="1">
                  <c:v>107.7</c:v>
                </c:pt>
                <c:pt idx="2">
                  <c:v>102.31</c:v>
                </c:pt>
                <c:pt idx="3">
                  <c:v>108.85</c:v>
                </c:pt>
                <c:pt idx="4">
                  <c:v>122.48</c:v>
                </c:pt>
              </c:numCache>
            </c:numRef>
          </c:val>
          <c:extLst xmlns:c16r2="http://schemas.microsoft.com/office/drawing/2015/06/chart">
            <c:ext xmlns:c16="http://schemas.microsoft.com/office/drawing/2014/chart" uri="{C3380CC4-5D6E-409C-BE32-E72D297353CC}">
              <c16:uniqueId val="{00000000-63B5-441F-9D2E-22967442973A}"/>
            </c:ext>
          </c:extLst>
        </c:ser>
        <c:dLbls>
          <c:showLegendKey val="0"/>
          <c:showVal val="0"/>
          <c:showCatName val="0"/>
          <c:showSerName val="0"/>
          <c:showPercent val="0"/>
          <c:showBubbleSize val="0"/>
        </c:dLbls>
        <c:gapWidth val="150"/>
        <c:axId val="631397936"/>
        <c:axId val="63138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83.27</c:v>
                </c:pt>
              </c:numCache>
            </c:numRef>
          </c:val>
          <c:smooth val="0"/>
          <c:extLst xmlns:c16r2="http://schemas.microsoft.com/office/drawing/2015/06/chart">
            <c:ext xmlns:c16="http://schemas.microsoft.com/office/drawing/2014/chart" uri="{C3380CC4-5D6E-409C-BE32-E72D297353CC}">
              <c16:uniqueId val="{00000001-63B5-441F-9D2E-22967442973A}"/>
            </c:ext>
          </c:extLst>
        </c:ser>
        <c:dLbls>
          <c:showLegendKey val="0"/>
          <c:showVal val="0"/>
          <c:showCatName val="0"/>
          <c:showSerName val="0"/>
          <c:showPercent val="0"/>
          <c:showBubbleSize val="0"/>
        </c:dLbls>
        <c:marker val="1"/>
        <c:smooth val="0"/>
        <c:axId val="631397936"/>
        <c:axId val="631387352"/>
      </c:lineChart>
      <c:dateAx>
        <c:axId val="631397936"/>
        <c:scaling>
          <c:orientation val="minMax"/>
        </c:scaling>
        <c:delete val="1"/>
        <c:axPos val="b"/>
        <c:numFmt formatCode="ge" sourceLinked="1"/>
        <c:majorTickMark val="none"/>
        <c:minorTickMark val="none"/>
        <c:tickLblPos val="none"/>
        <c:crossAx val="631387352"/>
        <c:crosses val="autoZero"/>
        <c:auto val="1"/>
        <c:lblOffset val="100"/>
        <c:baseTimeUnit val="years"/>
      </c:dateAx>
      <c:valAx>
        <c:axId val="63138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193.82</c:v>
                </c:pt>
                <c:pt idx="1">
                  <c:v>190.25</c:v>
                </c:pt>
                <c:pt idx="2">
                  <c:v>199.7</c:v>
                </c:pt>
                <c:pt idx="3">
                  <c:v>192.33</c:v>
                </c:pt>
                <c:pt idx="4">
                  <c:v>171.46</c:v>
                </c:pt>
              </c:numCache>
            </c:numRef>
          </c:val>
          <c:extLst xmlns:c16r2="http://schemas.microsoft.com/office/drawing/2015/06/chart">
            <c:ext xmlns:c16="http://schemas.microsoft.com/office/drawing/2014/chart" uri="{C3380CC4-5D6E-409C-BE32-E72D297353CC}">
              <c16:uniqueId val="{00000000-BD19-4F14-961F-56F6FA847955}"/>
            </c:ext>
          </c:extLst>
        </c:ser>
        <c:dLbls>
          <c:showLegendKey val="0"/>
          <c:showVal val="0"/>
          <c:showCatName val="0"/>
          <c:showSerName val="0"/>
          <c:showPercent val="0"/>
          <c:showBubbleSize val="0"/>
        </c:dLbls>
        <c:gapWidth val="150"/>
        <c:axId val="631390488"/>
        <c:axId val="63139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228.81</c:v>
                </c:pt>
              </c:numCache>
            </c:numRef>
          </c:val>
          <c:smooth val="0"/>
          <c:extLst xmlns:c16r2="http://schemas.microsoft.com/office/drawing/2015/06/chart">
            <c:ext xmlns:c16="http://schemas.microsoft.com/office/drawing/2014/chart" uri="{C3380CC4-5D6E-409C-BE32-E72D297353CC}">
              <c16:uniqueId val="{00000001-BD19-4F14-961F-56F6FA847955}"/>
            </c:ext>
          </c:extLst>
        </c:ser>
        <c:dLbls>
          <c:showLegendKey val="0"/>
          <c:showVal val="0"/>
          <c:showCatName val="0"/>
          <c:showSerName val="0"/>
          <c:showPercent val="0"/>
          <c:showBubbleSize val="0"/>
        </c:dLbls>
        <c:marker val="1"/>
        <c:smooth val="0"/>
        <c:axId val="631390488"/>
        <c:axId val="631392840"/>
      </c:lineChart>
      <c:dateAx>
        <c:axId val="631390488"/>
        <c:scaling>
          <c:orientation val="minMax"/>
        </c:scaling>
        <c:delete val="1"/>
        <c:axPos val="b"/>
        <c:numFmt formatCode="ge" sourceLinked="1"/>
        <c:majorTickMark val="none"/>
        <c:minorTickMark val="none"/>
        <c:tickLblPos val="none"/>
        <c:crossAx val="631392840"/>
        <c:crosses val="autoZero"/>
        <c:auto val="1"/>
        <c:lblOffset val="100"/>
        <c:baseTimeUnit val="years"/>
      </c:dateAx>
      <c:valAx>
        <c:axId val="63139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箱根町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A9</v>
      </c>
      <c r="X8" s="82"/>
      <c r="Y8" s="82"/>
      <c r="Z8" s="82"/>
      <c r="AA8" s="82"/>
      <c r="AB8" s="82"/>
      <c r="AC8" s="82"/>
      <c r="AD8" s="82" t="str">
        <f>データ!$M$6</f>
        <v>非設置</v>
      </c>
      <c r="AE8" s="82"/>
      <c r="AF8" s="82"/>
      <c r="AG8" s="82"/>
      <c r="AH8" s="82"/>
      <c r="AI8" s="82"/>
      <c r="AJ8" s="82"/>
      <c r="AK8" s="4"/>
      <c r="AL8" s="70">
        <f>データ!$R$6</f>
        <v>11968</v>
      </c>
      <c r="AM8" s="70"/>
      <c r="AN8" s="70"/>
      <c r="AO8" s="70"/>
      <c r="AP8" s="70"/>
      <c r="AQ8" s="70"/>
      <c r="AR8" s="70"/>
      <c r="AS8" s="70"/>
      <c r="AT8" s="66">
        <f>データ!$S$6</f>
        <v>92.86</v>
      </c>
      <c r="AU8" s="67"/>
      <c r="AV8" s="67"/>
      <c r="AW8" s="67"/>
      <c r="AX8" s="67"/>
      <c r="AY8" s="67"/>
      <c r="AZ8" s="67"/>
      <c r="BA8" s="67"/>
      <c r="BB8" s="69">
        <f>データ!$T$6</f>
        <v>128.88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62.53</v>
      </c>
      <c r="J10" s="67"/>
      <c r="K10" s="67"/>
      <c r="L10" s="67"/>
      <c r="M10" s="67"/>
      <c r="N10" s="67"/>
      <c r="O10" s="68"/>
      <c r="P10" s="69">
        <f>データ!$P$6</f>
        <v>42.33</v>
      </c>
      <c r="Q10" s="69"/>
      <c r="R10" s="69"/>
      <c r="S10" s="69"/>
      <c r="T10" s="69"/>
      <c r="U10" s="69"/>
      <c r="V10" s="69"/>
      <c r="W10" s="70">
        <f>データ!$Q$6</f>
        <v>1836</v>
      </c>
      <c r="X10" s="70"/>
      <c r="Y10" s="70"/>
      <c r="Z10" s="70"/>
      <c r="AA10" s="70"/>
      <c r="AB10" s="70"/>
      <c r="AC10" s="70"/>
      <c r="AD10" s="2"/>
      <c r="AE10" s="2"/>
      <c r="AF10" s="2"/>
      <c r="AG10" s="2"/>
      <c r="AH10" s="4"/>
      <c r="AI10" s="4"/>
      <c r="AJ10" s="4"/>
      <c r="AK10" s="4"/>
      <c r="AL10" s="70">
        <f>データ!$U$6</f>
        <v>4996</v>
      </c>
      <c r="AM10" s="70"/>
      <c r="AN10" s="70"/>
      <c r="AO10" s="70"/>
      <c r="AP10" s="70"/>
      <c r="AQ10" s="70"/>
      <c r="AR10" s="70"/>
      <c r="AS10" s="70"/>
      <c r="AT10" s="66">
        <f>データ!$V$6</f>
        <v>52.79</v>
      </c>
      <c r="AU10" s="67"/>
      <c r="AV10" s="67"/>
      <c r="AW10" s="67"/>
      <c r="AX10" s="67"/>
      <c r="AY10" s="67"/>
      <c r="AZ10" s="67"/>
      <c r="BA10" s="67"/>
      <c r="BB10" s="69">
        <f>データ!$W$6</f>
        <v>94.64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2">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2">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2">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NxjvneQOxUMs3CKvNksKl4npL4TvqCI7TtMNEL66e08VmO1EKPYBmCW0+rAgoMhjLyzJdliJEN7caEgUiKrJ7g==" saltValue="ReERwtPA4vWH5Dox5miEN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143821</v>
      </c>
      <c r="D6" s="33">
        <f t="shared" si="3"/>
        <v>46</v>
      </c>
      <c r="E6" s="33">
        <f t="shared" si="3"/>
        <v>1</v>
      </c>
      <c r="F6" s="33">
        <f t="shared" si="3"/>
        <v>0</v>
      </c>
      <c r="G6" s="33">
        <f t="shared" si="3"/>
        <v>1</v>
      </c>
      <c r="H6" s="33" t="str">
        <f t="shared" si="3"/>
        <v>神奈川県　箱根町</v>
      </c>
      <c r="I6" s="33" t="str">
        <f t="shared" si="3"/>
        <v>法適用</v>
      </c>
      <c r="J6" s="33" t="str">
        <f t="shared" si="3"/>
        <v>水道事業</v>
      </c>
      <c r="K6" s="33" t="str">
        <f t="shared" si="3"/>
        <v>末端給水事業</v>
      </c>
      <c r="L6" s="33" t="str">
        <f t="shared" si="3"/>
        <v>A9</v>
      </c>
      <c r="M6" s="33" t="str">
        <f t="shared" si="3"/>
        <v>非設置</v>
      </c>
      <c r="N6" s="34" t="str">
        <f t="shared" si="3"/>
        <v>-</v>
      </c>
      <c r="O6" s="34">
        <f t="shared" si="3"/>
        <v>62.53</v>
      </c>
      <c r="P6" s="34">
        <f t="shared" si="3"/>
        <v>42.33</v>
      </c>
      <c r="Q6" s="34">
        <f t="shared" si="3"/>
        <v>1836</v>
      </c>
      <c r="R6" s="34">
        <f t="shared" si="3"/>
        <v>11968</v>
      </c>
      <c r="S6" s="34">
        <f t="shared" si="3"/>
        <v>92.86</v>
      </c>
      <c r="T6" s="34">
        <f t="shared" si="3"/>
        <v>128.88</v>
      </c>
      <c r="U6" s="34">
        <f t="shared" si="3"/>
        <v>4996</v>
      </c>
      <c r="V6" s="34">
        <f t="shared" si="3"/>
        <v>52.79</v>
      </c>
      <c r="W6" s="34">
        <f t="shared" si="3"/>
        <v>94.64</v>
      </c>
      <c r="X6" s="35">
        <f>IF(X7="",NA(),X7)</f>
        <v>107</v>
      </c>
      <c r="Y6" s="35">
        <f t="shared" ref="Y6:AG6" si="4">IF(Y7="",NA(),Y7)</f>
        <v>109.61</v>
      </c>
      <c r="Z6" s="35">
        <f t="shared" si="4"/>
        <v>105.34</v>
      </c>
      <c r="AA6" s="35">
        <f t="shared" si="4"/>
        <v>109.38</v>
      </c>
      <c r="AB6" s="35">
        <f t="shared" si="4"/>
        <v>122.44</v>
      </c>
      <c r="AC6" s="35">
        <f t="shared" si="4"/>
        <v>105.53</v>
      </c>
      <c r="AD6" s="35">
        <f t="shared" si="4"/>
        <v>107.2</v>
      </c>
      <c r="AE6" s="35">
        <f t="shared" si="4"/>
        <v>106.62</v>
      </c>
      <c r="AF6" s="35">
        <f t="shared" si="4"/>
        <v>107.95</v>
      </c>
      <c r="AG6" s="35">
        <f t="shared" si="4"/>
        <v>104.85</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27.52</v>
      </c>
      <c r="AS6" s="34" t="str">
        <f>IF(AS7="","",IF(AS7="-","【-】","【"&amp;SUBSTITUTE(TEXT(AS7,"#,##0.00"),"-","△")&amp;"】"))</f>
        <v>【0.85】</v>
      </c>
      <c r="AT6" s="35">
        <f>IF(AT7="",NA(),AT7)</f>
        <v>207.7</v>
      </c>
      <c r="AU6" s="35">
        <f t="shared" ref="AU6:BC6" si="6">IF(AU7="",NA(),AU7)</f>
        <v>126.46</v>
      </c>
      <c r="AV6" s="35">
        <f t="shared" si="6"/>
        <v>122.22</v>
      </c>
      <c r="AW6" s="35">
        <f t="shared" si="6"/>
        <v>109.85</v>
      </c>
      <c r="AX6" s="35">
        <f t="shared" si="6"/>
        <v>127.77</v>
      </c>
      <c r="AY6" s="35">
        <f t="shared" si="6"/>
        <v>1164.51</v>
      </c>
      <c r="AZ6" s="35">
        <f t="shared" si="6"/>
        <v>434.72</v>
      </c>
      <c r="BA6" s="35">
        <f t="shared" si="6"/>
        <v>416.14</v>
      </c>
      <c r="BB6" s="35">
        <f t="shared" si="6"/>
        <v>371.89</v>
      </c>
      <c r="BC6" s="35">
        <f t="shared" si="6"/>
        <v>445.85</v>
      </c>
      <c r="BD6" s="34" t="str">
        <f>IF(BD7="","",IF(BD7="-","【-】","【"&amp;SUBSTITUTE(TEXT(BD7,"#,##0.00"),"-","△")&amp;"】"))</f>
        <v>【264.34】</v>
      </c>
      <c r="BE6" s="35">
        <f>IF(BE7="",NA(),BE7)</f>
        <v>534.17999999999995</v>
      </c>
      <c r="BF6" s="35">
        <f t="shared" ref="BF6:BN6" si="7">IF(BF7="",NA(),BF7)</f>
        <v>500.7</v>
      </c>
      <c r="BG6" s="35">
        <f t="shared" si="7"/>
        <v>518.95000000000005</v>
      </c>
      <c r="BH6" s="35">
        <f t="shared" si="7"/>
        <v>484.85</v>
      </c>
      <c r="BI6" s="35">
        <f t="shared" si="7"/>
        <v>426.75</v>
      </c>
      <c r="BJ6" s="35">
        <f t="shared" si="7"/>
        <v>498.27</v>
      </c>
      <c r="BK6" s="35">
        <f t="shared" si="7"/>
        <v>495.76</v>
      </c>
      <c r="BL6" s="35">
        <f t="shared" si="7"/>
        <v>487.22</v>
      </c>
      <c r="BM6" s="35">
        <f t="shared" si="7"/>
        <v>483.11</v>
      </c>
      <c r="BN6" s="35">
        <f t="shared" si="7"/>
        <v>516.34</v>
      </c>
      <c r="BO6" s="34" t="str">
        <f>IF(BO7="","",IF(BO7="-","【-】","【"&amp;SUBSTITUTE(TEXT(BO7,"#,##0.00"),"-","△")&amp;"】"))</f>
        <v>【274.27】</v>
      </c>
      <c r="BP6" s="35">
        <f>IF(BP7="",NA(),BP7)</f>
        <v>104.91</v>
      </c>
      <c r="BQ6" s="35">
        <f t="shared" ref="BQ6:BY6" si="8">IF(BQ7="",NA(),BQ7)</f>
        <v>107.7</v>
      </c>
      <c r="BR6" s="35">
        <f t="shared" si="8"/>
        <v>102.31</v>
      </c>
      <c r="BS6" s="35">
        <f t="shared" si="8"/>
        <v>108.85</v>
      </c>
      <c r="BT6" s="35">
        <f t="shared" si="8"/>
        <v>122.48</v>
      </c>
      <c r="BU6" s="35">
        <f t="shared" si="8"/>
        <v>90.64</v>
      </c>
      <c r="BV6" s="35">
        <f t="shared" si="8"/>
        <v>93.66</v>
      </c>
      <c r="BW6" s="35">
        <f t="shared" si="8"/>
        <v>92.76</v>
      </c>
      <c r="BX6" s="35">
        <f t="shared" si="8"/>
        <v>93.28</v>
      </c>
      <c r="BY6" s="35">
        <f t="shared" si="8"/>
        <v>83.27</v>
      </c>
      <c r="BZ6" s="34" t="str">
        <f>IF(BZ7="","",IF(BZ7="-","【-】","【"&amp;SUBSTITUTE(TEXT(BZ7,"#,##0.00"),"-","△")&amp;"】"))</f>
        <v>【104.36】</v>
      </c>
      <c r="CA6" s="35">
        <f>IF(CA7="",NA(),CA7)</f>
        <v>193.82</v>
      </c>
      <c r="CB6" s="35">
        <f t="shared" ref="CB6:CJ6" si="9">IF(CB7="",NA(),CB7)</f>
        <v>190.25</v>
      </c>
      <c r="CC6" s="35">
        <f t="shared" si="9"/>
        <v>199.7</v>
      </c>
      <c r="CD6" s="35">
        <f t="shared" si="9"/>
        <v>192.33</v>
      </c>
      <c r="CE6" s="35">
        <f t="shared" si="9"/>
        <v>171.46</v>
      </c>
      <c r="CF6" s="35">
        <f t="shared" si="9"/>
        <v>213.52</v>
      </c>
      <c r="CG6" s="35">
        <f t="shared" si="9"/>
        <v>208.21</v>
      </c>
      <c r="CH6" s="35">
        <f t="shared" si="9"/>
        <v>208.67</v>
      </c>
      <c r="CI6" s="35">
        <f t="shared" si="9"/>
        <v>208.29</v>
      </c>
      <c r="CJ6" s="35">
        <f t="shared" si="9"/>
        <v>228.81</v>
      </c>
      <c r="CK6" s="34" t="str">
        <f>IF(CK7="","",IF(CK7="-","【-】","【"&amp;SUBSTITUTE(TEXT(CK7,"#,##0.00"),"-","△")&amp;"】"))</f>
        <v>【165.71】</v>
      </c>
      <c r="CL6" s="35">
        <f>IF(CL7="",NA(),CL7)</f>
        <v>26.38</v>
      </c>
      <c r="CM6" s="35">
        <f t="shared" ref="CM6:CU6" si="10">IF(CM7="",NA(),CM7)</f>
        <v>27.01</v>
      </c>
      <c r="CN6" s="35">
        <f t="shared" si="10"/>
        <v>24.83</v>
      </c>
      <c r="CO6" s="35">
        <f t="shared" si="10"/>
        <v>25.92</v>
      </c>
      <c r="CP6" s="35">
        <f t="shared" si="10"/>
        <v>26.94</v>
      </c>
      <c r="CQ6" s="35">
        <f t="shared" si="10"/>
        <v>49.77</v>
      </c>
      <c r="CR6" s="35">
        <f t="shared" si="10"/>
        <v>49.22</v>
      </c>
      <c r="CS6" s="35">
        <f t="shared" si="10"/>
        <v>49.08</v>
      </c>
      <c r="CT6" s="35">
        <f t="shared" si="10"/>
        <v>49.32</v>
      </c>
      <c r="CU6" s="35">
        <f t="shared" si="10"/>
        <v>38.979999999999997</v>
      </c>
      <c r="CV6" s="34" t="str">
        <f>IF(CV7="","",IF(CV7="-","【-】","【"&amp;SUBSTITUTE(TEXT(CV7,"#,##0.00"),"-","△")&amp;"】"))</f>
        <v>【60.41】</v>
      </c>
      <c r="CW6" s="35">
        <f>IF(CW7="",NA(),CW7)</f>
        <v>81</v>
      </c>
      <c r="CX6" s="35">
        <f t="shared" ref="CX6:DF6" si="11">IF(CX7="",NA(),CX7)</f>
        <v>80.7</v>
      </c>
      <c r="CY6" s="35">
        <f t="shared" si="11"/>
        <v>80.8</v>
      </c>
      <c r="CZ6" s="35">
        <f t="shared" si="11"/>
        <v>80.8</v>
      </c>
      <c r="DA6" s="35">
        <f t="shared" si="11"/>
        <v>83.95</v>
      </c>
      <c r="DB6" s="35">
        <f t="shared" si="11"/>
        <v>79.98</v>
      </c>
      <c r="DC6" s="35">
        <f t="shared" si="11"/>
        <v>79.48</v>
      </c>
      <c r="DD6" s="35">
        <f t="shared" si="11"/>
        <v>79.3</v>
      </c>
      <c r="DE6" s="35">
        <f t="shared" si="11"/>
        <v>79.34</v>
      </c>
      <c r="DF6" s="35">
        <f t="shared" si="11"/>
        <v>75.010000000000005</v>
      </c>
      <c r="DG6" s="34" t="str">
        <f>IF(DG7="","",IF(DG7="-","【-】","【"&amp;SUBSTITUTE(TEXT(DG7,"#,##0.00"),"-","△")&amp;"】"))</f>
        <v>【89.93】</v>
      </c>
      <c r="DH6" s="35">
        <f>IF(DH7="",NA(),DH7)</f>
        <v>37.659999999999997</v>
      </c>
      <c r="DI6" s="35">
        <f t="shared" ref="DI6:DQ6" si="12">IF(DI7="",NA(),DI7)</f>
        <v>47.74</v>
      </c>
      <c r="DJ6" s="35">
        <f t="shared" si="12"/>
        <v>49.25</v>
      </c>
      <c r="DK6" s="35">
        <f t="shared" si="12"/>
        <v>49.43</v>
      </c>
      <c r="DL6" s="35">
        <f t="shared" si="12"/>
        <v>50.8</v>
      </c>
      <c r="DM6" s="35">
        <f t="shared" si="12"/>
        <v>36.43</v>
      </c>
      <c r="DN6" s="35">
        <f t="shared" si="12"/>
        <v>46.12</v>
      </c>
      <c r="DO6" s="35">
        <f t="shared" si="12"/>
        <v>47.44</v>
      </c>
      <c r="DP6" s="35">
        <f t="shared" si="12"/>
        <v>48.3</v>
      </c>
      <c r="DQ6" s="35">
        <f t="shared" si="12"/>
        <v>51.89</v>
      </c>
      <c r="DR6" s="34" t="str">
        <f>IF(DR7="","",IF(DR7="-","【-】","【"&amp;SUBSTITUTE(TEXT(DR7,"#,##0.00"),"-","△")&amp;"】"))</f>
        <v>【48.12】</v>
      </c>
      <c r="DS6" s="35">
        <f>IF(DS7="",NA(),DS7)</f>
        <v>17.38</v>
      </c>
      <c r="DT6" s="35">
        <f t="shared" ref="DT6:EB6" si="13">IF(DT7="",NA(),DT7)</f>
        <v>16.63</v>
      </c>
      <c r="DU6" s="35">
        <f t="shared" si="13"/>
        <v>12.53</v>
      </c>
      <c r="DV6" s="35">
        <f t="shared" si="13"/>
        <v>16.18</v>
      </c>
      <c r="DW6" s="35">
        <f t="shared" si="13"/>
        <v>16.059999999999999</v>
      </c>
      <c r="DX6" s="35">
        <f t="shared" si="13"/>
        <v>8.7200000000000006</v>
      </c>
      <c r="DY6" s="35">
        <f t="shared" si="13"/>
        <v>9.86</v>
      </c>
      <c r="DZ6" s="35">
        <f t="shared" si="13"/>
        <v>11.16</v>
      </c>
      <c r="EA6" s="35">
        <f t="shared" si="13"/>
        <v>12.43</v>
      </c>
      <c r="EB6" s="35">
        <f t="shared" si="13"/>
        <v>14.74</v>
      </c>
      <c r="EC6" s="34" t="str">
        <f>IF(EC7="","",IF(EC7="-","【-】","【"&amp;SUBSTITUTE(TEXT(EC7,"#,##0.00"),"-","△")&amp;"】"))</f>
        <v>【15.89】</v>
      </c>
      <c r="ED6" s="35">
        <f>IF(ED7="",NA(),ED7)</f>
        <v>0.38</v>
      </c>
      <c r="EE6" s="35">
        <f t="shared" ref="EE6:EM6" si="14">IF(EE7="",NA(),EE7)</f>
        <v>0.4</v>
      </c>
      <c r="EF6" s="35">
        <f t="shared" si="14"/>
        <v>0.32</v>
      </c>
      <c r="EG6" s="35">
        <f t="shared" si="14"/>
        <v>0.3</v>
      </c>
      <c r="EH6" s="35">
        <f t="shared" si="14"/>
        <v>0.66</v>
      </c>
      <c r="EI6" s="35">
        <f t="shared" si="14"/>
        <v>0.64</v>
      </c>
      <c r="EJ6" s="35">
        <f t="shared" si="14"/>
        <v>0.56000000000000005</v>
      </c>
      <c r="EK6" s="35">
        <f t="shared" si="14"/>
        <v>0.65</v>
      </c>
      <c r="EL6" s="35">
        <f t="shared" si="14"/>
        <v>0.46</v>
      </c>
      <c r="EM6" s="35">
        <f t="shared" si="14"/>
        <v>0.4</v>
      </c>
      <c r="EN6" s="34" t="str">
        <f>IF(EN7="","",IF(EN7="-","【-】","【"&amp;SUBSTITUTE(TEXT(EN7,"#,##0.00"),"-","△")&amp;"】"))</f>
        <v>【0.69】</v>
      </c>
    </row>
    <row r="7" spans="1:144" s="36" customFormat="1" x14ac:dyDescent="0.2">
      <c r="A7" s="28"/>
      <c r="B7" s="37">
        <v>2017</v>
      </c>
      <c r="C7" s="37">
        <v>143821</v>
      </c>
      <c r="D7" s="37">
        <v>46</v>
      </c>
      <c r="E7" s="37">
        <v>1</v>
      </c>
      <c r="F7" s="37">
        <v>0</v>
      </c>
      <c r="G7" s="37">
        <v>1</v>
      </c>
      <c r="H7" s="37" t="s">
        <v>105</v>
      </c>
      <c r="I7" s="37" t="s">
        <v>106</v>
      </c>
      <c r="J7" s="37" t="s">
        <v>107</v>
      </c>
      <c r="K7" s="37" t="s">
        <v>108</v>
      </c>
      <c r="L7" s="37" t="s">
        <v>109</v>
      </c>
      <c r="M7" s="37" t="s">
        <v>110</v>
      </c>
      <c r="N7" s="38" t="s">
        <v>111</v>
      </c>
      <c r="O7" s="38">
        <v>62.53</v>
      </c>
      <c r="P7" s="38">
        <v>42.33</v>
      </c>
      <c r="Q7" s="38">
        <v>1836</v>
      </c>
      <c r="R7" s="38">
        <v>11968</v>
      </c>
      <c r="S7" s="38">
        <v>92.86</v>
      </c>
      <c r="T7" s="38">
        <v>128.88</v>
      </c>
      <c r="U7" s="38">
        <v>4996</v>
      </c>
      <c r="V7" s="38">
        <v>52.79</v>
      </c>
      <c r="W7" s="38">
        <v>94.64</v>
      </c>
      <c r="X7" s="38">
        <v>107</v>
      </c>
      <c r="Y7" s="38">
        <v>109.61</v>
      </c>
      <c r="Z7" s="38">
        <v>105.34</v>
      </c>
      <c r="AA7" s="38">
        <v>109.38</v>
      </c>
      <c r="AB7" s="38">
        <v>122.44</v>
      </c>
      <c r="AC7" s="38">
        <v>105.53</v>
      </c>
      <c r="AD7" s="38">
        <v>107.2</v>
      </c>
      <c r="AE7" s="38">
        <v>106.62</v>
      </c>
      <c r="AF7" s="38">
        <v>107.95</v>
      </c>
      <c r="AG7" s="38">
        <v>104.85</v>
      </c>
      <c r="AH7" s="38">
        <v>113.39</v>
      </c>
      <c r="AI7" s="38">
        <v>0</v>
      </c>
      <c r="AJ7" s="38">
        <v>0</v>
      </c>
      <c r="AK7" s="38">
        <v>0</v>
      </c>
      <c r="AL7" s="38">
        <v>0</v>
      </c>
      <c r="AM7" s="38">
        <v>0</v>
      </c>
      <c r="AN7" s="38">
        <v>28.31</v>
      </c>
      <c r="AO7" s="38">
        <v>13.46</v>
      </c>
      <c r="AP7" s="38">
        <v>12.59</v>
      </c>
      <c r="AQ7" s="38">
        <v>12.44</v>
      </c>
      <c r="AR7" s="38">
        <v>27.52</v>
      </c>
      <c r="AS7" s="38">
        <v>0.85</v>
      </c>
      <c r="AT7" s="38">
        <v>207.7</v>
      </c>
      <c r="AU7" s="38">
        <v>126.46</v>
      </c>
      <c r="AV7" s="38">
        <v>122.22</v>
      </c>
      <c r="AW7" s="38">
        <v>109.85</v>
      </c>
      <c r="AX7" s="38">
        <v>127.77</v>
      </c>
      <c r="AY7" s="38">
        <v>1164.51</v>
      </c>
      <c r="AZ7" s="38">
        <v>434.72</v>
      </c>
      <c r="BA7" s="38">
        <v>416.14</v>
      </c>
      <c r="BB7" s="38">
        <v>371.89</v>
      </c>
      <c r="BC7" s="38">
        <v>445.85</v>
      </c>
      <c r="BD7" s="38">
        <v>264.33999999999997</v>
      </c>
      <c r="BE7" s="38">
        <v>534.17999999999995</v>
      </c>
      <c r="BF7" s="38">
        <v>500.7</v>
      </c>
      <c r="BG7" s="38">
        <v>518.95000000000005</v>
      </c>
      <c r="BH7" s="38">
        <v>484.85</v>
      </c>
      <c r="BI7" s="38">
        <v>426.75</v>
      </c>
      <c r="BJ7" s="38">
        <v>498.27</v>
      </c>
      <c r="BK7" s="38">
        <v>495.76</v>
      </c>
      <c r="BL7" s="38">
        <v>487.22</v>
      </c>
      <c r="BM7" s="38">
        <v>483.11</v>
      </c>
      <c r="BN7" s="38">
        <v>516.34</v>
      </c>
      <c r="BO7" s="38">
        <v>274.27</v>
      </c>
      <c r="BP7" s="38">
        <v>104.91</v>
      </c>
      <c r="BQ7" s="38">
        <v>107.7</v>
      </c>
      <c r="BR7" s="38">
        <v>102.31</v>
      </c>
      <c r="BS7" s="38">
        <v>108.85</v>
      </c>
      <c r="BT7" s="38">
        <v>122.48</v>
      </c>
      <c r="BU7" s="38">
        <v>90.64</v>
      </c>
      <c r="BV7" s="38">
        <v>93.66</v>
      </c>
      <c r="BW7" s="38">
        <v>92.76</v>
      </c>
      <c r="BX7" s="38">
        <v>93.28</v>
      </c>
      <c r="BY7" s="38">
        <v>83.27</v>
      </c>
      <c r="BZ7" s="38">
        <v>104.36</v>
      </c>
      <c r="CA7" s="38">
        <v>193.82</v>
      </c>
      <c r="CB7" s="38">
        <v>190.25</v>
      </c>
      <c r="CC7" s="38">
        <v>199.7</v>
      </c>
      <c r="CD7" s="38">
        <v>192.33</v>
      </c>
      <c r="CE7" s="38">
        <v>171.46</v>
      </c>
      <c r="CF7" s="38">
        <v>213.52</v>
      </c>
      <c r="CG7" s="38">
        <v>208.21</v>
      </c>
      <c r="CH7" s="38">
        <v>208.67</v>
      </c>
      <c r="CI7" s="38">
        <v>208.29</v>
      </c>
      <c r="CJ7" s="38">
        <v>228.81</v>
      </c>
      <c r="CK7" s="38">
        <v>165.71</v>
      </c>
      <c r="CL7" s="38">
        <v>26.38</v>
      </c>
      <c r="CM7" s="38">
        <v>27.01</v>
      </c>
      <c r="CN7" s="38">
        <v>24.83</v>
      </c>
      <c r="CO7" s="38">
        <v>25.92</v>
      </c>
      <c r="CP7" s="38">
        <v>26.94</v>
      </c>
      <c r="CQ7" s="38">
        <v>49.77</v>
      </c>
      <c r="CR7" s="38">
        <v>49.22</v>
      </c>
      <c r="CS7" s="38">
        <v>49.08</v>
      </c>
      <c r="CT7" s="38">
        <v>49.32</v>
      </c>
      <c r="CU7" s="38">
        <v>38.979999999999997</v>
      </c>
      <c r="CV7" s="38">
        <v>60.41</v>
      </c>
      <c r="CW7" s="38">
        <v>81</v>
      </c>
      <c r="CX7" s="38">
        <v>80.7</v>
      </c>
      <c r="CY7" s="38">
        <v>80.8</v>
      </c>
      <c r="CZ7" s="38">
        <v>80.8</v>
      </c>
      <c r="DA7" s="38">
        <v>83.95</v>
      </c>
      <c r="DB7" s="38">
        <v>79.98</v>
      </c>
      <c r="DC7" s="38">
        <v>79.48</v>
      </c>
      <c r="DD7" s="38">
        <v>79.3</v>
      </c>
      <c r="DE7" s="38">
        <v>79.34</v>
      </c>
      <c r="DF7" s="38">
        <v>75.010000000000005</v>
      </c>
      <c r="DG7" s="38">
        <v>89.93</v>
      </c>
      <c r="DH7" s="38">
        <v>37.659999999999997</v>
      </c>
      <c r="DI7" s="38">
        <v>47.74</v>
      </c>
      <c r="DJ7" s="38">
        <v>49.25</v>
      </c>
      <c r="DK7" s="38">
        <v>49.43</v>
      </c>
      <c r="DL7" s="38">
        <v>50.8</v>
      </c>
      <c r="DM7" s="38">
        <v>36.43</v>
      </c>
      <c r="DN7" s="38">
        <v>46.12</v>
      </c>
      <c r="DO7" s="38">
        <v>47.44</v>
      </c>
      <c r="DP7" s="38">
        <v>48.3</v>
      </c>
      <c r="DQ7" s="38">
        <v>51.89</v>
      </c>
      <c r="DR7" s="38">
        <v>48.12</v>
      </c>
      <c r="DS7" s="38">
        <v>17.38</v>
      </c>
      <c r="DT7" s="38">
        <v>16.63</v>
      </c>
      <c r="DU7" s="38">
        <v>12.53</v>
      </c>
      <c r="DV7" s="38">
        <v>16.18</v>
      </c>
      <c r="DW7" s="38">
        <v>16.059999999999999</v>
      </c>
      <c r="DX7" s="38">
        <v>8.7200000000000006</v>
      </c>
      <c r="DY7" s="38">
        <v>9.86</v>
      </c>
      <c r="DZ7" s="38">
        <v>11.16</v>
      </c>
      <c r="EA7" s="38">
        <v>12.43</v>
      </c>
      <c r="EB7" s="38">
        <v>14.74</v>
      </c>
      <c r="EC7" s="38">
        <v>15.89</v>
      </c>
      <c r="ED7" s="38">
        <v>0.38</v>
      </c>
      <c r="EE7" s="38">
        <v>0.4</v>
      </c>
      <c r="EF7" s="38">
        <v>0.32</v>
      </c>
      <c r="EG7" s="38">
        <v>0.3</v>
      </c>
      <c r="EH7" s="38">
        <v>0.66</v>
      </c>
      <c r="EI7" s="38">
        <v>0.64</v>
      </c>
      <c r="EJ7" s="38">
        <v>0.56000000000000005</v>
      </c>
      <c r="EK7" s="38">
        <v>0.65</v>
      </c>
      <c r="EL7" s="38">
        <v>0.46</v>
      </c>
      <c r="EM7" s="38">
        <v>0.4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2019-01-18T06:00:44Z</cp:lastPrinted>
  <dcterms:created xsi:type="dcterms:W3CDTF">2018-12-03T08:30:03Z</dcterms:created>
  <dcterms:modified xsi:type="dcterms:W3CDTF">2019-02-18T00:29:18Z</dcterms:modified>
  <cp:category/>
</cp:coreProperties>
</file>