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経営比較分析表\28 開成町\"/>
    </mc:Choice>
  </mc:AlternateContent>
  <workbookProtection workbookAlgorithmName="SHA-512" workbookHashValue="u6RKfyOoz01mz4Drmfmkt28u9UF0zekusqUl2MFo3pjAyU11ysrpPVmtMRlORoXb+xrbJMo4bfC8NF/NGz1W/g==" workbookSaltValue="78UfCKmwJy2NaFt8qyGzAg==" workbookSpinCount="100000" lockStructure="1"/>
  <bookViews>
    <workbookView xWindow="0" yWindow="0" windowWidth="15360" windowHeight="7632"/>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M6" i="5"/>
  <c r="AD8" i="4" s="1"/>
  <c r="L6" i="5"/>
  <c r="W8" i="4" s="1"/>
  <c r="K6" i="5"/>
  <c r="P8" i="4" s="1"/>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AL10" i="4"/>
  <c r="AD10" i="4"/>
  <c r="P10" i="4"/>
  <c r="B10" i="4"/>
  <c r="AT8" i="4"/>
  <c r="B6" i="4"/>
  <c r="C10" i="5" l="1"/>
  <c r="D10" i="5"/>
  <c r="E10" i="5"/>
  <c r="B10" i="5"/>
</calcChain>
</file>

<file path=xl/sharedStrings.xml><?xml version="1.0" encoding="utf-8"?>
<sst xmlns="http://schemas.openxmlformats.org/spreadsheetml/2006/main" count="245" uniqueCount="126">
  <si>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</si>
  <si>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</si>
  <si>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</si>
  <si>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</si>
  <si>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</si>
  <si>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</si>
  <si>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</si>
  <si>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</si>
  <si>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</si>
  <si>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</si>
  <si>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</si>
  <si>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</si>
  <si>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</si>
  <si>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</si>
  <si>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</si>
  <si>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</si>
  <si>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</si>
  <si>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</si>
  <si>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</si>
  <si>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</si>
  <si>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</si>
  <si>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</si>
  <si>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</si>
  <si>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</si>
  <si>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</si>
  <si>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</si>
  <si>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</si>
  <si>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</si>
  <si>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</si>
  <si>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</si>
  <si>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</si>
  <si>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</si>
  <si>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</si>
  <si>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</si>
  <si>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</si>
  <si>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</si>
  <si>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</si>
  <si>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</si>
  <si>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</si>
  <si>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</si>
  <si>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</si>
  <si>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</si>
  <si>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</si>
  <si>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</si>
  <si>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</si>
  <si>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</si>
  <si>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</si>
  <si>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</si>
  <si>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</si>
  <si>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</si>
  <si>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</si>
  <si>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</si>
  <si>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</si>
  <si>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</si>
  <si>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</si>
  <si>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</si>
  <si>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</si>
  <si>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</si>
  <si>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</si>
  <si>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</si>
  <si>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</si>
  <si>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</si>
  <si>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</si>
  <si>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</si>
  <si>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</si>
  <si>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</si>
  <si>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</si>
  <si>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</si>
  <si>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</si>
  <si>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</si>
  <si>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</si>
  <si>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</si>
  <si>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</si>
  <si>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</si>
  <si>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</si>
  <si>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</si>
  <si>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</si>
  <si>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</si>
  <si>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</si>
  <si>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</si>
  <si>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</si>
  <si>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</si>
  <si>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</si>
  <si>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</si>
  <si>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</si>
  <si>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</si>
  <si>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</si>
  <si>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</si>
  <si>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</si>
  <si>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</si>
  <si>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</si>
  <si>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</si>
  <si>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</si>
  <si>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</si>
  <si>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</si>
  <si>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</si>
  <si>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</si>
  <si>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</si>
  <si>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</si>
  <si>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</si>
  <si>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</si>
  <si>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</si>
  <si>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</si>
  <si>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</si>
  <si>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</si>
  <si>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</si>
  <si>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</si>
  <si>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</si>
  <si>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</si>
  <si>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</si>
  <si>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開成町</t>
  </si>
  <si>
    <t>法非適用</t>
  </si>
  <si>
    <t>下水道事業</t>
  </si>
  <si>
    <t>公共下水道</t>
  </si>
  <si>
    <t>Cb2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</si>
  <si>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</si>
  <si>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</si>
  <si>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</si>
  <si>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</si>
  <si>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</si>
  <si>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</si>
  <si>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</si>
  <si>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</si>
  <si>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が前年度87.48％と比較し、85.43％と下回り経営状況の悪化が見られます。また、経費回収率や収益的収支比率も依然として100％に達していないことから、健全な経営状況にないことがわかります。
　主たる収入である下水道使用料の適正な料金を判断するために下水道運営審議会等で協議を行い改善に向けた料金改定を検討します。また、企業債残高対事業規模比率は類似団体と比較しても低い水準にありますが、下水道事業の経営の安定化を図るため企業債利用のあり方について検討します。</t>
    <rPh sb="1" eb="4">
      <t>シュウエキテキ</t>
    </rPh>
    <rPh sb="4" eb="6">
      <t>シュウシ</t>
    </rPh>
    <rPh sb="6" eb="8">
      <t>ヒリツ</t>
    </rPh>
    <rPh sb="9" eb="12">
      <t>ゼンネンド</t>
    </rPh>
    <rPh sb="19" eb="21">
      <t>ヒカク</t>
    </rPh>
    <rPh sb="30" eb="32">
      <t>シタマワ</t>
    </rPh>
    <rPh sb="33" eb="35">
      <t>ケイエイ</t>
    </rPh>
    <rPh sb="35" eb="37">
      <t>ジョウキョウ</t>
    </rPh>
    <rPh sb="38" eb="40">
      <t>アッカ</t>
    </rPh>
    <rPh sb="41" eb="42">
      <t>ミ</t>
    </rPh>
    <rPh sb="50" eb="52">
      <t>ケイヒ</t>
    </rPh>
    <rPh sb="52" eb="54">
      <t>カイシュウ</t>
    </rPh>
    <rPh sb="54" eb="55">
      <t>リツ</t>
    </rPh>
    <rPh sb="56" eb="59">
      <t>シュウエキテキ</t>
    </rPh>
    <rPh sb="59" eb="61">
      <t>シュウシ</t>
    </rPh>
    <rPh sb="61" eb="63">
      <t>ヒリツ</t>
    </rPh>
    <rPh sb="64" eb="66">
      <t>イゼン</t>
    </rPh>
    <rPh sb="74" eb="75">
      <t>タッ</t>
    </rPh>
    <rPh sb="85" eb="87">
      <t>ケンゼン</t>
    </rPh>
    <rPh sb="88" eb="90">
      <t>ケイエイ</t>
    </rPh>
    <rPh sb="90" eb="92">
      <t>ジョウキョウ</t>
    </rPh>
    <rPh sb="106" eb="107">
      <t>シュ</t>
    </rPh>
    <rPh sb="109" eb="111">
      <t>シュウニュウ</t>
    </rPh>
    <rPh sb="114" eb="117">
      <t>ゲスイドウ</t>
    </rPh>
    <rPh sb="117" eb="120">
      <t>シヨウリョウ</t>
    </rPh>
    <rPh sb="121" eb="123">
      <t>テキセイ</t>
    </rPh>
    <rPh sb="124" eb="126">
      <t>リョウキン</t>
    </rPh>
    <rPh sb="127" eb="129">
      <t>ハンダン</t>
    </rPh>
    <rPh sb="134" eb="137">
      <t>ゲスイドウ</t>
    </rPh>
    <rPh sb="137" eb="139">
      <t>ウンエイ</t>
    </rPh>
    <rPh sb="139" eb="142">
      <t>シンギカイ</t>
    </rPh>
    <rPh sb="142" eb="143">
      <t>トウ</t>
    </rPh>
    <rPh sb="144" eb="146">
      <t>キョウギ</t>
    </rPh>
    <rPh sb="147" eb="148">
      <t>オコナ</t>
    </rPh>
    <rPh sb="149" eb="151">
      <t>カイゼン</t>
    </rPh>
    <rPh sb="152" eb="153">
      <t>ム</t>
    </rPh>
    <rPh sb="155" eb="157">
      <t>リョウキン</t>
    </rPh>
    <rPh sb="157" eb="159">
      <t>カイテイ</t>
    </rPh>
    <rPh sb="160" eb="162">
      <t>ケントウ</t>
    </rPh>
    <rPh sb="169" eb="171">
      <t>キギョウ</t>
    </rPh>
    <rPh sb="171" eb="172">
      <t>サイ</t>
    </rPh>
    <rPh sb="172" eb="174">
      <t>ザンダカ</t>
    </rPh>
    <rPh sb="174" eb="175">
      <t>タイ</t>
    </rPh>
    <rPh sb="175" eb="177">
      <t>ジギョウ</t>
    </rPh>
    <rPh sb="177" eb="179">
      <t>キボ</t>
    </rPh>
    <rPh sb="179" eb="181">
      <t>ヒリツ</t>
    </rPh>
    <rPh sb="182" eb="184">
      <t>ルイジ</t>
    </rPh>
    <rPh sb="184" eb="186">
      <t>ダンタイ</t>
    </rPh>
    <rPh sb="187" eb="189">
      <t>ヒカク</t>
    </rPh>
    <rPh sb="192" eb="193">
      <t>ヒク</t>
    </rPh>
    <rPh sb="194" eb="196">
      <t>スイジュン</t>
    </rPh>
    <rPh sb="203" eb="206">
      <t>ゲスイドウ</t>
    </rPh>
    <rPh sb="206" eb="208">
      <t>ジギョウ</t>
    </rPh>
    <rPh sb="209" eb="211">
      <t>ケイエイ</t>
    </rPh>
    <rPh sb="212" eb="215">
      <t>アンテイカ</t>
    </rPh>
    <rPh sb="216" eb="217">
      <t>ハカ</t>
    </rPh>
    <rPh sb="220" eb="222">
      <t>キギョウ</t>
    </rPh>
    <rPh sb="222" eb="223">
      <t>サイ</t>
    </rPh>
    <rPh sb="223" eb="225">
      <t>リヨウ</t>
    </rPh>
    <rPh sb="228" eb="229">
      <t>カタ</t>
    </rPh>
    <rPh sb="233" eb="235">
      <t>ケントウ</t>
    </rPh>
    <phoneticPr fontId="4"/>
  </si>
  <si>
    <t>　現状では施設の老朽化に伴う管路更新は行っていませんが、不明水対策等による維持管理費削減を進め、将来の維持管理費の増加に備え経営改善に向けた定期的な下水道使用料金の見直しの検討を行うと共に経営戦略により中長期的な計画を策定し管理していく必要があります。</t>
    <rPh sb="1" eb="3">
      <t>ゲンジョウ</t>
    </rPh>
    <rPh sb="5" eb="7">
      <t>シセツ</t>
    </rPh>
    <rPh sb="8" eb="11">
      <t>ロウキュウカ</t>
    </rPh>
    <rPh sb="12" eb="13">
      <t>トモナ</t>
    </rPh>
    <rPh sb="14" eb="16">
      <t>カンロ</t>
    </rPh>
    <rPh sb="16" eb="18">
      <t>コウシン</t>
    </rPh>
    <rPh sb="19" eb="20">
      <t>オコナ</t>
    </rPh>
    <rPh sb="28" eb="30">
      <t>フメイ</t>
    </rPh>
    <rPh sb="30" eb="31">
      <t>スイ</t>
    </rPh>
    <rPh sb="31" eb="33">
      <t>タイサク</t>
    </rPh>
    <rPh sb="33" eb="34">
      <t>トウ</t>
    </rPh>
    <rPh sb="37" eb="39">
      <t>イジ</t>
    </rPh>
    <rPh sb="39" eb="42">
      <t>カンリヒ</t>
    </rPh>
    <rPh sb="42" eb="44">
      <t>サクゲン</t>
    </rPh>
    <rPh sb="45" eb="46">
      <t>スス</t>
    </rPh>
    <rPh sb="48" eb="50">
      <t>ショウライ</t>
    </rPh>
    <rPh sb="51" eb="53">
      <t>イジ</t>
    </rPh>
    <rPh sb="53" eb="56">
      <t>カンリヒ</t>
    </rPh>
    <rPh sb="57" eb="59">
      <t>ゾウカ</t>
    </rPh>
    <rPh sb="60" eb="61">
      <t>ソナ</t>
    </rPh>
    <rPh sb="62" eb="64">
      <t>ケイエイ</t>
    </rPh>
    <rPh sb="64" eb="66">
      <t>カイゼン</t>
    </rPh>
    <rPh sb="67" eb="68">
      <t>ム</t>
    </rPh>
    <rPh sb="70" eb="73">
      <t>テイキテキ</t>
    </rPh>
    <rPh sb="74" eb="77">
      <t>ゲスイドウ</t>
    </rPh>
    <rPh sb="94" eb="96">
      <t>ケイエイ</t>
    </rPh>
    <rPh sb="96" eb="98">
      <t>センリャク</t>
    </rPh>
    <phoneticPr fontId="4"/>
  </si>
  <si>
    <t>　管路更新は耐用年数に達していないため、管路更新率は０％になっています。
　管路調査は毎年実施しています。</t>
    <rPh sb="1" eb="3">
      <t>カンロ</t>
    </rPh>
    <rPh sb="3" eb="5">
      <t>コウシン</t>
    </rPh>
    <rPh sb="6" eb="8">
      <t>タイヨウ</t>
    </rPh>
    <rPh sb="8" eb="10">
      <t>ネンスウ</t>
    </rPh>
    <rPh sb="11" eb="12">
      <t>タッ</t>
    </rPh>
    <rPh sb="20" eb="22">
      <t>カンロ</t>
    </rPh>
    <rPh sb="22" eb="24">
      <t>コウシン</t>
    </rPh>
    <rPh sb="24" eb="25">
      <t>リツ</t>
    </rPh>
    <rPh sb="38" eb="40">
      <t>カンロ</t>
    </rPh>
    <rPh sb="40" eb="42">
      <t>チョウサ</t>
    </rPh>
    <rPh sb="43" eb="45">
      <t>マイトシ</t>
    </rPh>
    <rPh sb="45" eb="47">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</si>
</sst>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2B6-44C1-B9EC-09D3E37B428E}"/>
            </c:ext>
          </c:extLst>
        </c:ser>
        <c:dLbls>
          <c:showLegendKey val="0"/>
          <c:showVal val="0"/>
          <c:showCatName val="0"/>
          <c:showSerName val="0"/>
          <c:showPercent val="0"/>
          <c:showBubbleSize val="0"/>
        </c:dLbls>
        <c:gapWidth val="150"/>
        <c:axId val="631394800"/>
        <c:axId val="631386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0.11</c:v>
                </c:pt>
                <c:pt idx="2">
                  <c:v>0.16</c:v>
                </c:pt>
                <c:pt idx="3">
                  <c:v>0.19</c:v>
                </c:pt>
                <c:pt idx="4">
                  <c:v>0.16</c:v>
                </c:pt>
              </c:numCache>
            </c:numRef>
          </c:val>
          <c:smooth val="0"/>
          <c:extLst xmlns:c16r2="http://schemas.microsoft.com/office/drawing/2015/06/chart">
            <c:ext xmlns:c16="http://schemas.microsoft.com/office/drawing/2014/chart" uri="{C3380CC4-5D6E-409C-BE32-E72D297353CC}">
              <c16:uniqueId val="{00000001-F2B6-44C1-B9EC-09D3E37B428E}"/>
            </c:ext>
          </c:extLst>
        </c:ser>
        <c:dLbls>
          <c:showLegendKey val="0"/>
          <c:showVal val="0"/>
          <c:showCatName val="0"/>
          <c:showSerName val="0"/>
          <c:showPercent val="0"/>
          <c:showBubbleSize val="0"/>
        </c:dLbls>
        <c:marker val="1"/>
        <c:smooth val="0"/>
        <c:axId val="631394800"/>
        <c:axId val="631386176"/>
      </c:lineChart>
      <c:dateAx>
        <c:axId val="631394800"/>
        <c:scaling>
          <c:orientation val="minMax"/>
        </c:scaling>
        <c:delete val="1"/>
        <c:axPos val="b"/>
        <c:numFmt formatCode="ge" sourceLinked="1"/>
        <c:majorTickMark val="none"/>
        <c:minorTickMark val="none"/>
        <c:tickLblPos val="none"/>
        <c:crossAx val="631386176"/>
        <c:crosses val="autoZero"/>
        <c:auto val="1"/>
        <c:lblOffset val="100"/>
        <c:baseTimeUnit val="years"/>
      </c:dateAx>
      <c:valAx>
        <c:axId val="631386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1394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906-43B3-B22F-3DB1E035382B}"/>
            </c:ext>
          </c:extLst>
        </c:ser>
        <c:dLbls>
          <c:showLegendKey val="0"/>
          <c:showVal val="0"/>
          <c:showCatName val="0"/>
          <c:showSerName val="0"/>
          <c:showPercent val="0"/>
          <c:showBubbleSize val="0"/>
        </c:dLbls>
        <c:gapWidth val="150"/>
        <c:axId val="418142048"/>
        <c:axId val="418142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50.27</c:v>
                </c:pt>
                <c:pt idx="1">
                  <c:v>51.08</c:v>
                </c:pt>
                <c:pt idx="2">
                  <c:v>49.75</c:v>
                </c:pt>
                <c:pt idx="3">
                  <c:v>51.05</c:v>
                </c:pt>
                <c:pt idx="4">
                  <c:v>50.12</c:v>
                </c:pt>
              </c:numCache>
            </c:numRef>
          </c:val>
          <c:smooth val="0"/>
          <c:extLst xmlns:c16r2="http://schemas.microsoft.com/office/drawing/2015/06/chart">
            <c:ext xmlns:c16="http://schemas.microsoft.com/office/drawing/2014/chart" uri="{C3380CC4-5D6E-409C-BE32-E72D297353CC}">
              <c16:uniqueId val="{00000001-A906-43B3-B22F-3DB1E035382B}"/>
            </c:ext>
          </c:extLst>
        </c:ser>
        <c:dLbls>
          <c:showLegendKey val="0"/>
          <c:showVal val="0"/>
          <c:showCatName val="0"/>
          <c:showSerName val="0"/>
          <c:showPercent val="0"/>
          <c:showBubbleSize val="0"/>
        </c:dLbls>
        <c:marker val="1"/>
        <c:smooth val="0"/>
        <c:axId val="418142048"/>
        <c:axId val="418142440"/>
      </c:lineChart>
      <c:dateAx>
        <c:axId val="418142048"/>
        <c:scaling>
          <c:orientation val="minMax"/>
        </c:scaling>
        <c:delete val="1"/>
        <c:axPos val="b"/>
        <c:numFmt formatCode="ge" sourceLinked="1"/>
        <c:majorTickMark val="none"/>
        <c:minorTickMark val="none"/>
        <c:tickLblPos val="none"/>
        <c:crossAx val="418142440"/>
        <c:crosses val="autoZero"/>
        <c:auto val="1"/>
        <c:lblOffset val="100"/>
        <c:baseTimeUnit val="years"/>
      </c:dateAx>
      <c:valAx>
        <c:axId val="418142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14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93.67</c:v>
                </c:pt>
                <c:pt idx="1">
                  <c:v>94.29</c:v>
                </c:pt>
                <c:pt idx="2">
                  <c:v>95.9</c:v>
                </c:pt>
                <c:pt idx="3">
                  <c:v>96.24</c:v>
                </c:pt>
                <c:pt idx="4">
                  <c:v>96.27</c:v>
                </c:pt>
              </c:numCache>
            </c:numRef>
          </c:val>
          <c:extLst xmlns:c16r2="http://schemas.microsoft.com/office/drawing/2015/06/chart">
            <c:ext xmlns:c16="http://schemas.microsoft.com/office/drawing/2014/chart" uri="{C3380CC4-5D6E-409C-BE32-E72D297353CC}">
              <c16:uniqueId val="{00000000-8BDD-4970-93BC-1DE003F4064C}"/>
            </c:ext>
          </c:extLst>
        </c:ser>
        <c:dLbls>
          <c:showLegendKey val="0"/>
          <c:showVal val="0"/>
          <c:showCatName val="0"/>
          <c:showSerName val="0"/>
          <c:showPercent val="0"/>
          <c:showBubbleSize val="0"/>
        </c:dLbls>
        <c:gapWidth val="150"/>
        <c:axId val="418144400"/>
        <c:axId val="418145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89.13</c:v>
                </c:pt>
                <c:pt idx="1">
                  <c:v>88.59</c:v>
                </c:pt>
                <c:pt idx="2">
                  <c:v>87.85</c:v>
                </c:pt>
                <c:pt idx="3">
                  <c:v>87.52</c:v>
                </c:pt>
                <c:pt idx="4">
                  <c:v>86.63</c:v>
                </c:pt>
              </c:numCache>
            </c:numRef>
          </c:val>
          <c:smooth val="0"/>
          <c:extLst xmlns:c16r2="http://schemas.microsoft.com/office/drawing/2015/06/chart">
            <c:ext xmlns:c16="http://schemas.microsoft.com/office/drawing/2014/chart" uri="{C3380CC4-5D6E-409C-BE32-E72D297353CC}">
              <c16:uniqueId val="{00000001-8BDD-4970-93BC-1DE003F4064C}"/>
            </c:ext>
          </c:extLst>
        </c:ser>
        <c:dLbls>
          <c:showLegendKey val="0"/>
          <c:showVal val="0"/>
          <c:showCatName val="0"/>
          <c:showSerName val="0"/>
          <c:showPercent val="0"/>
          <c:showBubbleSize val="0"/>
        </c:dLbls>
        <c:marker val="1"/>
        <c:smooth val="0"/>
        <c:axId val="418144400"/>
        <c:axId val="418145184"/>
      </c:lineChart>
      <c:dateAx>
        <c:axId val="418144400"/>
        <c:scaling>
          <c:orientation val="minMax"/>
        </c:scaling>
        <c:delete val="1"/>
        <c:axPos val="b"/>
        <c:numFmt formatCode="ge" sourceLinked="1"/>
        <c:majorTickMark val="none"/>
        <c:minorTickMark val="none"/>
        <c:tickLblPos val="none"/>
        <c:crossAx val="418145184"/>
        <c:crosses val="autoZero"/>
        <c:auto val="1"/>
        <c:lblOffset val="100"/>
        <c:baseTimeUnit val="years"/>
      </c:dateAx>
      <c:valAx>
        <c:axId val="41814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14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82.1</c:v>
                </c:pt>
                <c:pt idx="1">
                  <c:v>84.56</c:v>
                </c:pt>
                <c:pt idx="2">
                  <c:v>73.180000000000007</c:v>
                </c:pt>
                <c:pt idx="3">
                  <c:v>87.48</c:v>
                </c:pt>
                <c:pt idx="4">
                  <c:v>85.43</c:v>
                </c:pt>
              </c:numCache>
            </c:numRef>
          </c:val>
          <c:extLst xmlns:c16r2="http://schemas.microsoft.com/office/drawing/2015/06/chart">
            <c:ext xmlns:c16="http://schemas.microsoft.com/office/drawing/2014/chart" uri="{C3380CC4-5D6E-409C-BE32-E72D297353CC}">
              <c16:uniqueId val="{00000000-3EEB-4C62-834B-C4478A6A5B9E}"/>
            </c:ext>
          </c:extLst>
        </c:ser>
        <c:dLbls>
          <c:showLegendKey val="0"/>
          <c:showVal val="0"/>
          <c:showCatName val="0"/>
          <c:showSerName val="0"/>
          <c:showPercent val="0"/>
          <c:showBubbleSize val="0"/>
        </c:dLbls>
        <c:gapWidth val="150"/>
        <c:axId val="631386568"/>
        <c:axId val="63138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EEB-4C62-834B-C4478A6A5B9E}"/>
            </c:ext>
          </c:extLst>
        </c:ser>
        <c:dLbls>
          <c:showLegendKey val="0"/>
          <c:showVal val="0"/>
          <c:showCatName val="0"/>
          <c:showSerName val="0"/>
          <c:showPercent val="0"/>
          <c:showBubbleSize val="0"/>
        </c:dLbls>
        <c:marker val="1"/>
        <c:smooth val="0"/>
        <c:axId val="631386568"/>
        <c:axId val="631386960"/>
      </c:lineChart>
      <c:dateAx>
        <c:axId val="631386568"/>
        <c:scaling>
          <c:orientation val="minMax"/>
        </c:scaling>
        <c:delete val="1"/>
        <c:axPos val="b"/>
        <c:numFmt formatCode="ge" sourceLinked="1"/>
        <c:majorTickMark val="none"/>
        <c:minorTickMark val="none"/>
        <c:tickLblPos val="none"/>
        <c:crossAx val="631386960"/>
        <c:crosses val="autoZero"/>
        <c:auto val="1"/>
        <c:lblOffset val="100"/>
        <c:baseTimeUnit val="years"/>
      </c:dateAx>
      <c:valAx>
        <c:axId val="631386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1386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C24-466B-918D-88B7158F8BE8}"/>
            </c:ext>
          </c:extLst>
        </c:ser>
        <c:dLbls>
          <c:showLegendKey val="0"/>
          <c:showVal val="0"/>
          <c:showCatName val="0"/>
          <c:showSerName val="0"/>
          <c:showPercent val="0"/>
          <c:showBubbleSize val="0"/>
        </c:dLbls>
        <c:gapWidth val="150"/>
        <c:axId val="631398720"/>
        <c:axId val="631399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C24-466B-918D-88B7158F8BE8}"/>
            </c:ext>
          </c:extLst>
        </c:ser>
        <c:dLbls>
          <c:showLegendKey val="0"/>
          <c:showVal val="0"/>
          <c:showCatName val="0"/>
          <c:showSerName val="0"/>
          <c:showPercent val="0"/>
          <c:showBubbleSize val="0"/>
        </c:dLbls>
        <c:marker val="1"/>
        <c:smooth val="0"/>
        <c:axId val="631398720"/>
        <c:axId val="631399112"/>
      </c:lineChart>
      <c:dateAx>
        <c:axId val="631398720"/>
        <c:scaling>
          <c:orientation val="minMax"/>
        </c:scaling>
        <c:delete val="1"/>
        <c:axPos val="b"/>
        <c:numFmt formatCode="ge" sourceLinked="1"/>
        <c:majorTickMark val="none"/>
        <c:minorTickMark val="none"/>
        <c:tickLblPos val="none"/>
        <c:crossAx val="631399112"/>
        <c:crosses val="autoZero"/>
        <c:auto val="1"/>
        <c:lblOffset val="100"/>
        <c:baseTimeUnit val="years"/>
      </c:dateAx>
      <c:valAx>
        <c:axId val="631399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139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A54-4FAD-B3F3-C6BF4FE68763}"/>
            </c:ext>
          </c:extLst>
        </c:ser>
        <c:dLbls>
          <c:showLegendKey val="0"/>
          <c:showVal val="0"/>
          <c:showCatName val="0"/>
          <c:showSerName val="0"/>
          <c:showPercent val="0"/>
          <c:showBubbleSize val="0"/>
        </c:dLbls>
        <c:gapWidth val="150"/>
        <c:axId val="418149104"/>
        <c:axId val="418146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A54-4FAD-B3F3-C6BF4FE68763}"/>
            </c:ext>
          </c:extLst>
        </c:ser>
        <c:dLbls>
          <c:showLegendKey val="0"/>
          <c:showVal val="0"/>
          <c:showCatName val="0"/>
          <c:showSerName val="0"/>
          <c:showPercent val="0"/>
          <c:showBubbleSize val="0"/>
        </c:dLbls>
        <c:marker val="1"/>
        <c:smooth val="0"/>
        <c:axId val="418149104"/>
        <c:axId val="418146360"/>
      </c:lineChart>
      <c:dateAx>
        <c:axId val="418149104"/>
        <c:scaling>
          <c:orientation val="minMax"/>
        </c:scaling>
        <c:delete val="1"/>
        <c:axPos val="b"/>
        <c:numFmt formatCode="ge" sourceLinked="1"/>
        <c:majorTickMark val="none"/>
        <c:minorTickMark val="none"/>
        <c:tickLblPos val="none"/>
        <c:crossAx val="418146360"/>
        <c:crosses val="autoZero"/>
        <c:auto val="1"/>
        <c:lblOffset val="100"/>
        <c:baseTimeUnit val="years"/>
      </c:dateAx>
      <c:valAx>
        <c:axId val="418146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14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22F-443F-B952-71FFB817928D}"/>
            </c:ext>
          </c:extLst>
        </c:ser>
        <c:dLbls>
          <c:showLegendKey val="0"/>
          <c:showVal val="0"/>
          <c:showCatName val="0"/>
          <c:showSerName val="0"/>
          <c:showPercent val="0"/>
          <c:showBubbleSize val="0"/>
        </c:dLbls>
        <c:gapWidth val="150"/>
        <c:axId val="418147536"/>
        <c:axId val="418149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22F-443F-B952-71FFB817928D}"/>
            </c:ext>
          </c:extLst>
        </c:ser>
        <c:dLbls>
          <c:showLegendKey val="0"/>
          <c:showVal val="0"/>
          <c:showCatName val="0"/>
          <c:showSerName val="0"/>
          <c:showPercent val="0"/>
          <c:showBubbleSize val="0"/>
        </c:dLbls>
        <c:marker val="1"/>
        <c:smooth val="0"/>
        <c:axId val="418147536"/>
        <c:axId val="418149496"/>
      </c:lineChart>
      <c:dateAx>
        <c:axId val="418147536"/>
        <c:scaling>
          <c:orientation val="minMax"/>
        </c:scaling>
        <c:delete val="1"/>
        <c:axPos val="b"/>
        <c:numFmt formatCode="ge" sourceLinked="1"/>
        <c:majorTickMark val="none"/>
        <c:minorTickMark val="none"/>
        <c:tickLblPos val="none"/>
        <c:crossAx val="418149496"/>
        <c:crosses val="autoZero"/>
        <c:auto val="1"/>
        <c:lblOffset val="100"/>
        <c:baseTimeUnit val="years"/>
      </c:dateAx>
      <c:valAx>
        <c:axId val="418149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14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B2A-4B9A-A915-3C34888A76E9}"/>
            </c:ext>
          </c:extLst>
        </c:ser>
        <c:dLbls>
          <c:showLegendKey val="0"/>
          <c:showVal val="0"/>
          <c:showCatName val="0"/>
          <c:showSerName val="0"/>
          <c:showPercent val="0"/>
          <c:showBubbleSize val="0"/>
        </c:dLbls>
        <c:gapWidth val="150"/>
        <c:axId val="418144008"/>
        <c:axId val="41814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B2A-4B9A-A915-3C34888A76E9}"/>
            </c:ext>
          </c:extLst>
        </c:ser>
        <c:dLbls>
          <c:showLegendKey val="0"/>
          <c:showVal val="0"/>
          <c:showCatName val="0"/>
          <c:showSerName val="0"/>
          <c:showPercent val="0"/>
          <c:showBubbleSize val="0"/>
        </c:dLbls>
        <c:marker val="1"/>
        <c:smooth val="0"/>
        <c:axId val="418144008"/>
        <c:axId val="418148320"/>
      </c:lineChart>
      <c:dateAx>
        <c:axId val="418144008"/>
        <c:scaling>
          <c:orientation val="minMax"/>
        </c:scaling>
        <c:delete val="1"/>
        <c:axPos val="b"/>
        <c:numFmt formatCode="ge" sourceLinked="1"/>
        <c:majorTickMark val="none"/>
        <c:minorTickMark val="none"/>
        <c:tickLblPos val="none"/>
        <c:crossAx val="418148320"/>
        <c:crosses val="autoZero"/>
        <c:auto val="1"/>
        <c:lblOffset val="100"/>
        <c:baseTimeUnit val="years"/>
      </c:dateAx>
      <c:valAx>
        <c:axId val="41814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144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747.14</c:v>
                </c:pt>
                <c:pt idx="1">
                  <c:v>570.21</c:v>
                </c:pt>
                <c:pt idx="2">
                  <c:v>843.4</c:v>
                </c:pt>
                <c:pt idx="3">
                  <c:v>565.65</c:v>
                </c:pt>
                <c:pt idx="4">
                  <c:v>555.47</c:v>
                </c:pt>
              </c:numCache>
            </c:numRef>
          </c:val>
          <c:extLst xmlns:c16r2="http://schemas.microsoft.com/office/drawing/2015/06/chart">
            <c:ext xmlns:c16="http://schemas.microsoft.com/office/drawing/2014/chart" uri="{C3380CC4-5D6E-409C-BE32-E72D297353CC}">
              <c16:uniqueId val="{00000000-4D8B-4B6A-BE38-366C27E97DC9}"/>
            </c:ext>
          </c:extLst>
        </c:ser>
        <c:dLbls>
          <c:showLegendKey val="0"/>
          <c:showVal val="0"/>
          <c:showCatName val="0"/>
          <c:showSerName val="0"/>
          <c:showPercent val="0"/>
          <c:showBubbleSize val="0"/>
        </c:dLbls>
        <c:gapWidth val="150"/>
        <c:axId val="418145968"/>
        <c:axId val="418150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1119.4100000000001</c:v>
                </c:pt>
                <c:pt idx="1">
                  <c:v>1067.74</c:v>
                </c:pt>
                <c:pt idx="2">
                  <c:v>1018.27</c:v>
                </c:pt>
                <c:pt idx="3">
                  <c:v>1120.55</c:v>
                </c:pt>
                <c:pt idx="4">
                  <c:v>855.79</c:v>
                </c:pt>
              </c:numCache>
            </c:numRef>
          </c:val>
          <c:smooth val="0"/>
          <c:extLst xmlns:c16r2="http://schemas.microsoft.com/office/drawing/2015/06/chart">
            <c:ext xmlns:c16="http://schemas.microsoft.com/office/drawing/2014/chart" uri="{C3380CC4-5D6E-409C-BE32-E72D297353CC}">
              <c16:uniqueId val="{00000001-4D8B-4B6A-BE38-366C27E97DC9}"/>
            </c:ext>
          </c:extLst>
        </c:ser>
        <c:dLbls>
          <c:showLegendKey val="0"/>
          <c:showVal val="0"/>
          <c:showCatName val="0"/>
          <c:showSerName val="0"/>
          <c:showPercent val="0"/>
          <c:showBubbleSize val="0"/>
        </c:dLbls>
        <c:marker val="1"/>
        <c:smooth val="0"/>
        <c:axId val="418145968"/>
        <c:axId val="418150672"/>
      </c:lineChart>
      <c:dateAx>
        <c:axId val="418145968"/>
        <c:scaling>
          <c:orientation val="minMax"/>
        </c:scaling>
        <c:delete val="1"/>
        <c:axPos val="b"/>
        <c:numFmt formatCode="ge" sourceLinked="1"/>
        <c:majorTickMark val="none"/>
        <c:minorTickMark val="none"/>
        <c:tickLblPos val="none"/>
        <c:crossAx val="418150672"/>
        <c:crosses val="autoZero"/>
        <c:auto val="1"/>
        <c:lblOffset val="100"/>
        <c:baseTimeUnit val="years"/>
      </c:dateAx>
      <c:valAx>
        <c:axId val="41815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14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71.099999999999994</c:v>
                </c:pt>
                <c:pt idx="1">
                  <c:v>86.3</c:v>
                </c:pt>
                <c:pt idx="2">
                  <c:v>63.08</c:v>
                </c:pt>
                <c:pt idx="3">
                  <c:v>86.23</c:v>
                </c:pt>
                <c:pt idx="4">
                  <c:v>86.63</c:v>
                </c:pt>
              </c:numCache>
            </c:numRef>
          </c:val>
          <c:extLst xmlns:c16r2="http://schemas.microsoft.com/office/drawing/2015/06/chart">
            <c:ext xmlns:c16="http://schemas.microsoft.com/office/drawing/2014/chart" uri="{C3380CC4-5D6E-409C-BE32-E72D297353CC}">
              <c16:uniqueId val="{00000000-8360-48F7-8343-14A8C98CCE99}"/>
            </c:ext>
          </c:extLst>
        </c:ser>
        <c:dLbls>
          <c:showLegendKey val="0"/>
          <c:showVal val="0"/>
          <c:showCatName val="0"/>
          <c:showSerName val="0"/>
          <c:showPercent val="0"/>
          <c:showBubbleSize val="0"/>
        </c:dLbls>
        <c:gapWidth val="150"/>
        <c:axId val="418151848"/>
        <c:axId val="418152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71.349999999999994</c:v>
                </c:pt>
                <c:pt idx="1">
                  <c:v>73.569999999999993</c:v>
                </c:pt>
                <c:pt idx="2">
                  <c:v>71.569999999999993</c:v>
                </c:pt>
                <c:pt idx="3">
                  <c:v>73.28</c:v>
                </c:pt>
                <c:pt idx="4">
                  <c:v>82.82</c:v>
                </c:pt>
              </c:numCache>
            </c:numRef>
          </c:val>
          <c:smooth val="0"/>
          <c:extLst xmlns:c16r2="http://schemas.microsoft.com/office/drawing/2015/06/chart">
            <c:ext xmlns:c16="http://schemas.microsoft.com/office/drawing/2014/chart" uri="{C3380CC4-5D6E-409C-BE32-E72D297353CC}">
              <c16:uniqueId val="{00000001-8360-48F7-8343-14A8C98CCE99}"/>
            </c:ext>
          </c:extLst>
        </c:ser>
        <c:dLbls>
          <c:showLegendKey val="0"/>
          <c:showVal val="0"/>
          <c:showCatName val="0"/>
          <c:showSerName val="0"/>
          <c:showPercent val="0"/>
          <c:showBubbleSize val="0"/>
        </c:dLbls>
        <c:marker val="1"/>
        <c:smooth val="0"/>
        <c:axId val="418151848"/>
        <c:axId val="418152240"/>
      </c:lineChart>
      <c:dateAx>
        <c:axId val="418151848"/>
        <c:scaling>
          <c:orientation val="minMax"/>
        </c:scaling>
        <c:delete val="1"/>
        <c:axPos val="b"/>
        <c:numFmt formatCode="ge" sourceLinked="1"/>
        <c:majorTickMark val="none"/>
        <c:minorTickMark val="none"/>
        <c:tickLblPos val="none"/>
        <c:crossAx val="418152240"/>
        <c:crosses val="autoZero"/>
        <c:auto val="1"/>
        <c:lblOffset val="100"/>
        <c:baseTimeUnit val="years"/>
      </c:dateAx>
      <c:valAx>
        <c:axId val="41815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151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142.56</c:v>
                </c:pt>
                <c:pt idx="1">
                  <c:v>130.4</c:v>
                </c:pt>
                <c:pt idx="2">
                  <c:v>143.27000000000001</c:v>
                </c:pt>
                <c:pt idx="3">
                  <c:v>140.83000000000001</c:v>
                </c:pt>
                <c:pt idx="4">
                  <c:v>137.79</c:v>
                </c:pt>
              </c:numCache>
            </c:numRef>
          </c:val>
          <c:extLst xmlns:c16r2="http://schemas.microsoft.com/office/drawing/2015/06/chart">
            <c:ext xmlns:c16="http://schemas.microsoft.com/office/drawing/2014/chart" uri="{C3380CC4-5D6E-409C-BE32-E72D297353CC}">
              <c16:uniqueId val="{00000000-6C57-4A6D-8420-659674D15450}"/>
            </c:ext>
          </c:extLst>
        </c:ser>
        <c:dLbls>
          <c:showLegendKey val="0"/>
          <c:showVal val="0"/>
          <c:showCatName val="0"/>
          <c:showSerName val="0"/>
          <c:showPercent val="0"/>
          <c:showBubbleSize val="0"/>
        </c:dLbls>
        <c:gapWidth val="150"/>
        <c:axId val="418144792"/>
        <c:axId val="418141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182.55</c:v>
                </c:pt>
                <c:pt idx="1">
                  <c:v>184.87</c:v>
                </c:pt>
                <c:pt idx="2">
                  <c:v>195.88</c:v>
                </c:pt>
                <c:pt idx="3">
                  <c:v>193.1</c:v>
                </c:pt>
                <c:pt idx="4">
                  <c:v>165.76</c:v>
                </c:pt>
              </c:numCache>
            </c:numRef>
          </c:val>
          <c:smooth val="0"/>
          <c:extLst xmlns:c16r2="http://schemas.microsoft.com/office/drawing/2015/06/chart">
            <c:ext xmlns:c16="http://schemas.microsoft.com/office/drawing/2014/chart" uri="{C3380CC4-5D6E-409C-BE32-E72D297353CC}">
              <c16:uniqueId val="{00000001-6C57-4A6D-8420-659674D15450}"/>
            </c:ext>
          </c:extLst>
        </c:ser>
        <c:dLbls>
          <c:showLegendKey val="0"/>
          <c:showVal val="0"/>
          <c:showCatName val="0"/>
          <c:showSerName val="0"/>
          <c:showPercent val="0"/>
          <c:showBubbleSize val="0"/>
        </c:dLbls>
        <c:marker val="1"/>
        <c:smooth val="0"/>
        <c:axId val="418144792"/>
        <c:axId val="418141264"/>
      </c:lineChart>
      <c:dateAx>
        <c:axId val="418144792"/>
        <c:scaling>
          <c:orientation val="minMax"/>
        </c:scaling>
        <c:delete val="1"/>
        <c:axPos val="b"/>
        <c:numFmt formatCode="ge" sourceLinked="1"/>
        <c:majorTickMark val="none"/>
        <c:minorTickMark val="none"/>
        <c:tickLblPos val="none"/>
        <c:crossAx val="418141264"/>
        <c:crosses val="autoZero"/>
        <c:auto val="1"/>
        <c:lblOffset val="100"/>
        <c:baseTimeUnit val="years"/>
      </c:dateAx>
      <c:valAx>
        <c:axId val="41814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144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神奈川県　開成町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2">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Cb2</v>
      </c>
      <c r="X8" s="71"/>
      <c r="Y8" s="71"/>
      <c r="Z8" s="71"/>
      <c r="AA8" s="71"/>
      <c r="AB8" s="71"/>
      <c r="AC8" s="71"/>
      <c r="AD8" s="72" t="str">
        <f>データ!$M$6</f>
        <v>非設置</v>
      </c>
      <c r="AE8" s="72"/>
      <c r="AF8" s="72"/>
      <c r="AG8" s="72"/>
      <c r="AH8" s="72"/>
      <c r="AI8" s="72"/>
      <c r="AJ8" s="72"/>
      <c r="AK8" s="3"/>
      <c r="AL8" s="66">
        <f>データ!S6</f>
        <v>17460</v>
      </c>
      <c r="AM8" s="66"/>
      <c r="AN8" s="66"/>
      <c r="AO8" s="66"/>
      <c r="AP8" s="66"/>
      <c r="AQ8" s="66"/>
      <c r="AR8" s="66"/>
      <c r="AS8" s="66"/>
      <c r="AT8" s="65">
        <f>データ!T6</f>
        <v>6.55</v>
      </c>
      <c r="AU8" s="65"/>
      <c r="AV8" s="65"/>
      <c r="AW8" s="65"/>
      <c r="AX8" s="65"/>
      <c r="AY8" s="65"/>
      <c r="AZ8" s="65"/>
      <c r="BA8" s="65"/>
      <c r="BB8" s="65">
        <f>データ!U6</f>
        <v>2665.65</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2">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2">
      <c r="A10" s="2"/>
      <c r="B10" s="65" t="str">
        <f>データ!N6</f>
        <v>-</v>
      </c>
      <c r="C10" s="65"/>
      <c r="D10" s="65"/>
      <c r="E10" s="65"/>
      <c r="F10" s="65"/>
      <c r="G10" s="65"/>
      <c r="H10" s="65"/>
      <c r="I10" s="65" t="str">
        <f>データ!O6</f>
        <v>該当数値なし</v>
      </c>
      <c r="J10" s="65"/>
      <c r="K10" s="65"/>
      <c r="L10" s="65"/>
      <c r="M10" s="65"/>
      <c r="N10" s="65"/>
      <c r="O10" s="65"/>
      <c r="P10" s="65">
        <f>データ!P6</f>
        <v>74.34</v>
      </c>
      <c r="Q10" s="65"/>
      <c r="R10" s="65"/>
      <c r="S10" s="65"/>
      <c r="T10" s="65"/>
      <c r="U10" s="65"/>
      <c r="V10" s="65"/>
      <c r="W10" s="65">
        <f>データ!Q6</f>
        <v>85.1</v>
      </c>
      <c r="X10" s="65"/>
      <c r="Y10" s="65"/>
      <c r="Z10" s="65"/>
      <c r="AA10" s="65"/>
      <c r="AB10" s="65"/>
      <c r="AC10" s="65"/>
      <c r="AD10" s="66">
        <f>データ!R6</f>
        <v>1654</v>
      </c>
      <c r="AE10" s="66"/>
      <c r="AF10" s="66"/>
      <c r="AG10" s="66"/>
      <c r="AH10" s="66"/>
      <c r="AI10" s="66"/>
      <c r="AJ10" s="66"/>
      <c r="AK10" s="2"/>
      <c r="AL10" s="66">
        <f>データ!V6</f>
        <v>13025</v>
      </c>
      <c r="AM10" s="66"/>
      <c r="AN10" s="66"/>
      <c r="AO10" s="66"/>
      <c r="AP10" s="66"/>
      <c r="AQ10" s="66"/>
      <c r="AR10" s="66"/>
      <c r="AS10" s="66"/>
      <c r="AT10" s="65">
        <f>データ!W6</f>
        <v>2.48</v>
      </c>
      <c r="AU10" s="65"/>
      <c r="AV10" s="65"/>
      <c r="AW10" s="65"/>
      <c r="AX10" s="65"/>
      <c r="AY10" s="65"/>
      <c r="AZ10" s="65"/>
      <c r="BA10" s="65"/>
      <c r="BB10" s="65">
        <f>データ!X6</f>
        <v>5252.02</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2">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123</v>
      </c>
      <c r="BM16" s="48"/>
      <c r="BN16" s="48"/>
      <c r="BO16" s="48"/>
      <c r="BP16" s="48"/>
      <c r="BQ16" s="48"/>
      <c r="BR16" s="48"/>
      <c r="BS16" s="48"/>
      <c r="BT16" s="48"/>
      <c r="BU16" s="48"/>
      <c r="BV16" s="48"/>
      <c r="BW16" s="48"/>
      <c r="BX16" s="48"/>
      <c r="BY16" s="48"/>
      <c r="BZ16" s="49"/>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2">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2">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125</v>
      </c>
      <c r="BM47" s="48"/>
      <c r="BN47" s="48"/>
      <c r="BO47" s="48"/>
      <c r="BP47" s="48"/>
      <c r="BQ47" s="48"/>
      <c r="BR47" s="48"/>
      <c r="BS47" s="48"/>
      <c r="BT47" s="48"/>
      <c r="BU47" s="48"/>
      <c r="BV47" s="48"/>
      <c r="BW47" s="48"/>
      <c r="BX47" s="48"/>
      <c r="BY47" s="48"/>
      <c r="BZ47" s="49"/>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2">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2">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2">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2">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2">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2">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2">
      <c r="C83" s="2" t="s">
        <v>41</v>
      </c>
    </row>
    <row r="84" spans="1:78" x14ac:dyDescent="0.2">
      <c r="C84" s="2" t="s">
        <v>42</v>
      </c>
    </row>
    <row r="85" spans="1:78" hidden="1" x14ac:dyDescent="0.2">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2">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56</v>
      </c>
      <c r="N86" s="25" t="s">
        <v>56</v>
      </c>
      <c r="O86" s="25" t="str">
        <f>データ!EO6</f>
        <v>【0.23】</v>
      </c>
    </row>
  </sheetData>
  <sheetProtection algorithmName="SHA-512" hashValue="WVWKvlvDHakgYPDBkZvtltGPjjqLP2K37hN1YMuOAmygJliZHgPRtKt0GyJYzFBriRWGWWfa40lZxaLJGLaVAA==" saltValue="4P96szybyFssuQ8S4jWlQ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2">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2">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2">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2">
      <c r="A6" s="27" t="s">
        <v>109</v>
      </c>
      <c r="B6" s="32">
        <f>B7</f>
        <v>2017</v>
      </c>
      <c r="C6" s="32">
        <f t="shared" ref="C6:X6" si="3">C7</f>
        <v>143669</v>
      </c>
      <c r="D6" s="32">
        <f t="shared" si="3"/>
        <v>47</v>
      </c>
      <c r="E6" s="32">
        <f t="shared" si="3"/>
        <v>17</v>
      </c>
      <c r="F6" s="32">
        <f t="shared" si="3"/>
        <v>1</v>
      </c>
      <c r="G6" s="32">
        <f t="shared" si="3"/>
        <v>0</v>
      </c>
      <c r="H6" s="32" t="str">
        <f t="shared" si="3"/>
        <v>神奈川県　開成町</v>
      </c>
      <c r="I6" s="32" t="str">
        <f t="shared" si="3"/>
        <v>法非適用</v>
      </c>
      <c r="J6" s="32" t="str">
        <f t="shared" si="3"/>
        <v>下水道事業</v>
      </c>
      <c r="K6" s="32" t="str">
        <f t="shared" si="3"/>
        <v>公共下水道</v>
      </c>
      <c r="L6" s="32" t="str">
        <f t="shared" si="3"/>
        <v>Cb2</v>
      </c>
      <c r="M6" s="32" t="str">
        <f t="shared" si="3"/>
        <v>非設置</v>
      </c>
      <c r="N6" s="33" t="str">
        <f t="shared" si="3"/>
        <v>-</v>
      </c>
      <c r="O6" s="33" t="str">
        <f t="shared" si="3"/>
        <v>該当数値なし</v>
      </c>
      <c r="P6" s="33">
        <f t="shared" si="3"/>
        <v>74.34</v>
      </c>
      <c r="Q6" s="33">
        <f t="shared" si="3"/>
        <v>85.1</v>
      </c>
      <c r="R6" s="33">
        <f t="shared" si="3"/>
        <v>1654</v>
      </c>
      <c r="S6" s="33">
        <f t="shared" si="3"/>
        <v>17460</v>
      </c>
      <c r="T6" s="33">
        <f t="shared" si="3"/>
        <v>6.55</v>
      </c>
      <c r="U6" s="33">
        <f t="shared" si="3"/>
        <v>2665.65</v>
      </c>
      <c r="V6" s="33">
        <f t="shared" si="3"/>
        <v>13025</v>
      </c>
      <c r="W6" s="33">
        <f t="shared" si="3"/>
        <v>2.48</v>
      </c>
      <c r="X6" s="33">
        <f t="shared" si="3"/>
        <v>5252.02</v>
      </c>
      <c r="Y6" s="34">
        <f>IF(Y7="",NA(),Y7)</f>
        <v>82.1</v>
      </c>
      <c r="Z6" s="34">
        <f t="shared" ref="Z6:AH6" si="4">IF(Z7="",NA(),Z7)</f>
        <v>84.56</v>
      </c>
      <c r="AA6" s="34">
        <f t="shared" si="4"/>
        <v>73.180000000000007</v>
      </c>
      <c r="AB6" s="34">
        <f t="shared" si="4"/>
        <v>87.48</v>
      </c>
      <c r="AC6" s="34">
        <f t="shared" si="4"/>
        <v>85.43</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747.14</v>
      </c>
      <c r="BG6" s="34">
        <f t="shared" ref="BG6:BO6" si="7">IF(BG7="",NA(),BG7)</f>
        <v>570.21</v>
      </c>
      <c r="BH6" s="34">
        <f t="shared" si="7"/>
        <v>843.4</v>
      </c>
      <c r="BI6" s="34">
        <f t="shared" si="7"/>
        <v>565.65</v>
      </c>
      <c r="BJ6" s="34">
        <f t="shared" si="7"/>
        <v>555.47</v>
      </c>
      <c r="BK6" s="34">
        <f t="shared" si="7"/>
        <v>1119.4100000000001</v>
      </c>
      <c r="BL6" s="34">
        <f t="shared" si="7"/>
        <v>1067.74</v>
      </c>
      <c r="BM6" s="34">
        <f t="shared" si="7"/>
        <v>1018.27</v>
      </c>
      <c r="BN6" s="34">
        <f t="shared" si="7"/>
        <v>1120.55</v>
      </c>
      <c r="BO6" s="34">
        <f t="shared" si="7"/>
        <v>855.79</v>
      </c>
      <c r="BP6" s="33" t="str">
        <f>IF(BP7="","",IF(BP7="-","【-】","【"&amp;SUBSTITUTE(TEXT(BP7,"#,##0.00"),"-","△")&amp;"】"))</f>
        <v>【707.33】</v>
      </c>
      <c r="BQ6" s="34">
        <f>IF(BQ7="",NA(),BQ7)</f>
        <v>71.099999999999994</v>
      </c>
      <c r="BR6" s="34">
        <f t="shared" ref="BR6:BZ6" si="8">IF(BR7="",NA(),BR7)</f>
        <v>86.3</v>
      </c>
      <c r="BS6" s="34">
        <f t="shared" si="8"/>
        <v>63.08</v>
      </c>
      <c r="BT6" s="34">
        <f t="shared" si="8"/>
        <v>86.23</v>
      </c>
      <c r="BU6" s="34">
        <f t="shared" si="8"/>
        <v>86.63</v>
      </c>
      <c r="BV6" s="34">
        <f t="shared" si="8"/>
        <v>71.349999999999994</v>
      </c>
      <c r="BW6" s="34">
        <f t="shared" si="8"/>
        <v>73.569999999999993</v>
      </c>
      <c r="BX6" s="34">
        <f t="shared" si="8"/>
        <v>71.569999999999993</v>
      </c>
      <c r="BY6" s="34">
        <f t="shared" si="8"/>
        <v>73.28</v>
      </c>
      <c r="BZ6" s="34">
        <f t="shared" si="8"/>
        <v>82.82</v>
      </c>
      <c r="CA6" s="33" t="str">
        <f>IF(CA7="","",IF(CA7="-","【-】","【"&amp;SUBSTITUTE(TEXT(CA7,"#,##0.00"),"-","△")&amp;"】"))</f>
        <v>【101.26】</v>
      </c>
      <c r="CB6" s="34">
        <f>IF(CB7="",NA(),CB7)</f>
        <v>142.56</v>
      </c>
      <c r="CC6" s="34">
        <f t="shared" ref="CC6:CK6" si="9">IF(CC7="",NA(),CC7)</f>
        <v>130.4</v>
      </c>
      <c r="CD6" s="34">
        <f t="shared" si="9"/>
        <v>143.27000000000001</v>
      </c>
      <c r="CE6" s="34">
        <f t="shared" si="9"/>
        <v>140.83000000000001</v>
      </c>
      <c r="CF6" s="34">
        <f t="shared" si="9"/>
        <v>137.79</v>
      </c>
      <c r="CG6" s="34">
        <f t="shared" si="9"/>
        <v>182.55</v>
      </c>
      <c r="CH6" s="34">
        <f t="shared" si="9"/>
        <v>184.87</v>
      </c>
      <c r="CI6" s="34">
        <f t="shared" si="9"/>
        <v>195.88</v>
      </c>
      <c r="CJ6" s="34">
        <f t="shared" si="9"/>
        <v>193.1</v>
      </c>
      <c r="CK6" s="34">
        <f t="shared" si="9"/>
        <v>165.76</v>
      </c>
      <c r="CL6" s="33" t="str">
        <f>IF(CL7="","",IF(CL7="-","【-】","【"&amp;SUBSTITUTE(TEXT(CL7,"#,##0.00"),"-","△")&amp;"】"))</f>
        <v>【136.39】</v>
      </c>
      <c r="CM6" s="34" t="str">
        <f>IF(CM7="",NA(),CM7)</f>
        <v>-</v>
      </c>
      <c r="CN6" s="34" t="str">
        <f t="shared" ref="CN6:CV6" si="10">IF(CN7="",NA(),CN7)</f>
        <v>-</v>
      </c>
      <c r="CO6" s="34" t="str">
        <f t="shared" si="10"/>
        <v>-</v>
      </c>
      <c r="CP6" s="34" t="str">
        <f t="shared" si="10"/>
        <v>-</v>
      </c>
      <c r="CQ6" s="34" t="str">
        <f t="shared" si="10"/>
        <v>-</v>
      </c>
      <c r="CR6" s="34">
        <f t="shared" si="10"/>
        <v>50.27</v>
      </c>
      <c r="CS6" s="34">
        <f t="shared" si="10"/>
        <v>51.08</v>
      </c>
      <c r="CT6" s="34">
        <f t="shared" si="10"/>
        <v>49.75</v>
      </c>
      <c r="CU6" s="34">
        <f t="shared" si="10"/>
        <v>51.05</v>
      </c>
      <c r="CV6" s="34">
        <f t="shared" si="10"/>
        <v>50.12</v>
      </c>
      <c r="CW6" s="33" t="str">
        <f>IF(CW7="","",IF(CW7="-","【-】","【"&amp;SUBSTITUTE(TEXT(CW7,"#,##0.00"),"-","△")&amp;"】"))</f>
        <v>【60.13】</v>
      </c>
      <c r="CX6" s="34">
        <f>IF(CX7="",NA(),CX7)</f>
        <v>93.67</v>
      </c>
      <c r="CY6" s="34">
        <f t="shared" ref="CY6:DG6" si="11">IF(CY7="",NA(),CY7)</f>
        <v>94.29</v>
      </c>
      <c r="CZ6" s="34">
        <f t="shared" si="11"/>
        <v>95.9</v>
      </c>
      <c r="DA6" s="34">
        <f t="shared" si="11"/>
        <v>96.24</v>
      </c>
      <c r="DB6" s="34">
        <f t="shared" si="11"/>
        <v>96.27</v>
      </c>
      <c r="DC6" s="34">
        <f t="shared" si="11"/>
        <v>89.13</v>
      </c>
      <c r="DD6" s="34">
        <f t="shared" si="11"/>
        <v>88.59</v>
      </c>
      <c r="DE6" s="34">
        <f t="shared" si="11"/>
        <v>87.85</v>
      </c>
      <c r="DF6" s="34">
        <f t="shared" si="11"/>
        <v>87.52</v>
      </c>
      <c r="DG6" s="34">
        <f t="shared" si="11"/>
        <v>86.63</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0.12</v>
      </c>
      <c r="EK6" s="34">
        <f t="shared" si="14"/>
        <v>0.11</v>
      </c>
      <c r="EL6" s="34">
        <f t="shared" si="14"/>
        <v>0.16</v>
      </c>
      <c r="EM6" s="34">
        <f t="shared" si="14"/>
        <v>0.19</v>
      </c>
      <c r="EN6" s="34">
        <f t="shared" si="14"/>
        <v>0.16</v>
      </c>
      <c r="EO6" s="33" t="str">
        <f>IF(EO7="","",IF(EO7="-","【-】","【"&amp;SUBSTITUTE(TEXT(EO7,"#,##0.00"),"-","△")&amp;"】"))</f>
        <v>【0.23】</v>
      </c>
    </row>
    <row r="7" spans="1:145" s="35" customFormat="1" x14ac:dyDescent="0.2">
      <c r="A7" s="27"/>
      <c r="B7" s="36">
        <v>2017</v>
      </c>
      <c r="C7" s="36">
        <v>143669</v>
      </c>
      <c r="D7" s="36">
        <v>47</v>
      </c>
      <c r="E7" s="36">
        <v>17</v>
      </c>
      <c r="F7" s="36">
        <v>1</v>
      </c>
      <c r="G7" s="36">
        <v>0</v>
      </c>
      <c r="H7" s="36" t="s">
        <v>110</v>
      </c>
      <c r="I7" s="36" t="s">
        <v>111</v>
      </c>
      <c r="J7" s="36" t="s">
        <v>112</v>
      </c>
      <c r="K7" s="36" t="s">
        <v>113</v>
      </c>
      <c r="L7" s="36" t="s">
        <v>114</v>
      </c>
      <c r="M7" s="36" t="s">
        <v>115</v>
      </c>
      <c r="N7" s="37" t="s">
        <v>116</v>
      </c>
      <c r="O7" s="37" t="s">
        <v>117</v>
      </c>
      <c r="P7" s="37">
        <v>74.34</v>
      </c>
      <c r="Q7" s="37">
        <v>85.1</v>
      </c>
      <c r="R7" s="37">
        <v>1654</v>
      </c>
      <c r="S7" s="37">
        <v>17460</v>
      </c>
      <c r="T7" s="37">
        <v>6.55</v>
      </c>
      <c r="U7" s="37">
        <v>2665.65</v>
      </c>
      <c r="V7" s="37">
        <v>13025</v>
      </c>
      <c r="W7" s="37">
        <v>2.48</v>
      </c>
      <c r="X7" s="37">
        <v>5252.02</v>
      </c>
      <c r="Y7" s="37">
        <v>82.1</v>
      </c>
      <c r="Z7" s="37">
        <v>84.56</v>
      </c>
      <c r="AA7" s="37">
        <v>73.180000000000007</v>
      </c>
      <c r="AB7" s="37">
        <v>87.48</v>
      </c>
      <c r="AC7" s="37">
        <v>85.43</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747.14</v>
      </c>
      <c r="BG7" s="37">
        <v>570.21</v>
      </c>
      <c r="BH7" s="37">
        <v>843.4</v>
      </c>
      <c r="BI7" s="37">
        <v>565.65</v>
      </c>
      <c r="BJ7" s="37">
        <v>555.47</v>
      </c>
      <c r="BK7" s="37">
        <v>1119.4100000000001</v>
      </c>
      <c r="BL7" s="37">
        <v>1067.74</v>
      </c>
      <c r="BM7" s="37">
        <v>1018.27</v>
      </c>
      <c r="BN7" s="37">
        <v>1120.55</v>
      </c>
      <c r="BO7" s="37">
        <v>855.79</v>
      </c>
      <c r="BP7" s="37">
        <v>707.33</v>
      </c>
      <c r="BQ7" s="37">
        <v>71.099999999999994</v>
      </c>
      <c r="BR7" s="37">
        <v>86.3</v>
      </c>
      <c r="BS7" s="37">
        <v>63.08</v>
      </c>
      <c r="BT7" s="37">
        <v>86.23</v>
      </c>
      <c r="BU7" s="37">
        <v>86.63</v>
      </c>
      <c r="BV7" s="37">
        <v>71.349999999999994</v>
      </c>
      <c r="BW7" s="37">
        <v>73.569999999999993</v>
      </c>
      <c r="BX7" s="37">
        <v>71.569999999999993</v>
      </c>
      <c r="BY7" s="37">
        <v>73.28</v>
      </c>
      <c r="BZ7" s="37">
        <v>82.82</v>
      </c>
      <c r="CA7" s="37">
        <v>101.26</v>
      </c>
      <c r="CB7" s="37">
        <v>142.56</v>
      </c>
      <c r="CC7" s="37">
        <v>130.4</v>
      </c>
      <c r="CD7" s="37">
        <v>143.27000000000001</v>
      </c>
      <c r="CE7" s="37">
        <v>140.83000000000001</v>
      </c>
      <c r="CF7" s="37">
        <v>137.79</v>
      </c>
      <c r="CG7" s="37">
        <v>182.55</v>
      </c>
      <c r="CH7" s="37">
        <v>184.87</v>
      </c>
      <c r="CI7" s="37">
        <v>195.88</v>
      </c>
      <c r="CJ7" s="37">
        <v>193.1</v>
      </c>
      <c r="CK7" s="37">
        <v>165.76</v>
      </c>
      <c r="CL7" s="37">
        <v>136.38999999999999</v>
      </c>
      <c r="CM7" s="37" t="s">
        <v>116</v>
      </c>
      <c r="CN7" s="37" t="s">
        <v>116</v>
      </c>
      <c r="CO7" s="37" t="s">
        <v>116</v>
      </c>
      <c r="CP7" s="37" t="s">
        <v>116</v>
      </c>
      <c r="CQ7" s="37" t="s">
        <v>116</v>
      </c>
      <c r="CR7" s="37">
        <v>50.27</v>
      </c>
      <c r="CS7" s="37">
        <v>51.08</v>
      </c>
      <c r="CT7" s="37">
        <v>49.75</v>
      </c>
      <c r="CU7" s="37">
        <v>51.05</v>
      </c>
      <c r="CV7" s="37">
        <v>50.12</v>
      </c>
      <c r="CW7" s="37">
        <v>60.13</v>
      </c>
      <c r="CX7" s="37">
        <v>93.67</v>
      </c>
      <c r="CY7" s="37">
        <v>94.29</v>
      </c>
      <c r="CZ7" s="37">
        <v>95.9</v>
      </c>
      <c r="DA7" s="37">
        <v>96.24</v>
      </c>
      <c r="DB7" s="37">
        <v>96.27</v>
      </c>
      <c r="DC7" s="37">
        <v>89.13</v>
      </c>
      <c r="DD7" s="37">
        <v>88.59</v>
      </c>
      <c r="DE7" s="37">
        <v>87.85</v>
      </c>
      <c r="DF7" s="37">
        <v>87.52</v>
      </c>
      <c r="DG7" s="37">
        <v>86.63</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0.12</v>
      </c>
      <c r="EK7" s="37">
        <v>0.11</v>
      </c>
      <c r="EL7" s="37">
        <v>0.16</v>
      </c>
      <c r="EM7" s="37">
        <v>0.19</v>
      </c>
      <c r="EN7" s="37">
        <v>0.16</v>
      </c>
      <c r="EO7" s="37">
        <v>0.23</v>
      </c>
    </row>
    <row r="8" spans="1:145" x14ac:dyDescent="0.2">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2">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2">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cp:lastPrinted>2019-02-05T04:54:58Z</cp:lastPrinted>
  <dcterms:created xsi:type="dcterms:W3CDTF">2018-12-03T09:02:59Z</dcterms:created>
  <dcterms:modified xsi:type="dcterms:W3CDTF">2019-02-18T00:22:30Z</dcterms:modified>
</cp:coreProperties>
</file>