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24 中井町\"/>
    </mc:Choice>
  </mc:AlternateContent>
  <workbookProtection workbookAlgorithmName="SHA-512" workbookHashValue="fssP5HrYAWfmf1fW/rAHn3za2BzzJmhx36j90XjMGN7Uj3bqbVIE2B5x0ZimLrCPYrb8zOozdqpQfjcGOica7A==" workbookSaltValue="IpA/k0lpq6Hews7HS7OQFg==" workbookSpinCount="100000" lockStructure="1"/>
  <bookViews>
    <workbookView xWindow="0" yWindow="0" windowWidth="20496" windowHeight="7236"/>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 r="C10" i="5" l="1"/>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<sst xmlns="http://schemas.openxmlformats.org/spreadsheetml/2006/main" count="232" uniqueCount="120">
  <si>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</si>
  <si>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</si>
  <si>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</si>
  <si>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</si>
  <si>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</si>
  <si>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</si>
  <si>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</si>
  <si>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</si>
  <si>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</si>
  <si>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</si>
  <si>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</si>
  <si>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</si>
  <si>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</si>
  <si>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</si>
  <si>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</si>
  <si>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</si>
  <si>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</si>
  <si>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</si>
  <si>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</si>
  <si>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</si>
  <si>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</si>
  <si>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</si>
  <si>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</si>
  <si>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</si>
  <si>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</si>
  <si>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</si>
  <si>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</si>
  <si>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</si>
  <si>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</si>
  <si>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</si>
  <si>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</si>
  <si>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</si>
  <si>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</si>
  <si>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</si>
  <si>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</si>
  <si>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</si>
  <si>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</si>
  <si>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</si>
  <si>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</si>
  <si>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</si>
  <si>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</si>
  <si>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</si>
  <si>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</si>
  <si>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</si>
  <si>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</si>
  <si>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</si>
  <si>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</si>
  <si>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</si>
  <si>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</si>
  <si>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</si>
  <si>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</si>
  <si>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</si>
  <si>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</si>
  <si>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</si>
  <si>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</si>
  <si>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</si>
  <si>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</si>
  <si>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</si>
  <si>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</si>
  <si>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</si>
  <si>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</si>
  <si>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</si>
  <si>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</si>
  <si>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</si>
  <si>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</si>
  <si>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</si>
  <si>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</si>
  <si>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</si>
  <si>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</si>
  <si>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</si>
  <si>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</si>
  <si>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</si>
  <si>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</si>
  <si>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</si>
  <si>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</si>
  <si>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</si>
  <si>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</si>
  <si>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</si>
  <si>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</si>
  <si>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</si>
  <si>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</si>
  <si>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</si>
  <si>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</si>
  <si>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</si>
  <si>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</si>
  <si>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</si>
  <si>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</si>
  <si>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</si>
  <si>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</si>
  <si>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</si>
  <si>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</si>
  <si>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</si>
  <si>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</si>
  <si>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</si>
  <si>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</si>
  <si>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</si>
  <si>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</si>
  <si>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</si>
  <si>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</si>
  <si>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</si>
  <si>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</si>
  <si>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</si>
  <si>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</si>
  <si>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</si>
  <si>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</si>
  <si>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中井町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</si>
  <si>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</si>
  <si>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</si>
  <si>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</si>
  <si>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</si>
  <si>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</si>
  <si>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</si>
  <si>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</si>
  <si>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</si>
  <si>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</si>
  <si>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</si>
  <si>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</si>
  <si>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100％以上、累積欠損金比率０％、流動比率100％以上、料金回収率100％以上と健全な経営状況ですが、一部大口使用者により給水収益が増加傾向にあるものの、家事用使用水量は減少傾向にあり事業者の業績に影響されやすい不安定な状況にあるとも言えます。
　職員数の減少や企業債利息の減少により給水原価が低く抑えられていますが、技術の継承が課題となっており、今後は委託費等の増加が見込まれます。
　また、企業債残高対給水収益比率は近年減少傾向にありますが、近い将来、老朽化施設の維持更新や、耐震化工事により多額の資金が必要となることから、今後増加していくことが見込まれます。</t>
    <phoneticPr fontId="4"/>
  </si>
  <si>
    <t>　有形固定資産減価償却率は類似団体と比べて高く、管路更新率は低いことから、老朽化が進み更新が進んでいない状況です。
　管路経年化率は現時点では比較的低いものの、老朽化施設の維持更新や耐震化工事に多額の資金が必要となることから、更新時期の集中を避けるため計画的な更新が必要です。</t>
    <rPh sb="1" eb="3">
      <t>ユウケイ</t>
    </rPh>
    <rPh sb="3" eb="5">
      <t>コテイ</t>
    </rPh>
    <rPh sb="5" eb="7">
      <t>シサン</t>
    </rPh>
    <phoneticPr fontId="4"/>
  </si>
  <si>
    <t>　比較的健全な経営状況に見えますが、老朽化施設の維持更新や耐震化工事、また施設利用率が高くなってきていることから、バックアップの検討も必要です。これらに多額の事業費を必要とするため、企業債の借入や料金改定により資金を確保しなければなりません。
　今後、経営戦略を策定し、投資・財政計画に基づき安定した事業の運営を進めていきます。</t>
    <rPh sb="126" eb="128">
      <t>ケイエイ</t>
    </rPh>
    <rPh sb="128" eb="130">
      <t>センリャク</t>
    </rPh>
    <rPh sb="131" eb="133">
      <t>サクテイ</t>
    </rPh>
    <rPh sb="143" eb="144">
      <t>モト</t>
    </rPh>
    <rPh sb="153" eb="155">
      <t>ウンエイ</t>
    </rPh>
    <rPh sb="156" eb="157">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</si>
</sst>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0.31</c:v>
                </c:pt>
                <c:pt idx="1">
                  <c:v>0.33</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2F6D-4438-B69C-4A1CE3996540}"/>
            </c:ext>
          </c:extLst>
        </c:ser>
        <c:dLbls>
          <c:showLegendKey val="0"/>
          <c:showVal val="0"/>
          <c:showCatName val="0"/>
          <c:showSerName val="0"/>
          <c:showPercent val="0"/>
          <c:showBubbleSize val="0"/>
        </c:dLbls>
        <c:gapWidth val="150"/>
        <c:axId val="660646112"/>
        <c:axId val="660646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0.56000000000000005</c:v>
                </c:pt>
                <c:pt idx="2">
                  <c:v>0.65</c:v>
                </c:pt>
                <c:pt idx="3">
                  <c:v>0.46</c:v>
                </c:pt>
                <c:pt idx="4">
                  <c:v>0.44</c:v>
                </c:pt>
              </c:numCache>
            </c:numRef>
          </c:val>
          <c:smooth val="0"/>
          <c:extLst xmlns:c16r2="http://schemas.microsoft.com/office/drawing/2015/06/chart">
            <c:ext xmlns:c16="http://schemas.microsoft.com/office/drawing/2014/chart" uri="{C3380CC4-5D6E-409C-BE32-E72D297353CC}">
              <c16:uniqueId val="{00000001-2F6D-4438-B69C-4A1CE3996540}"/>
            </c:ext>
          </c:extLst>
        </c:ser>
        <c:dLbls>
          <c:showLegendKey val="0"/>
          <c:showVal val="0"/>
          <c:showCatName val="0"/>
          <c:showSerName val="0"/>
          <c:showPercent val="0"/>
          <c:showBubbleSize val="0"/>
        </c:dLbls>
        <c:marker val="1"/>
        <c:smooth val="0"/>
        <c:axId val="660646112"/>
        <c:axId val="660646504"/>
      </c:lineChart>
      <c:dateAx>
        <c:axId val="660646112"/>
        <c:scaling>
          <c:orientation val="minMax"/>
        </c:scaling>
        <c:delete val="1"/>
        <c:axPos val="b"/>
        <c:numFmt formatCode="ge" sourceLinked="1"/>
        <c:majorTickMark val="none"/>
        <c:minorTickMark val="none"/>
        <c:tickLblPos val="none"/>
        <c:crossAx val="660646504"/>
        <c:crosses val="autoZero"/>
        <c:auto val="1"/>
        <c:lblOffset val="100"/>
        <c:baseTimeUnit val="years"/>
      </c:dateAx>
      <c:valAx>
        <c:axId val="660646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64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63.29</c:v>
                </c:pt>
                <c:pt idx="1">
                  <c:v>66.42</c:v>
                </c:pt>
                <c:pt idx="2">
                  <c:v>68.989999999999995</c:v>
                </c:pt>
                <c:pt idx="3">
                  <c:v>67.790000000000006</c:v>
                </c:pt>
                <c:pt idx="4">
                  <c:v>66.239999999999995</c:v>
                </c:pt>
              </c:numCache>
            </c:numRef>
          </c:val>
          <c:extLst xmlns:c16r2="http://schemas.microsoft.com/office/drawing/2015/06/chart">
            <c:ext xmlns:c16="http://schemas.microsoft.com/office/drawing/2014/chart" uri="{C3380CC4-5D6E-409C-BE32-E72D297353CC}">
              <c16:uniqueId val="{00000000-7FB0-4181-8687-528CAF4E5140}"/>
            </c:ext>
          </c:extLst>
        </c:ser>
        <c:dLbls>
          <c:showLegendKey val="0"/>
          <c:showVal val="0"/>
          <c:showCatName val="0"/>
          <c:showSerName val="0"/>
          <c:showPercent val="0"/>
          <c:showBubbleSize val="0"/>
        </c:dLbls>
        <c:gapWidth val="150"/>
        <c:axId val="488846024"/>
        <c:axId val="488846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49.77</c:v>
                </c:pt>
                <c:pt idx="1">
                  <c:v>49.22</c:v>
                </c:pt>
                <c:pt idx="2">
                  <c:v>49.08</c:v>
                </c:pt>
                <c:pt idx="3">
                  <c:v>49.32</c:v>
                </c:pt>
                <c:pt idx="4">
                  <c:v>50.24</c:v>
                </c:pt>
              </c:numCache>
            </c:numRef>
          </c:val>
          <c:smooth val="0"/>
          <c:extLst xmlns:c16r2="http://schemas.microsoft.com/office/drawing/2015/06/chart">
            <c:ext xmlns:c16="http://schemas.microsoft.com/office/drawing/2014/chart" uri="{C3380CC4-5D6E-409C-BE32-E72D297353CC}">
              <c16:uniqueId val="{00000001-7FB0-4181-8687-528CAF4E5140}"/>
            </c:ext>
          </c:extLst>
        </c:ser>
        <c:dLbls>
          <c:showLegendKey val="0"/>
          <c:showVal val="0"/>
          <c:showCatName val="0"/>
          <c:showSerName val="0"/>
          <c:showPercent val="0"/>
          <c:showBubbleSize val="0"/>
        </c:dLbls>
        <c:marker val="1"/>
        <c:smooth val="0"/>
        <c:axId val="488846024"/>
        <c:axId val="488846808"/>
      </c:lineChart>
      <c:dateAx>
        <c:axId val="488846024"/>
        <c:scaling>
          <c:orientation val="minMax"/>
        </c:scaling>
        <c:delete val="1"/>
        <c:axPos val="b"/>
        <c:numFmt formatCode="ge" sourceLinked="1"/>
        <c:majorTickMark val="none"/>
        <c:minorTickMark val="none"/>
        <c:tickLblPos val="none"/>
        <c:crossAx val="488846808"/>
        <c:crosses val="autoZero"/>
        <c:auto val="1"/>
        <c:lblOffset val="100"/>
        <c:baseTimeUnit val="years"/>
      </c:dateAx>
      <c:valAx>
        <c:axId val="488846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46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92.88</c:v>
                </c:pt>
                <c:pt idx="1">
                  <c:v>88.56</c:v>
                </c:pt>
                <c:pt idx="2">
                  <c:v>87.76</c:v>
                </c:pt>
                <c:pt idx="3">
                  <c:v>87.78</c:v>
                </c:pt>
                <c:pt idx="4">
                  <c:v>90.47</c:v>
                </c:pt>
              </c:numCache>
            </c:numRef>
          </c:val>
          <c:extLst xmlns:c16r2="http://schemas.microsoft.com/office/drawing/2015/06/chart">
            <c:ext xmlns:c16="http://schemas.microsoft.com/office/drawing/2014/chart" uri="{C3380CC4-5D6E-409C-BE32-E72D297353CC}">
              <c16:uniqueId val="{00000000-C83A-410F-AFCB-EAEF006D2620}"/>
            </c:ext>
          </c:extLst>
        </c:ser>
        <c:dLbls>
          <c:showLegendKey val="0"/>
          <c:showVal val="0"/>
          <c:showCatName val="0"/>
          <c:showSerName val="0"/>
          <c:showPercent val="0"/>
          <c:showBubbleSize val="0"/>
        </c:dLbls>
        <c:gapWidth val="150"/>
        <c:axId val="488847200"/>
        <c:axId val="488847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79.98</c:v>
                </c:pt>
                <c:pt idx="1">
                  <c:v>79.48</c:v>
                </c:pt>
                <c:pt idx="2">
                  <c:v>79.3</c:v>
                </c:pt>
                <c:pt idx="3">
                  <c:v>79.34</c:v>
                </c:pt>
                <c:pt idx="4">
                  <c:v>78.650000000000006</c:v>
                </c:pt>
              </c:numCache>
            </c:numRef>
          </c:val>
          <c:smooth val="0"/>
          <c:extLst xmlns:c16r2="http://schemas.microsoft.com/office/drawing/2015/06/chart">
            <c:ext xmlns:c16="http://schemas.microsoft.com/office/drawing/2014/chart" uri="{C3380CC4-5D6E-409C-BE32-E72D297353CC}">
              <c16:uniqueId val="{00000001-C83A-410F-AFCB-EAEF006D2620}"/>
            </c:ext>
          </c:extLst>
        </c:ser>
        <c:dLbls>
          <c:showLegendKey val="0"/>
          <c:showVal val="0"/>
          <c:showCatName val="0"/>
          <c:showSerName val="0"/>
          <c:showPercent val="0"/>
          <c:showBubbleSize val="0"/>
        </c:dLbls>
        <c:marker val="1"/>
        <c:smooth val="0"/>
        <c:axId val="488847200"/>
        <c:axId val="488847592"/>
      </c:lineChart>
      <c:dateAx>
        <c:axId val="488847200"/>
        <c:scaling>
          <c:orientation val="minMax"/>
        </c:scaling>
        <c:delete val="1"/>
        <c:axPos val="b"/>
        <c:numFmt formatCode="ge" sourceLinked="1"/>
        <c:majorTickMark val="none"/>
        <c:minorTickMark val="none"/>
        <c:tickLblPos val="none"/>
        <c:crossAx val="488847592"/>
        <c:crosses val="autoZero"/>
        <c:auto val="1"/>
        <c:lblOffset val="100"/>
        <c:baseTimeUnit val="years"/>
      </c:dateAx>
      <c:valAx>
        <c:axId val="488847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4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150.19</c:v>
                </c:pt>
                <c:pt idx="1">
                  <c:v>132.26</c:v>
                </c:pt>
                <c:pt idx="2">
                  <c:v>141.25</c:v>
                </c:pt>
                <c:pt idx="3">
                  <c:v>152.51</c:v>
                </c:pt>
                <c:pt idx="4">
                  <c:v>153.47</c:v>
                </c:pt>
              </c:numCache>
            </c:numRef>
          </c:val>
          <c:extLst xmlns:c16r2="http://schemas.microsoft.com/office/drawing/2015/06/chart">
            <c:ext xmlns:c16="http://schemas.microsoft.com/office/drawing/2014/chart" uri="{C3380CC4-5D6E-409C-BE32-E72D297353CC}">
              <c16:uniqueId val="{00000000-8A69-440A-9CA8-4F80F1CB00AF}"/>
            </c:ext>
          </c:extLst>
        </c:ser>
        <c:dLbls>
          <c:showLegendKey val="0"/>
          <c:showVal val="0"/>
          <c:showCatName val="0"/>
          <c:showSerName val="0"/>
          <c:showPercent val="0"/>
          <c:showBubbleSize val="0"/>
        </c:dLbls>
        <c:gapWidth val="150"/>
        <c:axId val="660651992"/>
        <c:axId val="660652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105.53</c:v>
                </c:pt>
                <c:pt idx="1">
                  <c:v>107.2</c:v>
                </c:pt>
                <c:pt idx="2">
                  <c:v>106.62</c:v>
                </c:pt>
                <c:pt idx="3">
                  <c:v>107.95</c:v>
                </c:pt>
                <c:pt idx="4">
                  <c:v>104.47</c:v>
                </c:pt>
              </c:numCache>
            </c:numRef>
          </c:val>
          <c:smooth val="0"/>
          <c:extLst xmlns:c16r2="http://schemas.microsoft.com/office/drawing/2015/06/chart">
            <c:ext xmlns:c16="http://schemas.microsoft.com/office/drawing/2014/chart" uri="{C3380CC4-5D6E-409C-BE32-E72D297353CC}">
              <c16:uniqueId val="{00000001-8A69-440A-9CA8-4F80F1CB00AF}"/>
            </c:ext>
          </c:extLst>
        </c:ser>
        <c:dLbls>
          <c:showLegendKey val="0"/>
          <c:showVal val="0"/>
          <c:showCatName val="0"/>
          <c:showSerName val="0"/>
          <c:showPercent val="0"/>
          <c:showBubbleSize val="0"/>
        </c:dLbls>
        <c:marker val="1"/>
        <c:smooth val="0"/>
        <c:axId val="660651992"/>
        <c:axId val="660652384"/>
      </c:lineChart>
      <c:dateAx>
        <c:axId val="660651992"/>
        <c:scaling>
          <c:orientation val="minMax"/>
        </c:scaling>
        <c:delete val="1"/>
        <c:axPos val="b"/>
        <c:numFmt formatCode="ge" sourceLinked="1"/>
        <c:majorTickMark val="none"/>
        <c:minorTickMark val="none"/>
        <c:tickLblPos val="none"/>
        <c:crossAx val="660652384"/>
        <c:crosses val="autoZero"/>
        <c:auto val="1"/>
        <c:lblOffset val="100"/>
        <c:baseTimeUnit val="years"/>
      </c:dateAx>
      <c:valAx>
        <c:axId val="660652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60651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24.56</c:v>
                </c:pt>
                <c:pt idx="1">
                  <c:v>51.12</c:v>
                </c:pt>
                <c:pt idx="2">
                  <c:v>52.7</c:v>
                </c:pt>
                <c:pt idx="3">
                  <c:v>54.24</c:v>
                </c:pt>
                <c:pt idx="4">
                  <c:v>55.73</c:v>
                </c:pt>
              </c:numCache>
            </c:numRef>
          </c:val>
          <c:extLst xmlns:c16r2="http://schemas.microsoft.com/office/drawing/2015/06/chart">
            <c:ext xmlns:c16="http://schemas.microsoft.com/office/drawing/2014/chart" uri="{C3380CC4-5D6E-409C-BE32-E72D297353CC}">
              <c16:uniqueId val="{00000000-592E-425B-8A7F-2AC8E09CB359}"/>
            </c:ext>
          </c:extLst>
        </c:ser>
        <c:dLbls>
          <c:showLegendKey val="0"/>
          <c:showVal val="0"/>
          <c:showCatName val="0"/>
          <c:showSerName val="0"/>
          <c:showPercent val="0"/>
          <c:showBubbleSize val="0"/>
        </c:dLbls>
        <c:gapWidth val="150"/>
        <c:axId val="488836616"/>
        <c:axId val="488844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36.43</c:v>
                </c:pt>
                <c:pt idx="1">
                  <c:v>46.12</c:v>
                </c:pt>
                <c:pt idx="2">
                  <c:v>47.44</c:v>
                </c:pt>
                <c:pt idx="3">
                  <c:v>48.3</c:v>
                </c:pt>
                <c:pt idx="4">
                  <c:v>45.14</c:v>
                </c:pt>
              </c:numCache>
            </c:numRef>
          </c:val>
          <c:smooth val="0"/>
          <c:extLst xmlns:c16r2="http://schemas.microsoft.com/office/drawing/2015/06/chart">
            <c:ext xmlns:c16="http://schemas.microsoft.com/office/drawing/2014/chart" uri="{C3380CC4-5D6E-409C-BE32-E72D297353CC}">
              <c16:uniqueId val="{00000001-592E-425B-8A7F-2AC8E09CB359}"/>
            </c:ext>
          </c:extLst>
        </c:ser>
        <c:dLbls>
          <c:showLegendKey val="0"/>
          <c:showVal val="0"/>
          <c:showCatName val="0"/>
          <c:showSerName val="0"/>
          <c:showPercent val="0"/>
          <c:showBubbleSize val="0"/>
        </c:dLbls>
        <c:marker val="1"/>
        <c:smooth val="0"/>
        <c:axId val="488836616"/>
        <c:axId val="488844064"/>
      </c:lineChart>
      <c:dateAx>
        <c:axId val="488836616"/>
        <c:scaling>
          <c:orientation val="minMax"/>
        </c:scaling>
        <c:delete val="1"/>
        <c:axPos val="b"/>
        <c:numFmt formatCode="ge" sourceLinked="1"/>
        <c:majorTickMark val="none"/>
        <c:minorTickMark val="none"/>
        <c:tickLblPos val="none"/>
        <c:crossAx val="488844064"/>
        <c:crosses val="autoZero"/>
        <c:auto val="1"/>
        <c:lblOffset val="100"/>
        <c:baseTimeUnit val="years"/>
      </c:dateAx>
      <c:valAx>
        <c:axId val="48884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36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2.2200000000000002</c:v>
                </c:pt>
                <c:pt idx="1">
                  <c:v>2.83</c:v>
                </c:pt>
                <c:pt idx="2">
                  <c:v>3</c:v>
                </c:pt>
                <c:pt idx="3">
                  <c:v>3.65</c:v>
                </c:pt>
                <c:pt idx="4">
                  <c:v>4.33</c:v>
                </c:pt>
              </c:numCache>
            </c:numRef>
          </c:val>
          <c:extLst xmlns:c16r2="http://schemas.microsoft.com/office/drawing/2015/06/chart">
            <c:ext xmlns:c16="http://schemas.microsoft.com/office/drawing/2014/chart" uri="{C3380CC4-5D6E-409C-BE32-E72D297353CC}">
              <c16:uniqueId val="{00000000-DBD1-4E93-9FB8-F10A8F9D8DEB}"/>
            </c:ext>
          </c:extLst>
        </c:ser>
        <c:dLbls>
          <c:showLegendKey val="0"/>
          <c:showVal val="0"/>
          <c:showCatName val="0"/>
          <c:showSerName val="0"/>
          <c:showPercent val="0"/>
          <c:showBubbleSize val="0"/>
        </c:dLbls>
        <c:gapWidth val="150"/>
        <c:axId val="488845240"/>
        <c:axId val="488837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8.7200000000000006</c:v>
                </c:pt>
                <c:pt idx="1">
                  <c:v>9.86</c:v>
                </c:pt>
                <c:pt idx="2">
                  <c:v>11.16</c:v>
                </c:pt>
                <c:pt idx="3">
                  <c:v>12.43</c:v>
                </c:pt>
                <c:pt idx="4">
                  <c:v>13.58</c:v>
                </c:pt>
              </c:numCache>
            </c:numRef>
          </c:val>
          <c:smooth val="0"/>
          <c:extLst xmlns:c16r2="http://schemas.microsoft.com/office/drawing/2015/06/chart">
            <c:ext xmlns:c16="http://schemas.microsoft.com/office/drawing/2014/chart" uri="{C3380CC4-5D6E-409C-BE32-E72D297353CC}">
              <c16:uniqueId val="{00000001-DBD1-4E93-9FB8-F10A8F9D8DEB}"/>
            </c:ext>
          </c:extLst>
        </c:ser>
        <c:dLbls>
          <c:showLegendKey val="0"/>
          <c:showVal val="0"/>
          <c:showCatName val="0"/>
          <c:showSerName val="0"/>
          <c:showPercent val="0"/>
          <c:showBubbleSize val="0"/>
        </c:dLbls>
        <c:marker val="1"/>
        <c:smooth val="0"/>
        <c:axId val="488845240"/>
        <c:axId val="488837008"/>
      </c:lineChart>
      <c:dateAx>
        <c:axId val="488845240"/>
        <c:scaling>
          <c:orientation val="minMax"/>
        </c:scaling>
        <c:delete val="1"/>
        <c:axPos val="b"/>
        <c:numFmt formatCode="ge" sourceLinked="1"/>
        <c:majorTickMark val="none"/>
        <c:minorTickMark val="none"/>
        <c:tickLblPos val="none"/>
        <c:crossAx val="488837008"/>
        <c:crosses val="autoZero"/>
        <c:auto val="1"/>
        <c:lblOffset val="100"/>
        <c:baseTimeUnit val="years"/>
      </c:dateAx>
      <c:valAx>
        <c:axId val="48883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45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5A5-47BA-9A92-5F981756AF99}"/>
            </c:ext>
          </c:extLst>
        </c:ser>
        <c:dLbls>
          <c:showLegendKey val="0"/>
          <c:showVal val="0"/>
          <c:showCatName val="0"/>
          <c:showSerName val="0"/>
          <c:showPercent val="0"/>
          <c:showBubbleSize val="0"/>
        </c:dLbls>
        <c:gapWidth val="150"/>
        <c:axId val="488844456"/>
        <c:axId val="488841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28.31</c:v>
                </c:pt>
                <c:pt idx="1">
                  <c:v>13.46</c:v>
                </c:pt>
                <c:pt idx="2">
                  <c:v>12.59</c:v>
                </c:pt>
                <c:pt idx="3">
                  <c:v>12.44</c:v>
                </c:pt>
                <c:pt idx="4">
                  <c:v>16.399999999999999</c:v>
                </c:pt>
              </c:numCache>
            </c:numRef>
          </c:val>
          <c:smooth val="0"/>
          <c:extLst xmlns:c16r2="http://schemas.microsoft.com/office/drawing/2015/06/chart">
            <c:ext xmlns:c16="http://schemas.microsoft.com/office/drawing/2014/chart" uri="{C3380CC4-5D6E-409C-BE32-E72D297353CC}">
              <c16:uniqueId val="{00000001-55A5-47BA-9A92-5F981756AF99}"/>
            </c:ext>
          </c:extLst>
        </c:ser>
        <c:dLbls>
          <c:showLegendKey val="0"/>
          <c:showVal val="0"/>
          <c:showCatName val="0"/>
          <c:showSerName val="0"/>
          <c:showPercent val="0"/>
          <c:showBubbleSize val="0"/>
        </c:dLbls>
        <c:marker val="1"/>
        <c:smooth val="0"/>
        <c:axId val="488844456"/>
        <c:axId val="488841712"/>
      </c:lineChart>
      <c:dateAx>
        <c:axId val="488844456"/>
        <c:scaling>
          <c:orientation val="minMax"/>
        </c:scaling>
        <c:delete val="1"/>
        <c:axPos val="b"/>
        <c:numFmt formatCode="ge" sourceLinked="1"/>
        <c:majorTickMark val="none"/>
        <c:minorTickMark val="none"/>
        <c:tickLblPos val="none"/>
        <c:crossAx val="488841712"/>
        <c:crosses val="autoZero"/>
        <c:auto val="1"/>
        <c:lblOffset val="100"/>
        <c:baseTimeUnit val="years"/>
      </c:dateAx>
      <c:valAx>
        <c:axId val="488841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884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2803.81</c:v>
                </c:pt>
                <c:pt idx="1">
                  <c:v>276.24</c:v>
                </c:pt>
                <c:pt idx="2">
                  <c:v>312.20999999999998</c:v>
                </c:pt>
                <c:pt idx="3">
                  <c:v>389.85</c:v>
                </c:pt>
                <c:pt idx="4">
                  <c:v>442.89</c:v>
                </c:pt>
              </c:numCache>
            </c:numRef>
          </c:val>
          <c:extLst xmlns:c16r2="http://schemas.microsoft.com/office/drawing/2015/06/chart">
            <c:ext xmlns:c16="http://schemas.microsoft.com/office/drawing/2014/chart" uri="{C3380CC4-5D6E-409C-BE32-E72D297353CC}">
              <c16:uniqueId val="{00000000-50C3-4765-90D2-6D67E6C717FE}"/>
            </c:ext>
          </c:extLst>
        </c:ser>
        <c:dLbls>
          <c:showLegendKey val="0"/>
          <c:showVal val="0"/>
          <c:showCatName val="0"/>
          <c:showSerName val="0"/>
          <c:showPercent val="0"/>
          <c:showBubbleSize val="0"/>
        </c:dLbls>
        <c:gapWidth val="150"/>
        <c:axId val="488834264"/>
        <c:axId val="488840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1164.51</c:v>
                </c:pt>
                <c:pt idx="1">
                  <c:v>434.72</c:v>
                </c:pt>
                <c:pt idx="2">
                  <c:v>416.14</c:v>
                </c:pt>
                <c:pt idx="3">
                  <c:v>371.89</c:v>
                </c:pt>
                <c:pt idx="4">
                  <c:v>293.23</c:v>
                </c:pt>
              </c:numCache>
            </c:numRef>
          </c:val>
          <c:smooth val="0"/>
          <c:extLst xmlns:c16r2="http://schemas.microsoft.com/office/drawing/2015/06/chart">
            <c:ext xmlns:c16="http://schemas.microsoft.com/office/drawing/2014/chart" uri="{C3380CC4-5D6E-409C-BE32-E72D297353CC}">
              <c16:uniqueId val="{00000001-50C3-4765-90D2-6D67E6C717FE}"/>
            </c:ext>
          </c:extLst>
        </c:ser>
        <c:dLbls>
          <c:showLegendKey val="0"/>
          <c:showVal val="0"/>
          <c:showCatName val="0"/>
          <c:showSerName val="0"/>
          <c:showPercent val="0"/>
          <c:showBubbleSize val="0"/>
        </c:dLbls>
        <c:marker val="1"/>
        <c:smooth val="0"/>
        <c:axId val="488834264"/>
        <c:axId val="488840144"/>
      </c:lineChart>
      <c:dateAx>
        <c:axId val="488834264"/>
        <c:scaling>
          <c:orientation val="minMax"/>
        </c:scaling>
        <c:delete val="1"/>
        <c:axPos val="b"/>
        <c:numFmt formatCode="ge" sourceLinked="1"/>
        <c:majorTickMark val="none"/>
        <c:minorTickMark val="none"/>
        <c:tickLblPos val="none"/>
        <c:crossAx val="488840144"/>
        <c:crosses val="autoZero"/>
        <c:auto val="1"/>
        <c:lblOffset val="100"/>
        <c:baseTimeUnit val="years"/>
      </c:dateAx>
      <c:valAx>
        <c:axId val="488840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8834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343.53</c:v>
                </c:pt>
                <c:pt idx="1">
                  <c:v>302.17</c:v>
                </c:pt>
                <c:pt idx="2">
                  <c:v>253.07</c:v>
                </c:pt>
                <c:pt idx="3">
                  <c:v>223.16</c:v>
                </c:pt>
                <c:pt idx="4">
                  <c:v>185.47</c:v>
                </c:pt>
              </c:numCache>
            </c:numRef>
          </c:val>
          <c:extLst xmlns:c16r2="http://schemas.microsoft.com/office/drawing/2015/06/chart">
            <c:ext xmlns:c16="http://schemas.microsoft.com/office/drawing/2014/chart" uri="{C3380CC4-5D6E-409C-BE32-E72D297353CC}">
              <c16:uniqueId val="{00000000-E500-4D67-B26F-54161BFB3DED}"/>
            </c:ext>
          </c:extLst>
        </c:ser>
        <c:dLbls>
          <c:showLegendKey val="0"/>
          <c:showVal val="0"/>
          <c:showCatName val="0"/>
          <c:showSerName val="0"/>
          <c:showPercent val="0"/>
          <c:showBubbleSize val="0"/>
        </c:dLbls>
        <c:gapWidth val="150"/>
        <c:axId val="488840928"/>
        <c:axId val="488839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498.27</c:v>
                </c:pt>
                <c:pt idx="1">
                  <c:v>495.76</c:v>
                </c:pt>
                <c:pt idx="2">
                  <c:v>487.22</c:v>
                </c:pt>
                <c:pt idx="3">
                  <c:v>483.11</c:v>
                </c:pt>
                <c:pt idx="4">
                  <c:v>542.29999999999995</c:v>
                </c:pt>
              </c:numCache>
            </c:numRef>
          </c:val>
          <c:smooth val="0"/>
          <c:extLst xmlns:c16r2="http://schemas.microsoft.com/office/drawing/2015/06/chart">
            <c:ext xmlns:c16="http://schemas.microsoft.com/office/drawing/2014/chart" uri="{C3380CC4-5D6E-409C-BE32-E72D297353CC}">
              <c16:uniqueId val="{00000001-E500-4D67-B26F-54161BFB3DED}"/>
            </c:ext>
          </c:extLst>
        </c:ser>
        <c:dLbls>
          <c:showLegendKey val="0"/>
          <c:showVal val="0"/>
          <c:showCatName val="0"/>
          <c:showSerName val="0"/>
          <c:showPercent val="0"/>
          <c:showBubbleSize val="0"/>
        </c:dLbls>
        <c:marker val="1"/>
        <c:smooth val="0"/>
        <c:axId val="488840928"/>
        <c:axId val="488839752"/>
      </c:lineChart>
      <c:dateAx>
        <c:axId val="488840928"/>
        <c:scaling>
          <c:orientation val="minMax"/>
        </c:scaling>
        <c:delete val="1"/>
        <c:axPos val="b"/>
        <c:numFmt formatCode="ge" sourceLinked="1"/>
        <c:majorTickMark val="none"/>
        <c:minorTickMark val="none"/>
        <c:tickLblPos val="none"/>
        <c:crossAx val="488839752"/>
        <c:crosses val="autoZero"/>
        <c:auto val="1"/>
        <c:lblOffset val="100"/>
        <c:baseTimeUnit val="years"/>
      </c:dateAx>
      <c:valAx>
        <c:axId val="488839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884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140.76</c:v>
                </c:pt>
                <c:pt idx="1">
                  <c:v>134.88</c:v>
                </c:pt>
                <c:pt idx="2">
                  <c:v>150.06</c:v>
                </c:pt>
                <c:pt idx="3">
                  <c:v>163.04</c:v>
                </c:pt>
                <c:pt idx="4">
                  <c:v>168.78</c:v>
                </c:pt>
              </c:numCache>
            </c:numRef>
          </c:val>
          <c:extLst xmlns:c16r2="http://schemas.microsoft.com/office/drawing/2015/06/chart">
            <c:ext xmlns:c16="http://schemas.microsoft.com/office/drawing/2014/chart" uri="{C3380CC4-5D6E-409C-BE32-E72D297353CC}">
              <c16:uniqueId val="{00000000-DDEB-4C32-8718-40E9291E6167}"/>
            </c:ext>
          </c:extLst>
        </c:ser>
        <c:dLbls>
          <c:showLegendKey val="0"/>
          <c:showVal val="0"/>
          <c:showCatName val="0"/>
          <c:showSerName val="0"/>
          <c:showPercent val="0"/>
          <c:showBubbleSize val="0"/>
        </c:dLbls>
        <c:gapWidth val="150"/>
        <c:axId val="488842104"/>
        <c:axId val="48883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90.64</c:v>
                </c:pt>
                <c:pt idx="1">
                  <c:v>93.66</c:v>
                </c:pt>
                <c:pt idx="2">
                  <c:v>92.76</c:v>
                </c:pt>
                <c:pt idx="3">
                  <c:v>93.28</c:v>
                </c:pt>
                <c:pt idx="4">
                  <c:v>87.51</c:v>
                </c:pt>
              </c:numCache>
            </c:numRef>
          </c:val>
          <c:smooth val="0"/>
          <c:extLst xmlns:c16r2="http://schemas.microsoft.com/office/drawing/2015/06/chart">
            <c:ext xmlns:c16="http://schemas.microsoft.com/office/drawing/2014/chart" uri="{C3380CC4-5D6E-409C-BE32-E72D297353CC}">
              <c16:uniqueId val="{00000001-DDEB-4C32-8718-40E9291E6167}"/>
            </c:ext>
          </c:extLst>
        </c:ser>
        <c:dLbls>
          <c:showLegendKey val="0"/>
          <c:showVal val="0"/>
          <c:showCatName val="0"/>
          <c:showSerName val="0"/>
          <c:showPercent val="0"/>
          <c:showBubbleSize val="0"/>
        </c:dLbls>
        <c:marker val="1"/>
        <c:smooth val="0"/>
        <c:axId val="488842104"/>
        <c:axId val="488835440"/>
      </c:lineChart>
      <c:dateAx>
        <c:axId val="488842104"/>
        <c:scaling>
          <c:orientation val="minMax"/>
        </c:scaling>
        <c:delete val="1"/>
        <c:axPos val="b"/>
        <c:numFmt formatCode="ge" sourceLinked="1"/>
        <c:majorTickMark val="none"/>
        <c:minorTickMark val="none"/>
        <c:tickLblPos val="none"/>
        <c:crossAx val="488835440"/>
        <c:crosses val="autoZero"/>
        <c:auto val="1"/>
        <c:lblOffset val="100"/>
        <c:baseTimeUnit val="years"/>
      </c:dateAx>
      <c:valAx>
        <c:axId val="48883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42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97.25</c:v>
                </c:pt>
                <c:pt idx="1">
                  <c:v>102.95</c:v>
                </c:pt>
                <c:pt idx="2">
                  <c:v>94.06</c:v>
                </c:pt>
                <c:pt idx="3">
                  <c:v>86.39</c:v>
                </c:pt>
                <c:pt idx="4">
                  <c:v>83.92</c:v>
                </c:pt>
              </c:numCache>
            </c:numRef>
          </c:val>
          <c:extLst xmlns:c16r2="http://schemas.microsoft.com/office/drawing/2015/06/chart">
            <c:ext xmlns:c16="http://schemas.microsoft.com/office/drawing/2014/chart" uri="{C3380CC4-5D6E-409C-BE32-E72D297353CC}">
              <c16:uniqueId val="{00000000-E254-4E8F-A18D-25662247EF7C}"/>
            </c:ext>
          </c:extLst>
        </c:ser>
        <c:dLbls>
          <c:showLegendKey val="0"/>
          <c:showVal val="0"/>
          <c:showCatName val="0"/>
          <c:showSerName val="0"/>
          <c:showPercent val="0"/>
          <c:showBubbleSize val="0"/>
        </c:dLbls>
        <c:gapWidth val="150"/>
        <c:axId val="488835832"/>
        <c:axId val="48883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213.52</c:v>
                </c:pt>
                <c:pt idx="1">
                  <c:v>208.21</c:v>
                </c:pt>
                <c:pt idx="2">
                  <c:v>208.67</c:v>
                </c:pt>
                <c:pt idx="3">
                  <c:v>208.29</c:v>
                </c:pt>
                <c:pt idx="4">
                  <c:v>218.42</c:v>
                </c:pt>
              </c:numCache>
            </c:numRef>
          </c:val>
          <c:smooth val="0"/>
          <c:extLst xmlns:c16r2="http://schemas.microsoft.com/office/drawing/2015/06/chart">
            <c:ext xmlns:c16="http://schemas.microsoft.com/office/drawing/2014/chart" uri="{C3380CC4-5D6E-409C-BE32-E72D297353CC}">
              <c16:uniqueId val="{00000001-E254-4E8F-A18D-25662247EF7C}"/>
            </c:ext>
          </c:extLst>
        </c:ser>
        <c:dLbls>
          <c:showLegendKey val="0"/>
          <c:showVal val="0"/>
          <c:showCatName val="0"/>
          <c:showSerName val="0"/>
          <c:showPercent val="0"/>
          <c:showBubbleSize val="0"/>
        </c:dLbls>
        <c:marker val="1"/>
        <c:smooth val="0"/>
        <c:axId val="488835832"/>
        <c:axId val="488836224"/>
      </c:lineChart>
      <c:dateAx>
        <c:axId val="488835832"/>
        <c:scaling>
          <c:orientation val="minMax"/>
        </c:scaling>
        <c:delete val="1"/>
        <c:axPos val="b"/>
        <c:numFmt formatCode="ge" sourceLinked="1"/>
        <c:majorTickMark val="none"/>
        <c:minorTickMark val="none"/>
        <c:tickLblPos val="none"/>
        <c:crossAx val="488836224"/>
        <c:crosses val="autoZero"/>
        <c:auto val="1"/>
        <c:lblOffset val="100"/>
        <c:baseTimeUnit val="years"/>
      </c:dateAx>
      <c:valAx>
        <c:axId val="48883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35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2">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2">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4" t="str">
        <f>データ!H6</f>
        <v>神奈川県　中井町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2">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A8</v>
      </c>
      <c r="X8" s="82"/>
      <c r="Y8" s="82"/>
      <c r="Z8" s="82"/>
      <c r="AA8" s="82"/>
      <c r="AB8" s="82"/>
      <c r="AC8" s="82"/>
      <c r="AD8" s="82" t="str">
        <f>データ!$M$6</f>
        <v>非設置</v>
      </c>
      <c r="AE8" s="82"/>
      <c r="AF8" s="82"/>
      <c r="AG8" s="82"/>
      <c r="AH8" s="82"/>
      <c r="AI8" s="82"/>
      <c r="AJ8" s="82"/>
      <c r="AK8" s="4"/>
      <c r="AL8" s="70">
        <f>データ!$R$6</f>
        <v>9559</v>
      </c>
      <c r="AM8" s="70"/>
      <c r="AN8" s="70"/>
      <c r="AO8" s="70"/>
      <c r="AP8" s="70"/>
      <c r="AQ8" s="70"/>
      <c r="AR8" s="70"/>
      <c r="AS8" s="70"/>
      <c r="AT8" s="66">
        <f>データ!$S$6</f>
        <v>19.989999999999998</v>
      </c>
      <c r="AU8" s="67"/>
      <c r="AV8" s="67"/>
      <c r="AW8" s="67"/>
      <c r="AX8" s="67"/>
      <c r="AY8" s="67"/>
      <c r="AZ8" s="67"/>
      <c r="BA8" s="67"/>
      <c r="BB8" s="69">
        <f>データ!$T$6</f>
        <v>478.19</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2">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2">
      <c r="A10" s="2"/>
      <c r="B10" s="66" t="str">
        <f>データ!$N$6</f>
        <v>-</v>
      </c>
      <c r="C10" s="67"/>
      <c r="D10" s="67"/>
      <c r="E10" s="67"/>
      <c r="F10" s="67"/>
      <c r="G10" s="67"/>
      <c r="H10" s="67"/>
      <c r="I10" s="66">
        <f>データ!$O$6</f>
        <v>84.72</v>
      </c>
      <c r="J10" s="67"/>
      <c r="K10" s="67"/>
      <c r="L10" s="67"/>
      <c r="M10" s="67"/>
      <c r="N10" s="67"/>
      <c r="O10" s="68"/>
      <c r="P10" s="69">
        <f>データ!$P$6</f>
        <v>99.95</v>
      </c>
      <c r="Q10" s="69"/>
      <c r="R10" s="69"/>
      <c r="S10" s="69"/>
      <c r="T10" s="69"/>
      <c r="U10" s="69"/>
      <c r="V10" s="69"/>
      <c r="W10" s="70">
        <f>データ!$Q$6</f>
        <v>1458</v>
      </c>
      <c r="X10" s="70"/>
      <c r="Y10" s="70"/>
      <c r="Z10" s="70"/>
      <c r="AA10" s="70"/>
      <c r="AB10" s="70"/>
      <c r="AC10" s="70"/>
      <c r="AD10" s="2"/>
      <c r="AE10" s="2"/>
      <c r="AF10" s="2"/>
      <c r="AG10" s="2"/>
      <c r="AH10" s="4"/>
      <c r="AI10" s="4"/>
      <c r="AJ10" s="4"/>
      <c r="AK10" s="4"/>
      <c r="AL10" s="70">
        <f>データ!$U$6</f>
        <v>9635</v>
      </c>
      <c r="AM10" s="70"/>
      <c r="AN10" s="70"/>
      <c r="AO10" s="70"/>
      <c r="AP10" s="70"/>
      <c r="AQ10" s="70"/>
      <c r="AR10" s="70"/>
      <c r="AS10" s="70"/>
      <c r="AT10" s="66">
        <f>データ!$V$6</f>
        <v>20.21</v>
      </c>
      <c r="AU10" s="67"/>
      <c r="AV10" s="67"/>
      <c r="AW10" s="67"/>
      <c r="AX10" s="67"/>
      <c r="AY10" s="67"/>
      <c r="AZ10" s="67"/>
      <c r="BA10" s="67"/>
      <c r="BB10" s="69">
        <f>データ!$W$6</f>
        <v>476.74</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2">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2">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2">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2">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2">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2">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2">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2">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2">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2">
      <c r="C83" s="25" t="s">
        <v>40</v>
      </c>
    </row>
    <row r="84" spans="1:78" hidden="1" x14ac:dyDescent="0.2">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2">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JzQ07FRB+aoMgB+4KRBe+8WaazDdbrWy87TzPIgHsDPyQqnoJ83BXtbhbDu3VXVPK3v1wDY3L8/0twCZOr5HOA==" saltValue="WPMuQKzqxdpXp0CzoasgI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2">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2">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2">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2">
      <c r="A6" s="28" t="s">
        <v>104</v>
      </c>
      <c r="B6" s="33">
        <f>B7</f>
        <v>2017</v>
      </c>
      <c r="C6" s="33">
        <f t="shared" ref="C6:W6" si="3">C7</f>
        <v>143618</v>
      </c>
      <c r="D6" s="33">
        <f t="shared" si="3"/>
        <v>46</v>
      </c>
      <c r="E6" s="33">
        <f t="shared" si="3"/>
        <v>1</v>
      </c>
      <c r="F6" s="33">
        <f t="shared" si="3"/>
        <v>0</v>
      </c>
      <c r="G6" s="33">
        <f t="shared" si="3"/>
        <v>1</v>
      </c>
      <c r="H6" s="33" t="str">
        <f t="shared" si="3"/>
        <v>神奈川県　中井町</v>
      </c>
      <c r="I6" s="33" t="str">
        <f t="shared" si="3"/>
        <v>法適用</v>
      </c>
      <c r="J6" s="33" t="str">
        <f t="shared" si="3"/>
        <v>水道事業</v>
      </c>
      <c r="K6" s="33" t="str">
        <f t="shared" si="3"/>
        <v>末端給水事業</v>
      </c>
      <c r="L6" s="33" t="str">
        <f t="shared" si="3"/>
        <v>A8</v>
      </c>
      <c r="M6" s="33" t="str">
        <f t="shared" si="3"/>
        <v>非設置</v>
      </c>
      <c r="N6" s="34" t="str">
        <f t="shared" si="3"/>
        <v>-</v>
      </c>
      <c r="O6" s="34">
        <f t="shared" si="3"/>
        <v>84.72</v>
      </c>
      <c r="P6" s="34">
        <f t="shared" si="3"/>
        <v>99.95</v>
      </c>
      <c r="Q6" s="34">
        <f t="shared" si="3"/>
        <v>1458</v>
      </c>
      <c r="R6" s="34">
        <f t="shared" si="3"/>
        <v>9559</v>
      </c>
      <c r="S6" s="34">
        <f t="shared" si="3"/>
        <v>19.989999999999998</v>
      </c>
      <c r="T6" s="34">
        <f t="shared" si="3"/>
        <v>478.19</v>
      </c>
      <c r="U6" s="34">
        <f t="shared" si="3"/>
        <v>9635</v>
      </c>
      <c r="V6" s="34">
        <f t="shared" si="3"/>
        <v>20.21</v>
      </c>
      <c r="W6" s="34">
        <f t="shared" si="3"/>
        <v>476.74</v>
      </c>
      <c r="X6" s="35">
        <f>IF(X7="",NA(),X7)</f>
        <v>150.19</v>
      </c>
      <c r="Y6" s="35">
        <f t="shared" ref="Y6:AG6" si="4">IF(Y7="",NA(),Y7)</f>
        <v>132.26</v>
      </c>
      <c r="Z6" s="35">
        <f t="shared" si="4"/>
        <v>141.25</v>
      </c>
      <c r="AA6" s="35">
        <f t="shared" si="4"/>
        <v>152.51</v>
      </c>
      <c r="AB6" s="35">
        <f t="shared" si="4"/>
        <v>153.47</v>
      </c>
      <c r="AC6" s="35">
        <f t="shared" si="4"/>
        <v>105.53</v>
      </c>
      <c r="AD6" s="35">
        <f t="shared" si="4"/>
        <v>107.2</v>
      </c>
      <c r="AE6" s="35">
        <f t="shared" si="4"/>
        <v>106.62</v>
      </c>
      <c r="AF6" s="35">
        <f t="shared" si="4"/>
        <v>107.95</v>
      </c>
      <c r="AG6" s="35">
        <f t="shared" si="4"/>
        <v>104.47</v>
      </c>
      <c r="AH6" s="34" t="str">
        <f>IF(AH7="","",IF(AH7="-","【-】","【"&amp;SUBSTITUTE(TEXT(AH7,"#,##0.00"),"-","△")&amp;"】"))</f>
        <v>【113.39】</v>
      </c>
      <c r="AI6" s="34">
        <f>IF(AI7="",NA(),AI7)</f>
        <v>0</v>
      </c>
      <c r="AJ6" s="34">
        <f t="shared" ref="AJ6:AR6" si="5">IF(AJ7="",NA(),AJ7)</f>
        <v>0</v>
      </c>
      <c r="AK6" s="34">
        <f t="shared" si="5"/>
        <v>0</v>
      </c>
      <c r="AL6" s="34">
        <f t="shared" si="5"/>
        <v>0</v>
      </c>
      <c r="AM6" s="34">
        <f t="shared" si="5"/>
        <v>0</v>
      </c>
      <c r="AN6" s="35">
        <f t="shared" si="5"/>
        <v>28.31</v>
      </c>
      <c r="AO6" s="35">
        <f t="shared" si="5"/>
        <v>13.46</v>
      </c>
      <c r="AP6" s="35">
        <f t="shared" si="5"/>
        <v>12.59</v>
      </c>
      <c r="AQ6" s="35">
        <f t="shared" si="5"/>
        <v>12.44</v>
      </c>
      <c r="AR6" s="35">
        <f t="shared" si="5"/>
        <v>16.399999999999999</v>
      </c>
      <c r="AS6" s="34" t="str">
        <f>IF(AS7="","",IF(AS7="-","【-】","【"&amp;SUBSTITUTE(TEXT(AS7,"#,##0.00"),"-","△")&amp;"】"))</f>
        <v>【0.85】</v>
      </c>
      <c r="AT6" s="35">
        <f>IF(AT7="",NA(),AT7)</f>
        <v>2803.81</v>
      </c>
      <c r="AU6" s="35">
        <f t="shared" ref="AU6:BC6" si="6">IF(AU7="",NA(),AU7)</f>
        <v>276.24</v>
      </c>
      <c r="AV6" s="35">
        <f t="shared" si="6"/>
        <v>312.20999999999998</v>
      </c>
      <c r="AW6" s="35">
        <f t="shared" si="6"/>
        <v>389.85</v>
      </c>
      <c r="AX6" s="35">
        <f t="shared" si="6"/>
        <v>442.89</v>
      </c>
      <c r="AY6" s="35">
        <f t="shared" si="6"/>
        <v>1164.51</v>
      </c>
      <c r="AZ6" s="35">
        <f t="shared" si="6"/>
        <v>434.72</v>
      </c>
      <c r="BA6" s="35">
        <f t="shared" si="6"/>
        <v>416.14</v>
      </c>
      <c r="BB6" s="35">
        <f t="shared" si="6"/>
        <v>371.89</v>
      </c>
      <c r="BC6" s="35">
        <f t="shared" si="6"/>
        <v>293.23</v>
      </c>
      <c r="BD6" s="34" t="str">
        <f>IF(BD7="","",IF(BD7="-","【-】","【"&amp;SUBSTITUTE(TEXT(BD7,"#,##0.00"),"-","△")&amp;"】"))</f>
        <v>【264.34】</v>
      </c>
      <c r="BE6" s="35">
        <f>IF(BE7="",NA(),BE7)</f>
        <v>343.53</v>
      </c>
      <c r="BF6" s="35">
        <f t="shared" ref="BF6:BN6" si="7">IF(BF7="",NA(),BF7)</f>
        <v>302.17</v>
      </c>
      <c r="BG6" s="35">
        <f t="shared" si="7"/>
        <v>253.07</v>
      </c>
      <c r="BH6" s="35">
        <f t="shared" si="7"/>
        <v>223.16</v>
      </c>
      <c r="BI6" s="35">
        <f t="shared" si="7"/>
        <v>185.47</v>
      </c>
      <c r="BJ6" s="35">
        <f t="shared" si="7"/>
        <v>498.27</v>
      </c>
      <c r="BK6" s="35">
        <f t="shared" si="7"/>
        <v>495.76</v>
      </c>
      <c r="BL6" s="35">
        <f t="shared" si="7"/>
        <v>487.22</v>
      </c>
      <c r="BM6" s="35">
        <f t="shared" si="7"/>
        <v>483.11</v>
      </c>
      <c r="BN6" s="35">
        <f t="shared" si="7"/>
        <v>542.29999999999995</v>
      </c>
      <c r="BO6" s="34" t="str">
        <f>IF(BO7="","",IF(BO7="-","【-】","【"&amp;SUBSTITUTE(TEXT(BO7,"#,##0.00"),"-","△")&amp;"】"))</f>
        <v>【274.27】</v>
      </c>
      <c r="BP6" s="35">
        <f>IF(BP7="",NA(),BP7)</f>
        <v>140.76</v>
      </c>
      <c r="BQ6" s="35">
        <f t="shared" ref="BQ6:BY6" si="8">IF(BQ7="",NA(),BQ7)</f>
        <v>134.88</v>
      </c>
      <c r="BR6" s="35">
        <f t="shared" si="8"/>
        <v>150.06</v>
      </c>
      <c r="BS6" s="35">
        <f t="shared" si="8"/>
        <v>163.04</v>
      </c>
      <c r="BT6" s="35">
        <f t="shared" si="8"/>
        <v>168.78</v>
      </c>
      <c r="BU6" s="35">
        <f t="shared" si="8"/>
        <v>90.64</v>
      </c>
      <c r="BV6" s="35">
        <f t="shared" si="8"/>
        <v>93.66</v>
      </c>
      <c r="BW6" s="35">
        <f t="shared" si="8"/>
        <v>92.76</v>
      </c>
      <c r="BX6" s="35">
        <f t="shared" si="8"/>
        <v>93.28</v>
      </c>
      <c r="BY6" s="35">
        <f t="shared" si="8"/>
        <v>87.51</v>
      </c>
      <c r="BZ6" s="34" t="str">
        <f>IF(BZ7="","",IF(BZ7="-","【-】","【"&amp;SUBSTITUTE(TEXT(BZ7,"#,##0.00"),"-","△")&amp;"】"))</f>
        <v>【104.36】</v>
      </c>
      <c r="CA6" s="35">
        <f>IF(CA7="",NA(),CA7)</f>
        <v>97.25</v>
      </c>
      <c r="CB6" s="35">
        <f t="shared" ref="CB6:CJ6" si="9">IF(CB7="",NA(),CB7)</f>
        <v>102.95</v>
      </c>
      <c r="CC6" s="35">
        <f t="shared" si="9"/>
        <v>94.06</v>
      </c>
      <c r="CD6" s="35">
        <f t="shared" si="9"/>
        <v>86.39</v>
      </c>
      <c r="CE6" s="35">
        <f t="shared" si="9"/>
        <v>83.92</v>
      </c>
      <c r="CF6" s="35">
        <f t="shared" si="9"/>
        <v>213.52</v>
      </c>
      <c r="CG6" s="35">
        <f t="shared" si="9"/>
        <v>208.21</v>
      </c>
      <c r="CH6" s="35">
        <f t="shared" si="9"/>
        <v>208.67</v>
      </c>
      <c r="CI6" s="35">
        <f t="shared" si="9"/>
        <v>208.29</v>
      </c>
      <c r="CJ6" s="35">
        <f t="shared" si="9"/>
        <v>218.42</v>
      </c>
      <c r="CK6" s="34" t="str">
        <f>IF(CK7="","",IF(CK7="-","【-】","【"&amp;SUBSTITUTE(TEXT(CK7,"#,##0.00"),"-","△")&amp;"】"))</f>
        <v>【165.71】</v>
      </c>
      <c r="CL6" s="35">
        <f>IF(CL7="",NA(),CL7)</f>
        <v>63.29</v>
      </c>
      <c r="CM6" s="35">
        <f t="shared" ref="CM6:CU6" si="10">IF(CM7="",NA(),CM7)</f>
        <v>66.42</v>
      </c>
      <c r="CN6" s="35">
        <f t="shared" si="10"/>
        <v>68.989999999999995</v>
      </c>
      <c r="CO6" s="35">
        <f t="shared" si="10"/>
        <v>67.790000000000006</v>
      </c>
      <c r="CP6" s="35">
        <f t="shared" si="10"/>
        <v>66.239999999999995</v>
      </c>
      <c r="CQ6" s="35">
        <f t="shared" si="10"/>
        <v>49.77</v>
      </c>
      <c r="CR6" s="35">
        <f t="shared" si="10"/>
        <v>49.22</v>
      </c>
      <c r="CS6" s="35">
        <f t="shared" si="10"/>
        <v>49.08</v>
      </c>
      <c r="CT6" s="35">
        <f t="shared" si="10"/>
        <v>49.32</v>
      </c>
      <c r="CU6" s="35">
        <f t="shared" si="10"/>
        <v>50.24</v>
      </c>
      <c r="CV6" s="34" t="str">
        <f>IF(CV7="","",IF(CV7="-","【-】","【"&amp;SUBSTITUTE(TEXT(CV7,"#,##0.00"),"-","△")&amp;"】"))</f>
        <v>【60.41】</v>
      </c>
      <c r="CW6" s="35">
        <f>IF(CW7="",NA(),CW7)</f>
        <v>92.88</v>
      </c>
      <c r="CX6" s="35">
        <f t="shared" ref="CX6:DF6" si="11">IF(CX7="",NA(),CX7)</f>
        <v>88.56</v>
      </c>
      <c r="CY6" s="35">
        <f t="shared" si="11"/>
        <v>87.76</v>
      </c>
      <c r="CZ6" s="35">
        <f t="shared" si="11"/>
        <v>87.78</v>
      </c>
      <c r="DA6" s="35">
        <f t="shared" si="11"/>
        <v>90.47</v>
      </c>
      <c r="DB6" s="35">
        <f t="shared" si="11"/>
        <v>79.98</v>
      </c>
      <c r="DC6" s="35">
        <f t="shared" si="11"/>
        <v>79.48</v>
      </c>
      <c r="DD6" s="35">
        <f t="shared" si="11"/>
        <v>79.3</v>
      </c>
      <c r="DE6" s="35">
        <f t="shared" si="11"/>
        <v>79.34</v>
      </c>
      <c r="DF6" s="35">
        <f t="shared" si="11"/>
        <v>78.650000000000006</v>
      </c>
      <c r="DG6" s="34" t="str">
        <f>IF(DG7="","",IF(DG7="-","【-】","【"&amp;SUBSTITUTE(TEXT(DG7,"#,##0.00"),"-","△")&amp;"】"))</f>
        <v>【89.93】</v>
      </c>
      <c r="DH6" s="35">
        <f>IF(DH7="",NA(),DH7)</f>
        <v>24.56</v>
      </c>
      <c r="DI6" s="35">
        <f t="shared" ref="DI6:DQ6" si="12">IF(DI7="",NA(),DI7)</f>
        <v>51.12</v>
      </c>
      <c r="DJ6" s="35">
        <f t="shared" si="12"/>
        <v>52.7</v>
      </c>
      <c r="DK6" s="35">
        <f t="shared" si="12"/>
        <v>54.24</v>
      </c>
      <c r="DL6" s="35">
        <f t="shared" si="12"/>
        <v>55.73</v>
      </c>
      <c r="DM6" s="35">
        <f t="shared" si="12"/>
        <v>36.43</v>
      </c>
      <c r="DN6" s="35">
        <f t="shared" si="12"/>
        <v>46.12</v>
      </c>
      <c r="DO6" s="35">
        <f t="shared" si="12"/>
        <v>47.44</v>
      </c>
      <c r="DP6" s="35">
        <f t="shared" si="12"/>
        <v>48.3</v>
      </c>
      <c r="DQ6" s="35">
        <f t="shared" si="12"/>
        <v>45.14</v>
      </c>
      <c r="DR6" s="34" t="str">
        <f>IF(DR7="","",IF(DR7="-","【-】","【"&amp;SUBSTITUTE(TEXT(DR7,"#,##0.00"),"-","△")&amp;"】"))</f>
        <v>【48.12】</v>
      </c>
      <c r="DS6" s="35">
        <f>IF(DS7="",NA(),DS7)</f>
        <v>2.2200000000000002</v>
      </c>
      <c r="DT6" s="35">
        <f t="shared" ref="DT6:EB6" si="13">IF(DT7="",NA(),DT7)</f>
        <v>2.83</v>
      </c>
      <c r="DU6" s="35">
        <f t="shared" si="13"/>
        <v>3</v>
      </c>
      <c r="DV6" s="35">
        <f t="shared" si="13"/>
        <v>3.65</v>
      </c>
      <c r="DW6" s="35">
        <f t="shared" si="13"/>
        <v>4.33</v>
      </c>
      <c r="DX6" s="35">
        <f t="shared" si="13"/>
        <v>8.7200000000000006</v>
      </c>
      <c r="DY6" s="35">
        <f t="shared" si="13"/>
        <v>9.86</v>
      </c>
      <c r="DZ6" s="35">
        <f t="shared" si="13"/>
        <v>11.16</v>
      </c>
      <c r="EA6" s="35">
        <f t="shared" si="13"/>
        <v>12.43</v>
      </c>
      <c r="EB6" s="35">
        <f t="shared" si="13"/>
        <v>13.58</v>
      </c>
      <c r="EC6" s="34" t="str">
        <f>IF(EC7="","",IF(EC7="-","【-】","【"&amp;SUBSTITUTE(TEXT(EC7,"#,##0.00"),"-","△")&amp;"】"))</f>
        <v>【15.89】</v>
      </c>
      <c r="ED6" s="35">
        <f>IF(ED7="",NA(),ED7)</f>
        <v>0.31</v>
      </c>
      <c r="EE6" s="35">
        <f t="shared" ref="EE6:EM6" si="14">IF(EE7="",NA(),EE7)</f>
        <v>0.33</v>
      </c>
      <c r="EF6" s="34">
        <f t="shared" si="14"/>
        <v>0</v>
      </c>
      <c r="EG6" s="34">
        <f t="shared" si="14"/>
        <v>0</v>
      </c>
      <c r="EH6" s="34">
        <f t="shared" si="14"/>
        <v>0</v>
      </c>
      <c r="EI6" s="35">
        <f t="shared" si="14"/>
        <v>0.64</v>
      </c>
      <c r="EJ6" s="35">
        <f t="shared" si="14"/>
        <v>0.56000000000000005</v>
      </c>
      <c r="EK6" s="35">
        <f t="shared" si="14"/>
        <v>0.65</v>
      </c>
      <c r="EL6" s="35">
        <f t="shared" si="14"/>
        <v>0.46</v>
      </c>
      <c r="EM6" s="35">
        <f t="shared" si="14"/>
        <v>0.44</v>
      </c>
      <c r="EN6" s="34" t="str">
        <f>IF(EN7="","",IF(EN7="-","【-】","【"&amp;SUBSTITUTE(TEXT(EN7,"#,##0.00"),"-","△")&amp;"】"))</f>
        <v>【0.69】</v>
      </c>
    </row>
    <row r="7" spans="1:144" s="36" customFormat="1" x14ac:dyDescent="0.2">
      <c r="A7" s="28"/>
      <c r="B7" s="37">
        <v>2017</v>
      </c>
      <c r="C7" s="37">
        <v>143618</v>
      </c>
      <c r="D7" s="37">
        <v>46</v>
      </c>
      <c r="E7" s="37">
        <v>1</v>
      </c>
      <c r="F7" s="37">
        <v>0</v>
      </c>
      <c r="G7" s="37">
        <v>1</v>
      </c>
      <c r="H7" s="37" t="s">
        <v>105</v>
      </c>
      <c r="I7" s="37" t="s">
        <v>106</v>
      </c>
      <c r="J7" s="37" t="s">
        <v>107</v>
      </c>
      <c r="K7" s="37" t="s">
        <v>108</v>
      </c>
      <c r="L7" s="37" t="s">
        <v>109</v>
      </c>
      <c r="M7" s="37" t="s">
        <v>110</v>
      </c>
      <c r="N7" s="38" t="s">
        <v>111</v>
      </c>
      <c r="O7" s="38">
        <v>84.72</v>
      </c>
      <c r="P7" s="38">
        <v>99.95</v>
      </c>
      <c r="Q7" s="38">
        <v>1458</v>
      </c>
      <c r="R7" s="38">
        <v>9559</v>
      </c>
      <c r="S7" s="38">
        <v>19.989999999999998</v>
      </c>
      <c r="T7" s="38">
        <v>478.19</v>
      </c>
      <c r="U7" s="38">
        <v>9635</v>
      </c>
      <c r="V7" s="38">
        <v>20.21</v>
      </c>
      <c r="W7" s="38">
        <v>476.74</v>
      </c>
      <c r="X7" s="38">
        <v>150.19</v>
      </c>
      <c r="Y7" s="38">
        <v>132.26</v>
      </c>
      <c r="Z7" s="38">
        <v>141.25</v>
      </c>
      <c r="AA7" s="38">
        <v>152.51</v>
      </c>
      <c r="AB7" s="38">
        <v>153.47</v>
      </c>
      <c r="AC7" s="38">
        <v>105.53</v>
      </c>
      <c r="AD7" s="38">
        <v>107.2</v>
      </c>
      <c r="AE7" s="38">
        <v>106.62</v>
      </c>
      <c r="AF7" s="38">
        <v>107.95</v>
      </c>
      <c r="AG7" s="38">
        <v>104.47</v>
      </c>
      <c r="AH7" s="38">
        <v>113.39</v>
      </c>
      <c r="AI7" s="38">
        <v>0</v>
      </c>
      <c r="AJ7" s="38">
        <v>0</v>
      </c>
      <c r="AK7" s="38">
        <v>0</v>
      </c>
      <c r="AL7" s="38">
        <v>0</v>
      </c>
      <c r="AM7" s="38">
        <v>0</v>
      </c>
      <c r="AN7" s="38">
        <v>28.31</v>
      </c>
      <c r="AO7" s="38">
        <v>13.46</v>
      </c>
      <c r="AP7" s="38">
        <v>12.59</v>
      </c>
      <c r="AQ7" s="38">
        <v>12.44</v>
      </c>
      <c r="AR7" s="38">
        <v>16.399999999999999</v>
      </c>
      <c r="AS7" s="38">
        <v>0.85</v>
      </c>
      <c r="AT7" s="38">
        <v>2803.81</v>
      </c>
      <c r="AU7" s="38">
        <v>276.24</v>
      </c>
      <c r="AV7" s="38">
        <v>312.20999999999998</v>
      </c>
      <c r="AW7" s="38">
        <v>389.85</v>
      </c>
      <c r="AX7" s="38">
        <v>442.89</v>
      </c>
      <c r="AY7" s="38">
        <v>1164.51</v>
      </c>
      <c r="AZ7" s="38">
        <v>434.72</v>
      </c>
      <c r="BA7" s="38">
        <v>416.14</v>
      </c>
      <c r="BB7" s="38">
        <v>371.89</v>
      </c>
      <c r="BC7" s="38">
        <v>293.23</v>
      </c>
      <c r="BD7" s="38">
        <v>264.33999999999997</v>
      </c>
      <c r="BE7" s="38">
        <v>343.53</v>
      </c>
      <c r="BF7" s="38">
        <v>302.17</v>
      </c>
      <c r="BG7" s="38">
        <v>253.07</v>
      </c>
      <c r="BH7" s="38">
        <v>223.16</v>
      </c>
      <c r="BI7" s="38">
        <v>185.47</v>
      </c>
      <c r="BJ7" s="38">
        <v>498.27</v>
      </c>
      <c r="BK7" s="38">
        <v>495.76</v>
      </c>
      <c r="BL7" s="38">
        <v>487.22</v>
      </c>
      <c r="BM7" s="38">
        <v>483.11</v>
      </c>
      <c r="BN7" s="38">
        <v>542.29999999999995</v>
      </c>
      <c r="BO7" s="38">
        <v>274.27</v>
      </c>
      <c r="BP7" s="38">
        <v>140.76</v>
      </c>
      <c r="BQ7" s="38">
        <v>134.88</v>
      </c>
      <c r="BR7" s="38">
        <v>150.06</v>
      </c>
      <c r="BS7" s="38">
        <v>163.04</v>
      </c>
      <c r="BT7" s="38">
        <v>168.78</v>
      </c>
      <c r="BU7" s="38">
        <v>90.64</v>
      </c>
      <c r="BV7" s="38">
        <v>93.66</v>
      </c>
      <c r="BW7" s="38">
        <v>92.76</v>
      </c>
      <c r="BX7" s="38">
        <v>93.28</v>
      </c>
      <c r="BY7" s="38">
        <v>87.51</v>
      </c>
      <c r="BZ7" s="38">
        <v>104.36</v>
      </c>
      <c r="CA7" s="38">
        <v>97.25</v>
      </c>
      <c r="CB7" s="38">
        <v>102.95</v>
      </c>
      <c r="CC7" s="38">
        <v>94.06</v>
      </c>
      <c r="CD7" s="38">
        <v>86.39</v>
      </c>
      <c r="CE7" s="38">
        <v>83.92</v>
      </c>
      <c r="CF7" s="38">
        <v>213.52</v>
      </c>
      <c r="CG7" s="38">
        <v>208.21</v>
      </c>
      <c r="CH7" s="38">
        <v>208.67</v>
      </c>
      <c r="CI7" s="38">
        <v>208.29</v>
      </c>
      <c r="CJ7" s="38">
        <v>218.42</v>
      </c>
      <c r="CK7" s="38">
        <v>165.71</v>
      </c>
      <c r="CL7" s="38">
        <v>63.29</v>
      </c>
      <c r="CM7" s="38">
        <v>66.42</v>
      </c>
      <c r="CN7" s="38">
        <v>68.989999999999995</v>
      </c>
      <c r="CO7" s="38">
        <v>67.790000000000006</v>
      </c>
      <c r="CP7" s="38">
        <v>66.239999999999995</v>
      </c>
      <c r="CQ7" s="38">
        <v>49.77</v>
      </c>
      <c r="CR7" s="38">
        <v>49.22</v>
      </c>
      <c r="CS7" s="38">
        <v>49.08</v>
      </c>
      <c r="CT7" s="38">
        <v>49.32</v>
      </c>
      <c r="CU7" s="38">
        <v>50.24</v>
      </c>
      <c r="CV7" s="38">
        <v>60.41</v>
      </c>
      <c r="CW7" s="38">
        <v>92.88</v>
      </c>
      <c r="CX7" s="38">
        <v>88.56</v>
      </c>
      <c r="CY7" s="38">
        <v>87.76</v>
      </c>
      <c r="CZ7" s="38">
        <v>87.78</v>
      </c>
      <c r="DA7" s="38">
        <v>90.47</v>
      </c>
      <c r="DB7" s="38">
        <v>79.98</v>
      </c>
      <c r="DC7" s="38">
        <v>79.48</v>
      </c>
      <c r="DD7" s="38">
        <v>79.3</v>
      </c>
      <c r="DE7" s="38">
        <v>79.34</v>
      </c>
      <c r="DF7" s="38">
        <v>78.650000000000006</v>
      </c>
      <c r="DG7" s="38">
        <v>89.93</v>
      </c>
      <c r="DH7" s="38">
        <v>24.56</v>
      </c>
      <c r="DI7" s="38">
        <v>51.12</v>
      </c>
      <c r="DJ7" s="38">
        <v>52.7</v>
      </c>
      <c r="DK7" s="38">
        <v>54.24</v>
      </c>
      <c r="DL7" s="38">
        <v>55.73</v>
      </c>
      <c r="DM7" s="38">
        <v>36.43</v>
      </c>
      <c r="DN7" s="38">
        <v>46.12</v>
      </c>
      <c r="DO7" s="38">
        <v>47.44</v>
      </c>
      <c r="DP7" s="38">
        <v>48.3</v>
      </c>
      <c r="DQ7" s="38">
        <v>45.14</v>
      </c>
      <c r="DR7" s="38">
        <v>48.12</v>
      </c>
      <c r="DS7" s="38">
        <v>2.2200000000000002</v>
      </c>
      <c r="DT7" s="38">
        <v>2.83</v>
      </c>
      <c r="DU7" s="38">
        <v>3</v>
      </c>
      <c r="DV7" s="38">
        <v>3.65</v>
      </c>
      <c r="DW7" s="38">
        <v>4.33</v>
      </c>
      <c r="DX7" s="38">
        <v>8.7200000000000006</v>
      </c>
      <c r="DY7" s="38">
        <v>9.86</v>
      </c>
      <c r="DZ7" s="38">
        <v>11.16</v>
      </c>
      <c r="EA7" s="38">
        <v>12.43</v>
      </c>
      <c r="EB7" s="38">
        <v>13.58</v>
      </c>
      <c r="EC7" s="38">
        <v>15.89</v>
      </c>
      <c r="ED7" s="38">
        <v>0.31</v>
      </c>
      <c r="EE7" s="38">
        <v>0.33</v>
      </c>
      <c r="EF7" s="38">
        <v>0</v>
      </c>
      <c r="EG7" s="38">
        <v>0</v>
      </c>
      <c r="EH7" s="38">
        <v>0</v>
      </c>
      <c r="EI7" s="38">
        <v>0.64</v>
      </c>
      <c r="EJ7" s="38">
        <v>0.56000000000000005</v>
      </c>
      <c r="EK7" s="38">
        <v>0.65</v>
      </c>
      <c r="EL7" s="38">
        <v>0.46</v>
      </c>
      <c r="EM7" s="38">
        <v>0.44</v>
      </c>
      <c r="EN7" s="38">
        <v>0.69</v>
      </c>
    </row>
    <row r="8" spans="1:144" x14ac:dyDescent="0.2">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2">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2">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2019-01-29T00:47:11Z</cp:lastPrinted>
  <dcterms:created xsi:type="dcterms:W3CDTF">2018-12-03T08:30:00Z</dcterms:created>
  <dcterms:modified xsi:type="dcterms:W3CDTF">2019-02-15T08:10:12Z</dcterms:modified>
  <cp:category/>
</cp:coreProperties>
</file>