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08 小田原市\"/>
    </mc:Choice>
  </mc:AlternateContent>
  <workbookProtection workbookAlgorithmName="SHA-512" workbookHashValue="xxkGBS3CpPh716iVZpOEDxMV0Au2AAIBWe2h+uYMTtE0rfyxLWdNCk+8mcayGfa1Xm/K2YwfNfRS6iNcisl58w==" workbookSaltValue="WEOU9KMnY2H5LRG5JdcTYA==" workbookSpinCount="100000" lockStructure="1"/>
  <bookViews>
    <workbookView xWindow="0" yWindow="0" windowWidth="20496" windowHeight="696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Q6" i="5"/>
  <c r="W10" i="4" s="1"/>
  <c r="P6" i="5"/>
  <c r="O6" i="5"/>
  <c r="N6" i="5"/>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D10" i="4"/>
  <c r="P10" i="4"/>
  <c r="I10" i="4"/>
  <c r="B10" i="4"/>
  <c r="AT8" i="4"/>
  <c r="AL8" i="4"/>
  <c r="W8" i="4"/>
  <c r="P8" i="4"/>
  <c r="B6" i="4"/>
  <c r="C10" i="5" l="1"/>
  <c r="D10" i="5"/>
  <c r="E10" i="5"/>
  <c r="B10" i="5"/>
</calcChain>
</file>

<file path=xl/sharedStrings.xml><?xml version="1.0" encoding="utf-8"?>
<sst xmlns="http://schemas.openxmlformats.org/spreadsheetml/2006/main" count="304" uniqueCount="123">
  <si>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</si>
  <si>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</si>
  <si>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</si>
  <si>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</si>
  <si>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</si>
  <si>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</si>
  <si>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</si>
  <si>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</si>
  <si>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</si>
  <si>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</si>
  <si>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</si>
  <si>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</si>
  <si>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</si>
  <si>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</si>
  <si>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</si>
  <si>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</si>
  <si>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</si>
  <si>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</si>
  <si>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</si>
  <si>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</si>
  <si>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</si>
  <si>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</si>
  <si>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</si>
  <si>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</si>
  <si>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</si>
  <si>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</si>
  <si>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</si>
  <si>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</si>
  <si>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</si>
  <si>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</si>
  <si>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</si>
  <si>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</si>
  <si>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</si>
  <si>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</si>
  <si>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</si>
  <si>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</si>
  <si>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</si>
  <si>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</si>
  <si>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</si>
  <si>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</si>
  <si>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</si>
  <si>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</si>
  <si>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</si>
  <si>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</si>
  <si>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</si>
  <si>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</si>
  <si>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</si>
  <si>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</si>
  <si>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</si>
  <si>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</si>
  <si>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</si>
  <si>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</si>
  <si>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</si>
  <si>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</si>
  <si>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</si>
  <si>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</si>
  <si>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</si>
  <si>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</si>
  <si>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</si>
  <si>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</si>
  <si>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</si>
  <si>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</si>
  <si>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</si>
  <si>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</si>
  <si>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</si>
  <si>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</si>
  <si>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</si>
  <si>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</si>
  <si>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</si>
  <si>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</si>
  <si>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</si>
  <si>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</si>
  <si>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</si>
  <si>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</si>
  <si>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</si>
  <si>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</si>
  <si>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</si>
  <si>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</si>
  <si>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</si>
  <si>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</si>
  <si>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</si>
  <si>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</si>
  <si>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</si>
  <si>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</si>
  <si>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</si>
  <si>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</si>
  <si>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</si>
  <si>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</si>
  <si>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</si>
  <si>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</si>
  <si>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</si>
  <si>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</si>
  <si>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</si>
  <si>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</si>
  <si>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</si>
  <si>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</si>
  <si>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</si>
  <si>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</si>
  <si>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</si>
  <si>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</si>
  <si>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</si>
  <si>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</si>
  <si>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</si>
  <si>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</si>
  <si>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</si>
  <si>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</si>
  <si>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</si>
  <si>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</si>
  <si>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小田原市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</si>
  <si>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</si>
  <si>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</si>
  <si>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</si>
  <si>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</si>
  <si>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</si>
  <si>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</si>
  <si>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</si>
  <si>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</si>
  <si>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</si>
  <si>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</si>
  <si>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</si>
  <si>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減価償却率」について、当市は平成28年度が地方公営企業法の適用初年度（一部適用）であり、平成27年度末までの償却累計額相当分を資産価格から差し引いて法適用初年度当初の取得価格としたことにより、前年度末までの減価償却累計額がないため、非常に低いものとなっています。
　「②管渠老朽化率」は、類似団体平均及び全国平均と比べ上回っており、今後も法定耐用年数を超えた管渠の増加に伴う重大事故の発生や維持コストの増加、災害時対応の遅延等が懸念されます。
　「③管渠改善率」は、類似団体平均より上回っている状況であり、今後は策定予定であるストックマネジメント計画に基づき、計画的な改築・更新を進めていく必要があります。
　</t>
    <rPh sb="166" eb="167">
      <t>クラ</t>
    </rPh>
    <rPh sb="168" eb="170">
      <t>ウワマワ</t>
    </rPh>
    <rPh sb="175" eb="177">
      <t>コンゴ</t>
    </rPh>
    <rPh sb="178" eb="180">
      <t>ホウテイ</t>
    </rPh>
    <rPh sb="180" eb="182">
      <t>タイヨウ</t>
    </rPh>
    <rPh sb="182" eb="184">
      <t>ネンスウ</t>
    </rPh>
    <rPh sb="185" eb="186">
      <t>コ</t>
    </rPh>
    <rPh sb="188" eb="190">
      <t>カンキョ</t>
    </rPh>
    <rPh sb="191" eb="193">
      <t>ゾウカ</t>
    </rPh>
    <rPh sb="194" eb="195">
      <t>トモナ</t>
    </rPh>
    <rPh sb="234" eb="236">
      <t>カンキョ</t>
    </rPh>
    <rPh sb="236" eb="238">
      <t>カイゼン</t>
    </rPh>
    <rPh sb="238" eb="239">
      <t>リツ</t>
    </rPh>
    <rPh sb="242" eb="244">
      <t>ルイジ</t>
    </rPh>
    <rPh sb="244" eb="246">
      <t>ダンタイ</t>
    </rPh>
    <rPh sb="246" eb="248">
      <t>ヘイキン</t>
    </rPh>
    <rPh sb="250" eb="252">
      <t>ウワマワ</t>
    </rPh>
    <rPh sb="256" eb="258">
      <t>ジョウキョウ</t>
    </rPh>
    <rPh sb="262" eb="264">
      <t>コンゴ</t>
    </rPh>
    <rPh sb="296" eb="298">
      <t>コウシン</t>
    </rPh>
    <phoneticPr fontId="4"/>
  </si>
  <si>
    <t>　持続可能な下水道事業運営を行うため、今後の人口動態や経済状態に注視しながら、経営の健全化・効率化に努めることで、経営基盤の強化を図ってまいります。また、汚水処理費用等の維持管理費の削減及び適正な使用料金の在り方についても継続して検討を進めてまいります。
　管渠等の老朽化対策については、策定予定のストックマネジメント計画に基づき、長期的な施設の状態を予測しながら、下水道施設を計画的かつ効率的に管理し、事業費の平準化も含めて、施設全体の維持管理及び改築・更新を最適化してまいります。
※平成28年４月から地方公営企業法を一部適用したため、平成27年度以前のデータはありません。
　</t>
    <rPh sb="1" eb="3">
      <t>ジゾク</t>
    </rPh>
    <rPh sb="3" eb="5">
      <t>カノウ</t>
    </rPh>
    <rPh sb="11" eb="13">
      <t>ウンエイ</t>
    </rPh>
    <rPh sb="24" eb="26">
      <t>ドウタイ</t>
    </rPh>
    <rPh sb="32" eb="34">
      <t>チュウシ</t>
    </rPh>
    <rPh sb="50" eb="51">
      <t>ツト</t>
    </rPh>
    <rPh sb="111" eb="113">
      <t>ケイゾク</t>
    </rPh>
    <rPh sb="129" eb="131">
      <t>カンキョ</t>
    </rPh>
    <rPh sb="131" eb="132">
      <t>トウ</t>
    </rPh>
    <rPh sb="133" eb="136">
      <t>ロウキュウカ</t>
    </rPh>
    <rPh sb="136" eb="138">
      <t>タイサク</t>
    </rPh>
    <rPh sb="144" eb="146">
      <t>サクテイ</t>
    </rPh>
    <rPh sb="146" eb="148">
      <t>ヨテイ</t>
    </rPh>
    <rPh sb="162" eb="163">
      <t>モト</t>
    </rPh>
    <rPh sb="228" eb="230">
      <t>コウシン</t>
    </rPh>
    <phoneticPr fontId="4"/>
  </si>
  <si>
    <t xml:space="preserve">　「①経常収支比率」は100％を超えているものの、人口や水需要の減少に伴う使用料収入の減少、改築・更新費用や維持管理費の増大などが見込まれ、経営状況は一層厳しくなると考えられます。
　「③流動比率」は、過去に借り入れた企業債の元金償還金が高額で推移しているため、低い状況となっています。
　「④企業債残高対事業規模比率」は、類似団体平均及び全国平均よりも低い状況ですが、老朽管渠の更新等の進捗はあまり進んでおらず、必要な投資が十分でないためと分析できます。
　「⑤経費回収率」は100％を下回っており、汚水処理費用の削減及び水洗化率の向上による使用料収入の増額を図るため、継続して取り組む必要があります。
　「⑥汚水処理原価」は類似団体平均及び全国平均よりも高く、これは汚水処理費用が高額であることに加え、不明水割合が高く年間有収水量が少ないことも要因であると考えられます。
　なお、汚水処理費用のうち、流域下水道事業に係る経費については今後も増額が見込まれており、当市単独での状況改善は難しいと考えられます。
　「⑧水洗化率」は、100％を下回っており、水洗化普及促進活動に継続して取り組むとともに、未普及整備においては、投資効果等も勘案しながら検討していく必要があります。
</t>
    <rPh sb="25" eb="27">
      <t>ジンコウ</t>
    </rPh>
    <rPh sb="43" eb="45">
      <t>ゲンショウ</t>
    </rPh>
    <rPh sb="46" eb="48">
      <t>カイチク</t>
    </rPh>
    <rPh sb="49" eb="51">
      <t>コウシン</t>
    </rPh>
    <rPh sb="51" eb="53">
      <t>ヒヨウ</t>
    </rPh>
    <rPh sb="65" eb="67">
      <t>ミコ</t>
    </rPh>
    <rPh sb="75" eb="77">
      <t>イッソウ</t>
    </rPh>
    <rPh sb="77" eb="78">
      <t>キビ</t>
    </rPh>
    <rPh sb="83" eb="84">
      <t>カンガ</t>
    </rPh>
    <rPh sb="122" eb="124">
      <t>スイイ</t>
    </rPh>
    <rPh sb="200" eb="201">
      <t>スス</t>
    </rPh>
    <rPh sb="213" eb="215">
      <t>ジュウブン</t>
    </rPh>
    <rPh sb="281" eb="282">
      <t>ハカ</t>
    </rPh>
    <rPh sb="286" eb="288">
      <t>ケイゾク</t>
    </rPh>
    <rPh sb="290" eb="291">
      <t>ト</t>
    </rPh>
    <rPh sb="292" eb="293">
      <t>ク</t>
    </rPh>
    <rPh sb="459" eb="462">
      <t>スイセンカ</t>
    </rPh>
    <rPh sb="462" eb="463">
      <t>リツ</t>
    </rPh>
    <rPh sb="471" eb="473">
      <t>シタマワ</t>
    </rPh>
    <rPh sb="478" eb="481">
      <t>スイセンカ</t>
    </rPh>
    <rPh sb="481" eb="483">
      <t>フキュウ</t>
    </rPh>
    <rPh sb="483" eb="485">
      <t>ソクシン</t>
    </rPh>
    <rPh sb="485" eb="487">
      <t>カツドウ</t>
    </rPh>
    <rPh sb="488" eb="490">
      <t>ケイゾク</t>
    </rPh>
    <rPh sb="492" eb="493">
      <t>ト</t>
    </rPh>
    <rPh sb="494" eb="495">
      <t>ク</t>
    </rPh>
    <rPh sb="501" eb="504">
      <t>ミフキュウ</t>
    </rPh>
    <rPh sb="504" eb="506">
      <t>セイビ</t>
    </rPh>
    <rPh sb="512" eb="514">
      <t>トウシ</t>
    </rPh>
    <rPh sb="514" eb="516">
      <t>コウカ</t>
    </rPh>
    <rPh sb="516" eb="517">
      <t>トウ</t>
    </rPh>
    <rPh sb="518" eb="520">
      <t>カンアン</t>
    </rPh>
    <rPh sb="524" eb="526">
      <t>ケントウ</t>
    </rPh>
    <rPh sb="530" eb="53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</si>
</sst>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0.13</c:v>
                </c:pt>
                <c:pt idx="4">
                  <c:v>0.27</c:v>
                </c:pt>
              </c:numCache>
            </c:numRef>
          </c:val>
          <c:extLst xmlns:c16r2="http://schemas.microsoft.com/office/drawing/2015/06/chart">
            <c:ext xmlns:c16="http://schemas.microsoft.com/office/drawing/2014/chart" uri="{C3380CC4-5D6E-409C-BE32-E72D297353CC}">
              <c16:uniqueId val="{00000000-DAB2-41B7-A9A5-C2F48C91E30D}"/>
            </c:ext>
          </c:extLst>
        </c:ser>
        <c:dLbls>
          <c:showLegendKey val="0"/>
          <c:showVal val="0"/>
          <c:showCatName val="0"/>
          <c:showSerName val="0"/>
          <c:showPercent val="0"/>
          <c:showBubbleSize val="0"/>
        </c:dLbls>
        <c:gapWidth val="150"/>
        <c:axId val="481496864"/>
        <c:axId val="4814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0.13</c:v>
                </c:pt>
                <c:pt idx="4">
                  <c:v>0.17</c:v>
                </c:pt>
              </c:numCache>
            </c:numRef>
          </c:val>
          <c:smooth val="0"/>
          <c:extLst xmlns:c16r2="http://schemas.microsoft.com/office/drawing/2015/06/chart">
            <c:ext xmlns:c16="http://schemas.microsoft.com/office/drawing/2014/chart" uri="{C3380CC4-5D6E-409C-BE32-E72D297353CC}">
              <c16:uniqueId val="{00000001-DAB2-41B7-A9A5-C2F48C91E30D}"/>
            </c:ext>
          </c:extLst>
        </c:ser>
        <c:dLbls>
          <c:showLegendKey val="0"/>
          <c:showVal val="0"/>
          <c:showCatName val="0"/>
          <c:showSerName val="0"/>
          <c:showPercent val="0"/>
          <c:showBubbleSize val="0"/>
        </c:dLbls>
        <c:marker val="1"/>
        <c:smooth val="0"/>
        <c:axId val="481496864"/>
        <c:axId val="481493728"/>
      </c:lineChart>
      <c:dateAx>
        <c:axId val="481496864"/>
        <c:scaling>
          <c:orientation val="minMax"/>
        </c:scaling>
        <c:delete val="1"/>
        <c:axPos val="b"/>
        <c:numFmt formatCode="ge" sourceLinked="1"/>
        <c:majorTickMark val="none"/>
        <c:minorTickMark val="none"/>
        <c:tickLblPos val="none"/>
        <c:crossAx val="481493728"/>
        <c:crosses val="autoZero"/>
        <c:auto val="1"/>
        <c:lblOffset val="100"/>
        <c:baseTimeUnit val="years"/>
      </c:dateAx>
      <c:valAx>
        <c:axId val="4814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49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344-49BD-A5D1-90EE09C53DD3}"/>
            </c:ext>
          </c:extLst>
        </c:ser>
        <c:dLbls>
          <c:showLegendKey val="0"/>
          <c:showVal val="0"/>
          <c:showCatName val="0"/>
          <c:showSerName val="0"/>
          <c:showPercent val="0"/>
          <c:showBubbleSize val="0"/>
        </c:dLbls>
        <c:gapWidth val="150"/>
        <c:axId val="430173520"/>
        <c:axId val="43017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63.26</c:v>
                </c:pt>
                <c:pt idx="4">
                  <c:v>61.54</c:v>
                </c:pt>
              </c:numCache>
            </c:numRef>
          </c:val>
          <c:smooth val="0"/>
          <c:extLst xmlns:c16r2="http://schemas.microsoft.com/office/drawing/2015/06/chart">
            <c:ext xmlns:c16="http://schemas.microsoft.com/office/drawing/2014/chart" uri="{C3380CC4-5D6E-409C-BE32-E72D297353CC}">
              <c16:uniqueId val="{00000001-C344-49BD-A5D1-90EE09C53DD3}"/>
            </c:ext>
          </c:extLst>
        </c:ser>
        <c:dLbls>
          <c:showLegendKey val="0"/>
          <c:showVal val="0"/>
          <c:showCatName val="0"/>
          <c:showSerName val="0"/>
          <c:showPercent val="0"/>
          <c:showBubbleSize val="0"/>
        </c:dLbls>
        <c:marker val="1"/>
        <c:smooth val="0"/>
        <c:axId val="430173520"/>
        <c:axId val="430170384"/>
      </c:lineChart>
      <c:dateAx>
        <c:axId val="430173520"/>
        <c:scaling>
          <c:orientation val="minMax"/>
        </c:scaling>
        <c:delete val="1"/>
        <c:axPos val="b"/>
        <c:numFmt formatCode="ge" sourceLinked="1"/>
        <c:majorTickMark val="none"/>
        <c:minorTickMark val="none"/>
        <c:tickLblPos val="none"/>
        <c:crossAx val="430170384"/>
        <c:crosses val="autoZero"/>
        <c:auto val="1"/>
        <c:lblOffset val="100"/>
        <c:baseTimeUnit val="years"/>
      </c:dateAx>
      <c:valAx>
        <c:axId val="43017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017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93.24</c:v>
                </c:pt>
                <c:pt idx="4">
                  <c:v>92.75</c:v>
                </c:pt>
              </c:numCache>
            </c:numRef>
          </c:val>
          <c:extLst xmlns:c16r2="http://schemas.microsoft.com/office/drawing/2015/06/chart">
            <c:ext xmlns:c16="http://schemas.microsoft.com/office/drawing/2014/chart" uri="{C3380CC4-5D6E-409C-BE32-E72D297353CC}">
              <c16:uniqueId val="{00000000-C82D-43DB-BAF8-DF2F615A06EE}"/>
            </c:ext>
          </c:extLst>
        </c:ser>
        <c:dLbls>
          <c:showLegendKey val="0"/>
          <c:showVal val="0"/>
          <c:showCatName val="0"/>
          <c:showSerName val="0"/>
          <c:showPercent val="0"/>
          <c:showBubbleSize val="0"/>
        </c:dLbls>
        <c:gapWidth val="150"/>
        <c:axId val="430171952"/>
        <c:axId val="430172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94.07</c:v>
                </c:pt>
                <c:pt idx="4">
                  <c:v>94.13</c:v>
                </c:pt>
              </c:numCache>
            </c:numRef>
          </c:val>
          <c:smooth val="0"/>
          <c:extLst xmlns:c16r2="http://schemas.microsoft.com/office/drawing/2015/06/chart">
            <c:ext xmlns:c16="http://schemas.microsoft.com/office/drawing/2014/chart" uri="{C3380CC4-5D6E-409C-BE32-E72D297353CC}">
              <c16:uniqueId val="{00000001-C82D-43DB-BAF8-DF2F615A06EE}"/>
            </c:ext>
          </c:extLst>
        </c:ser>
        <c:dLbls>
          <c:showLegendKey val="0"/>
          <c:showVal val="0"/>
          <c:showCatName val="0"/>
          <c:showSerName val="0"/>
          <c:showPercent val="0"/>
          <c:showBubbleSize val="0"/>
        </c:dLbls>
        <c:marker val="1"/>
        <c:smooth val="0"/>
        <c:axId val="430171952"/>
        <c:axId val="430172736"/>
      </c:lineChart>
      <c:dateAx>
        <c:axId val="430171952"/>
        <c:scaling>
          <c:orientation val="minMax"/>
        </c:scaling>
        <c:delete val="1"/>
        <c:axPos val="b"/>
        <c:numFmt formatCode="ge" sourceLinked="1"/>
        <c:majorTickMark val="none"/>
        <c:minorTickMark val="none"/>
        <c:tickLblPos val="none"/>
        <c:crossAx val="430172736"/>
        <c:crosses val="autoZero"/>
        <c:auto val="1"/>
        <c:lblOffset val="100"/>
        <c:baseTimeUnit val="years"/>
      </c:dateAx>
      <c:valAx>
        <c:axId val="43017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017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105.73</c:v>
                </c:pt>
                <c:pt idx="4">
                  <c:v>104.15</c:v>
                </c:pt>
              </c:numCache>
            </c:numRef>
          </c:val>
          <c:extLst xmlns:c16r2="http://schemas.microsoft.com/office/drawing/2015/06/chart">
            <c:ext xmlns:c16="http://schemas.microsoft.com/office/drawing/2014/chart" uri="{C3380CC4-5D6E-409C-BE32-E72D297353CC}">
              <c16:uniqueId val="{00000000-1643-4E28-AD8D-7765C717052B}"/>
            </c:ext>
          </c:extLst>
        </c:ser>
        <c:dLbls>
          <c:showLegendKey val="0"/>
          <c:showVal val="0"/>
          <c:showCatName val="0"/>
          <c:showSerName val="0"/>
          <c:showPercent val="0"/>
          <c:showBubbleSize val="0"/>
        </c:dLbls>
        <c:gapWidth val="150"/>
        <c:axId val="481490200"/>
        <c:axId val="481496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107.45</c:v>
                </c:pt>
                <c:pt idx="4">
                  <c:v>107.43</c:v>
                </c:pt>
              </c:numCache>
            </c:numRef>
          </c:val>
          <c:smooth val="0"/>
          <c:extLst xmlns:c16r2="http://schemas.microsoft.com/office/drawing/2015/06/chart">
            <c:ext xmlns:c16="http://schemas.microsoft.com/office/drawing/2014/chart" uri="{C3380CC4-5D6E-409C-BE32-E72D297353CC}">
              <c16:uniqueId val="{00000001-1643-4E28-AD8D-7765C717052B}"/>
            </c:ext>
          </c:extLst>
        </c:ser>
        <c:dLbls>
          <c:showLegendKey val="0"/>
          <c:showVal val="0"/>
          <c:showCatName val="0"/>
          <c:showSerName val="0"/>
          <c:showPercent val="0"/>
          <c:showBubbleSize val="0"/>
        </c:dLbls>
        <c:marker val="1"/>
        <c:smooth val="0"/>
        <c:axId val="481490200"/>
        <c:axId val="481496472"/>
      </c:lineChart>
      <c:dateAx>
        <c:axId val="481490200"/>
        <c:scaling>
          <c:orientation val="minMax"/>
        </c:scaling>
        <c:delete val="1"/>
        <c:axPos val="b"/>
        <c:numFmt formatCode="ge" sourceLinked="1"/>
        <c:majorTickMark val="none"/>
        <c:minorTickMark val="none"/>
        <c:tickLblPos val="none"/>
        <c:crossAx val="481496472"/>
        <c:crosses val="autoZero"/>
        <c:auto val="1"/>
        <c:lblOffset val="100"/>
        <c:baseTimeUnit val="years"/>
      </c:dateAx>
      <c:valAx>
        <c:axId val="481496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490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3.68</c:v>
                </c:pt>
                <c:pt idx="4">
                  <c:v>7.29</c:v>
                </c:pt>
              </c:numCache>
            </c:numRef>
          </c:val>
          <c:extLst xmlns:c16r2="http://schemas.microsoft.com/office/drawing/2015/06/chart">
            <c:ext xmlns:c16="http://schemas.microsoft.com/office/drawing/2014/chart" uri="{C3380CC4-5D6E-409C-BE32-E72D297353CC}">
              <c16:uniqueId val="{00000000-D487-497D-9B8A-5BBA9DA6C13D}"/>
            </c:ext>
          </c:extLst>
        </c:ser>
        <c:dLbls>
          <c:showLegendKey val="0"/>
          <c:showVal val="0"/>
          <c:showCatName val="0"/>
          <c:showSerName val="0"/>
          <c:showPercent val="0"/>
          <c:showBubbleSize val="0"/>
        </c:dLbls>
        <c:gapWidth val="150"/>
        <c:axId val="481494904"/>
        <c:axId val="481498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28.95</c:v>
                </c:pt>
                <c:pt idx="4">
                  <c:v>30.11</c:v>
                </c:pt>
              </c:numCache>
            </c:numRef>
          </c:val>
          <c:smooth val="0"/>
          <c:extLst xmlns:c16r2="http://schemas.microsoft.com/office/drawing/2015/06/chart">
            <c:ext xmlns:c16="http://schemas.microsoft.com/office/drawing/2014/chart" uri="{C3380CC4-5D6E-409C-BE32-E72D297353CC}">
              <c16:uniqueId val="{00000001-D487-497D-9B8A-5BBA9DA6C13D}"/>
            </c:ext>
          </c:extLst>
        </c:ser>
        <c:dLbls>
          <c:showLegendKey val="0"/>
          <c:showVal val="0"/>
          <c:showCatName val="0"/>
          <c:showSerName val="0"/>
          <c:showPercent val="0"/>
          <c:showBubbleSize val="0"/>
        </c:dLbls>
        <c:marker val="1"/>
        <c:smooth val="0"/>
        <c:axId val="481494904"/>
        <c:axId val="481498824"/>
      </c:lineChart>
      <c:dateAx>
        <c:axId val="481494904"/>
        <c:scaling>
          <c:orientation val="minMax"/>
        </c:scaling>
        <c:delete val="1"/>
        <c:axPos val="b"/>
        <c:numFmt formatCode="ge" sourceLinked="1"/>
        <c:majorTickMark val="none"/>
        <c:minorTickMark val="none"/>
        <c:tickLblPos val="none"/>
        <c:crossAx val="481498824"/>
        <c:crosses val="autoZero"/>
        <c:auto val="1"/>
        <c:lblOffset val="100"/>
        <c:baseTimeUnit val="years"/>
      </c:dateAx>
      <c:valAx>
        <c:axId val="481498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494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4.68</c:v>
                </c:pt>
                <c:pt idx="4">
                  <c:v>5.89</c:v>
                </c:pt>
              </c:numCache>
            </c:numRef>
          </c:val>
          <c:extLst xmlns:c16r2="http://schemas.microsoft.com/office/drawing/2015/06/chart">
            <c:ext xmlns:c16="http://schemas.microsoft.com/office/drawing/2014/chart" uri="{C3380CC4-5D6E-409C-BE32-E72D297353CC}">
              <c16:uniqueId val="{00000000-3ED6-4B84-B46B-FAA473C953CD}"/>
            </c:ext>
          </c:extLst>
        </c:ser>
        <c:dLbls>
          <c:showLegendKey val="0"/>
          <c:showVal val="0"/>
          <c:showCatName val="0"/>
          <c:showSerName val="0"/>
          <c:showPercent val="0"/>
          <c:showBubbleSize val="0"/>
        </c:dLbls>
        <c:gapWidth val="150"/>
        <c:axId val="481498040"/>
        <c:axId val="481499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4.07</c:v>
                </c:pt>
                <c:pt idx="4">
                  <c:v>4.54</c:v>
                </c:pt>
              </c:numCache>
            </c:numRef>
          </c:val>
          <c:smooth val="0"/>
          <c:extLst xmlns:c16r2="http://schemas.microsoft.com/office/drawing/2015/06/chart">
            <c:ext xmlns:c16="http://schemas.microsoft.com/office/drawing/2014/chart" uri="{C3380CC4-5D6E-409C-BE32-E72D297353CC}">
              <c16:uniqueId val="{00000001-3ED6-4B84-B46B-FAA473C953CD}"/>
            </c:ext>
          </c:extLst>
        </c:ser>
        <c:dLbls>
          <c:showLegendKey val="0"/>
          <c:showVal val="0"/>
          <c:showCatName val="0"/>
          <c:showSerName val="0"/>
          <c:showPercent val="0"/>
          <c:showBubbleSize val="0"/>
        </c:dLbls>
        <c:marker val="1"/>
        <c:smooth val="0"/>
        <c:axId val="481498040"/>
        <c:axId val="481499216"/>
      </c:lineChart>
      <c:dateAx>
        <c:axId val="481498040"/>
        <c:scaling>
          <c:orientation val="minMax"/>
        </c:scaling>
        <c:delete val="1"/>
        <c:axPos val="b"/>
        <c:numFmt formatCode="ge" sourceLinked="1"/>
        <c:majorTickMark val="none"/>
        <c:minorTickMark val="none"/>
        <c:tickLblPos val="none"/>
        <c:crossAx val="481499216"/>
        <c:crosses val="autoZero"/>
        <c:auto val="1"/>
        <c:lblOffset val="100"/>
        <c:baseTimeUnit val="years"/>
      </c:dateAx>
      <c:valAx>
        <c:axId val="48149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498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58D2-4A32-84C7-B511809D56F2}"/>
            </c:ext>
          </c:extLst>
        </c:ser>
        <c:dLbls>
          <c:showLegendKey val="0"/>
          <c:showVal val="0"/>
          <c:showCatName val="0"/>
          <c:showSerName val="0"/>
          <c:showPercent val="0"/>
          <c:showBubbleSize val="0"/>
        </c:dLbls>
        <c:gapWidth val="150"/>
        <c:axId val="481500000"/>
        <c:axId val="481502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11.01</c:v>
                </c:pt>
                <c:pt idx="4">
                  <c:v>10.199999999999999</c:v>
                </c:pt>
              </c:numCache>
            </c:numRef>
          </c:val>
          <c:smooth val="0"/>
          <c:extLst xmlns:c16r2="http://schemas.microsoft.com/office/drawing/2015/06/chart">
            <c:ext xmlns:c16="http://schemas.microsoft.com/office/drawing/2014/chart" uri="{C3380CC4-5D6E-409C-BE32-E72D297353CC}">
              <c16:uniqueId val="{00000001-58D2-4A32-84C7-B511809D56F2}"/>
            </c:ext>
          </c:extLst>
        </c:ser>
        <c:dLbls>
          <c:showLegendKey val="0"/>
          <c:showVal val="0"/>
          <c:showCatName val="0"/>
          <c:showSerName val="0"/>
          <c:showPercent val="0"/>
          <c:showBubbleSize val="0"/>
        </c:dLbls>
        <c:marker val="1"/>
        <c:smooth val="0"/>
        <c:axId val="481500000"/>
        <c:axId val="481502352"/>
      </c:lineChart>
      <c:dateAx>
        <c:axId val="481500000"/>
        <c:scaling>
          <c:orientation val="minMax"/>
        </c:scaling>
        <c:delete val="1"/>
        <c:axPos val="b"/>
        <c:numFmt formatCode="ge" sourceLinked="1"/>
        <c:majorTickMark val="none"/>
        <c:minorTickMark val="none"/>
        <c:tickLblPos val="none"/>
        <c:crossAx val="481502352"/>
        <c:crosses val="autoZero"/>
        <c:auto val="1"/>
        <c:lblOffset val="100"/>
        <c:baseTimeUnit val="years"/>
      </c:dateAx>
      <c:valAx>
        <c:axId val="48150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50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42.06</c:v>
                </c:pt>
                <c:pt idx="4">
                  <c:v>47.55</c:v>
                </c:pt>
              </c:numCache>
            </c:numRef>
          </c:val>
          <c:extLst xmlns:c16r2="http://schemas.microsoft.com/office/drawing/2015/06/chart">
            <c:ext xmlns:c16="http://schemas.microsoft.com/office/drawing/2014/chart" uri="{C3380CC4-5D6E-409C-BE32-E72D297353CC}">
              <c16:uniqueId val="{00000000-70EB-46F7-9390-61279298DB35}"/>
            </c:ext>
          </c:extLst>
        </c:ser>
        <c:dLbls>
          <c:showLegendKey val="0"/>
          <c:showVal val="0"/>
          <c:showCatName val="0"/>
          <c:showSerName val="0"/>
          <c:showPercent val="0"/>
          <c:showBubbleSize val="0"/>
        </c:dLbls>
        <c:gapWidth val="150"/>
        <c:axId val="481503528"/>
        <c:axId val="481503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54.03</c:v>
                </c:pt>
                <c:pt idx="4">
                  <c:v>65.83</c:v>
                </c:pt>
              </c:numCache>
            </c:numRef>
          </c:val>
          <c:smooth val="0"/>
          <c:extLst xmlns:c16r2="http://schemas.microsoft.com/office/drawing/2015/06/chart">
            <c:ext xmlns:c16="http://schemas.microsoft.com/office/drawing/2014/chart" uri="{C3380CC4-5D6E-409C-BE32-E72D297353CC}">
              <c16:uniqueId val="{00000001-70EB-46F7-9390-61279298DB35}"/>
            </c:ext>
          </c:extLst>
        </c:ser>
        <c:dLbls>
          <c:showLegendKey val="0"/>
          <c:showVal val="0"/>
          <c:showCatName val="0"/>
          <c:showSerName val="0"/>
          <c:showPercent val="0"/>
          <c:showBubbleSize val="0"/>
        </c:dLbls>
        <c:marker val="1"/>
        <c:smooth val="0"/>
        <c:axId val="481503528"/>
        <c:axId val="481503920"/>
      </c:lineChart>
      <c:dateAx>
        <c:axId val="481503528"/>
        <c:scaling>
          <c:orientation val="minMax"/>
        </c:scaling>
        <c:delete val="1"/>
        <c:axPos val="b"/>
        <c:numFmt formatCode="ge" sourceLinked="1"/>
        <c:majorTickMark val="none"/>
        <c:minorTickMark val="none"/>
        <c:tickLblPos val="none"/>
        <c:crossAx val="481503920"/>
        <c:crosses val="autoZero"/>
        <c:auto val="1"/>
        <c:lblOffset val="100"/>
        <c:baseTimeUnit val="years"/>
      </c:dateAx>
      <c:valAx>
        <c:axId val="48150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503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581.20000000000005</c:v>
                </c:pt>
                <c:pt idx="4">
                  <c:v>551.49</c:v>
                </c:pt>
              </c:numCache>
            </c:numRef>
          </c:val>
          <c:extLst xmlns:c16r2="http://schemas.microsoft.com/office/drawing/2015/06/chart">
            <c:ext xmlns:c16="http://schemas.microsoft.com/office/drawing/2014/chart" uri="{C3380CC4-5D6E-409C-BE32-E72D297353CC}">
              <c16:uniqueId val="{00000000-5308-458D-AF2B-69E3046C882E}"/>
            </c:ext>
          </c:extLst>
        </c:ser>
        <c:dLbls>
          <c:showLegendKey val="0"/>
          <c:showVal val="0"/>
          <c:showCatName val="0"/>
          <c:showSerName val="0"/>
          <c:showPercent val="0"/>
          <c:showBubbleSize val="0"/>
        </c:dLbls>
        <c:gapWidth val="150"/>
        <c:axId val="481501960"/>
        <c:axId val="430167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802.49</c:v>
                </c:pt>
                <c:pt idx="4">
                  <c:v>805.14</c:v>
                </c:pt>
              </c:numCache>
            </c:numRef>
          </c:val>
          <c:smooth val="0"/>
          <c:extLst xmlns:c16r2="http://schemas.microsoft.com/office/drawing/2015/06/chart">
            <c:ext xmlns:c16="http://schemas.microsoft.com/office/drawing/2014/chart" uri="{C3380CC4-5D6E-409C-BE32-E72D297353CC}">
              <c16:uniqueId val="{00000001-5308-458D-AF2B-69E3046C882E}"/>
            </c:ext>
          </c:extLst>
        </c:ser>
        <c:dLbls>
          <c:showLegendKey val="0"/>
          <c:showVal val="0"/>
          <c:showCatName val="0"/>
          <c:showSerName val="0"/>
          <c:showPercent val="0"/>
          <c:showBubbleSize val="0"/>
        </c:dLbls>
        <c:marker val="1"/>
        <c:smooth val="0"/>
        <c:axId val="481501960"/>
        <c:axId val="430167248"/>
      </c:lineChart>
      <c:dateAx>
        <c:axId val="481501960"/>
        <c:scaling>
          <c:orientation val="minMax"/>
        </c:scaling>
        <c:delete val="1"/>
        <c:axPos val="b"/>
        <c:numFmt formatCode="ge" sourceLinked="1"/>
        <c:majorTickMark val="none"/>
        <c:minorTickMark val="none"/>
        <c:tickLblPos val="none"/>
        <c:crossAx val="430167248"/>
        <c:crosses val="autoZero"/>
        <c:auto val="1"/>
        <c:lblOffset val="100"/>
        <c:baseTimeUnit val="years"/>
      </c:dateAx>
      <c:valAx>
        <c:axId val="43016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501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97.06</c:v>
                </c:pt>
                <c:pt idx="4">
                  <c:v>95.53</c:v>
                </c:pt>
              </c:numCache>
            </c:numRef>
          </c:val>
          <c:extLst xmlns:c16r2="http://schemas.microsoft.com/office/drawing/2015/06/chart">
            <c:ext xmlns:c16="http://schemas.microsoft.com/office/drawing/2014/chart" uri="{C3380CC4-5D6E-409C-BE32-E72D297353CC}">
              <c16:uniqueId val="{00000000-FE51-4740-B47E-D82F222AEAD6}"/>
            </c:ext>
          </c:extLst>
        </c:ser>
        <c:dLbls>
          <c:showLegendKey val="0"/>
          <c:showVal val="0"/>
          <c:showCatName val="0"/>
          <c:showSerName val="0"/>
          <c:showPercent val="0"/>
          <c:showBubbleSize val="0"/>
        </c:dLbls>
        <c:gapWidth val="150"/>
        <c:axId val="430168424"/>
        <c:axId val="430168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103.18</c:v>
                </c:pt>
                <c:pt idx="4">
                  <c:v>100.22</c:v>
                </c:pt>
              </c:numCache>
            </c:numRef>
          </c:val>
          <c:smooth val="0"/>
          <c:extLst xmlns:c16r2="http://schemas.microsoft.com/office/drawing/2015/06/chart">
            <c:ext xmlns:c16="http://schemas.microsoft.com/office/drawing/2014/chart" uri="{C3380CC4-5D6E-409C-BE32-E72D297353CC}">
              <c16:uniqueId val="{00000001-FE51-4740-B47E-D82F222AEAD6}"/>
            </c:ext>
          </c:extLst>
        </c:ser>
        <c:dLbls>
          <c:showLegendKey val="0"/>
          <c:showVal val="0"/>
          <c:showCatName val="0"/>
          <c:showSerName val="0"/>
          <c:showPercent val="0"/>
          <c:showBubbleSize val="0"/>
        </c:dLbls>
        <c:marker val="1"/>
        <c:smooth val="0"/>
        <c:axId val="430168424"/>
        <c:axId val="430168816"/>
      </c:lineChart>
      <c:dateAx>
        <c:axId val="430168424"/>
        <c:scaling>
          <c:orientation val="minMax"/>
        </c:scaling>
        <c:delete val="1"/>
        <c:axPos val="b"/>
        <c:numFmt formatCode="ge" sourceLinked="1"/>
        <c:majorTickMark val="none"/>
        <c:minorTickMark val="none"/>
        <c:tickLblPos val="none"/>
        <c:crossAx val="430168816"/>
        <c:crosses val="autoZero"/>
        <c:auto val="1"/>
        <c:lblOffset val="100"/>
        <c:baseTimeUnit val="years"/>
      </c:dateAx>
      <c:valAx>
        <c:axId val="43016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0168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175.45</c:v>
                </c:pt>
                <c:pt idx="4">
                  <c:v>176.38</c:v>
                </c:pt>
              </c:numCache>
            </c:numRef>
          </c:val>
          <c:extLst xmlns:c16r2="http://schemas.microsoft.com/office/drawing/2015/06/chart">
            <c:ext xmlns:c16="http://schemas.microsoft.com/office/drawing/2014/chart" uri="{C3380CC4-5D6E-409C-BE32-E72D297353CC}">
              <c16:uniqueId val="{00000000-79ED-49C4-A8C9-C401674B774C}"/>
            </c:ext>
          </c:extLst>
        </c:ser>
        <c:dLbls>
          <c:showLegendKey val="0"/>
          <c:showVal val="0"/>
          <c:showCatName val="0"/>
          <c:showSerName val="0"/>
          <c:showPercent val="0"/>
          <c:showBubbleSize val="0"/>
        </c:dLbls>
        <c:gapWidth val="150"/>
        <c:axId val="430169600"/>
        <c:axId val="430166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141.11000000000001</c:v>
                </c:pt>
                <c:pt idx="4">
                  <c:v>144.79</c:v>
                </c:pt>
              </c:numCache>
            </c:numRef>
          </c:val>
          <c:smooth val="0"/>
          <c:extLst xmlns:c16r2="http://schemas.microsoft.com/office/drawing/2015/06/chart">
            <c:ext xmlns:c16="http://schemas.microsoft.com/office/drawing/2014/chart" uri="{C3380CC4-5D6E-409C-BE32-E72D297353CC}">
              <c16:uniqueId val="{00000001-79ED-49C4-A8C9-C401674B774C}"/>
            </c:ext>
          </c:extLst>
        </c:ser>
        <c:dLbls>
          <c:showLegendKey val="0"/>
          <c:showVal val="0"/>
          <c:showCatName val="0"/>
          <c:showSerName val="0"/>
          <c:showPercent val="0"/>
          <c:showBubbleSize val="0"/>
        </c:dLbls>
        <c:marker val="1"/>
        <c:smooth val="0"/>
        <c:axId val="430169600"/>
        <c:axId val="430166464"/>
      </c:lineChart>
      <c:dateAx>
        <c:axId val="430169600"/>
        <c:scaling>
          <c:orientation val="minMax"/>
        </c:scaling>
        <c:delete val="1"/>
        <c:axPos val="b"/>
        <c:numFmt formatCode="ge" sourceLinked="1"/>
        <c:majorTickMark val="none"/>
        <c:minorTickMark val="none"/>
        <c:tickLblPos val="none"/>
        <c:crossAx val="430166464"/>
        <c:crosses val="autoZero"/>
        <c:auto val="1"/>
        <c:lblOffset val="100"/>
        <c:baseTimeUnit val="years"/>
      </c:dateAx>
      <c:valAx>
        <c:axId val="43016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016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神奈川県　小田原市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Ac1</v>
      </c>
      <c r="X8" s="48"/>
      <c r="Y8" s="48"/>
      <c r="Z8" s="48"/>
      <c r="AA8" s="48"/>
      <c r="AB8" s="48"/>
      <c r="AC8" s="48"/>
      <c r="AD8" s="49" t="str">
        <f>データ!$M$6</f>
        <v>非設置</v>
      </c>
      <c r="AE8" s="49"/>
      <c r="AF8" s="49"/>
      <c r="AG8" s="49"/>
      <c r="AH8" s="49"/>
      <c r="AI8" s="49"/>
      <c r="AJ8" s="49"/>
      <c r="AK8" s="3"/>
      <c r="AL8" s="50">
        <f>データ!S6</f>
        <v>192674</v>
      </c>
      <c r="AM8" s="50"/>
      <c r="AN8" s="50"/>
      <c r="AO8" s="50"/>
      <c r="AP8" s="50"/>
      <c r="AQ8" s="50"/>
      <c r="AR8" s="50"/>
      <c r="AS8" s="50"/>
      <c r="AT8" s="45">
        <f>データ!T6</f>
        <v>113.81</v>
      </c>
      <c r="AU8" s="45"/>
      <c r="AV8" s="45"/>
      <c r="AW8" s="45"/>
      <c r="AX8" s="45"/>
      <c r="AY8" s="45"/>
      <c r="AZ8" s="45"/>
      <c r="BA8" s="45"/>
      <c r="BB8" s="45">
        <f>データ!U6</f>
        <v>1692.94</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f>データ!O6</f>
        <v>53.53</v>
      </c>
      <c r="J10" s="45"/>
      <c r="K10" s="45"/>
      <c r="L10" s="45"/>
      <c r="M10" s="45"/>
      <c r="N10" s="45"/>
      <c r="O10" s="45"/>
      <c r="P10" s="45">
        <f>データ!P6</f>
        <v>82.71</v>
      </c>
      <c r="Q10" s="45"/>
      <c r="R10" s="45"/>
      <c r="S10" s="45"/>
      <c r="T10" s="45"/>
      <c r="U10" s="45"/>
      <c r="V10" s="45"/>
      <c r="W10" s="45" t="str">
        <f>データ!Q6</f>
        <v>-</v>
      </c>
      <c r="X10" s="45"/>
      <c r="Y10" s="45"/>
      <c r="Z10" s="45"/>
      <c r="AA10" s="45"/>
      <c r="AB10" s="45"/>
      <c r="AC10" s="45"/>
      <c r="AD10" s="50">
        <f>データ!R6</f>
        <v>2589</v>
      </c>
      <c r="AE10" s="50"/>
      <c r="AF10" s="50"/>
      <c r="AG10" s="50"/>
      <c r="AH10" s="50"/>
      <c r="AI10" s="50"/>
      <c r="AJ10" s="50"/>
      <c r="AK10" s="2"/>
      <c r="AL10" s="50">
        <f>データ!V6</f>
        <v>158700</v>
      </c>
      <c r="AM10" s="50"/>
      <c r="AN10" s="50"/>
      <c r="AO10" s="50"/>
      <c r="AP10" s="50"/>
      <c r="AQ10" s="50"/>
      <c r="AR10" s="50"/>
      <c r="AS10" s="50"/>
      <c r="AT10" s="45">
        <f>データ!W6</f>
        <v>25.12</v>
      </c>
      <c r="AU10" s="45"/>
      <c r="AV10" s="45"/>
      <c r="AW10" s="45"/>
      <c r="AX10" s="45"/>
      <c r="AY10" s="45"/>
      <c r="AZ10" s="45"/>
      <c r="BA10" s="45"/>
      <c r="BB10" s="45">
        <f>データ!X6</f>
        <v>6317.68</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122</v>
      </c>
      <c r="BM16" s="70"/>
      <c r="BN16" s="70"/>
      <c r="BO16" s="70"/>
      <c r="BP16" s="70"/>
      <c r="BQ16" s="70"/>
      <c r="BR16" s="70"/>
      <c r="BS16" s="70"/>
      <c r="BT16" s="70"/>
      <c r="BU16" s="70"/>
      <c r="BV16" s="70"/>
      <c r="BW16" s="70"/>
      <c r="BX16" s="70"/>
      <c r="BY16" s="70"/>
      <c r="BZ16" s="71"/>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2">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2">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120</v>
      </c>
      <c r="BM47" s="70"/>
      <c r="BN47" s="70"/>
      <c r="BO47" s="70"/>
      <c r="BP47" s="70"/>
      <c r="BQ47" s="70"/>
      <c r="BR47" s="70"/>
      <c r="BS47" s="70"/>
      <c r="BT47" s="70"/>
      <c r="BU47" s="70"/>
      <c r="BV47" s="70"/>
      <c r="BW47" s="70"/>
      <c r="BX47" s="70"/>
      <c r="BY47" s="70"/>
      <c r="BZ47" s="71"/>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2">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2">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2">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121</v>
      </c>
      <c r="BM66" s="70"/>
      <c r="BN66" s="70"/>
      <c r="BO66" s="70"/>
      <c r="BP66" s="70"/>
      <c r="BQ66" s="70"/>
      <c r="BR66" s="70"/>
      <c r="BS66" s="70"/>
      <c r="BT66" s="70"/>
      <c r="BU66" s="70"/>
      <c r="BV66" s="70"/>
      <c r="BW66" s="70"/>
      <c r="BX66" s="70"/>
      <c r="BY66" s="70"/>
      <c r="BZ66" s="71"/>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2">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2">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2">
      <c r="C83" s="2" t="s">
        <v>41</v>
      </c>
    </row>
    <row r="84" spans="1:78" x14ac:dyDescent="0.2">
      <c r="C84" s="25" t="s">
        <v>42</v>
      </c>
    </row>
    <row r="85" spans="1:78" hidden="1" x14ac:dyDescent="0.2">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2">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zMiXBSUkz/htgjAUkoexPKRF6zMAVzOWCKGDshWLP4Ryuaa3cRQJ06phRGhf52ajBpqqgAWpB3U+qFl06pNmJQ==" saltValue="TF2/uskxY3Z841dGAKCw1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2">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2">
      <c r="A6" s="28" t="s">
        <v>107</v>
      </c>
      <c r="B6" s="33">
        <f>B7</f>
        <v>2017</v>
      </c>
      <c r="C6" s="33">
        <f t="shared" ref="C6:X6" si="3">C7</f>
        <v>142069</v>
      </c>
      <c r="D6" s="33">
        <f t="shared" si="3"/>
        <v>46</v>
      </c>
      <c r="E6" s="33">
        <f t="shared" si="3"/>
        <v>17</v>
      </c>
      <c r="F6" s="33">
        <f t="shared" si="3"/>
        <v>1</v>
      </c>
      <c r="G6" s="33">
        <f t="shared" si="3"/>
        <v>0</v>
      </c>
      <c r="H6" s="33" t="str">
        <f t="shared" si="3"/>
        <v>神奈川県　小田原市</v>
      </c>
      <c r="I6" s="33" t="str">
        <f t="shared" si="3"/>
        <v>法適用</v>
      </c>
      <c r="J6" s="33" t="str">
        <f t="shared" si="3"/>
        <v>下水道事業</v>
      </c>
      <c r="K6" s="33" t="str">
        <f t="shared" si="3"/>
        <v>公共下水道</v>
      </c>
      <c r="L6" s="33" t="str">
        <f t="shared" si="3"/>
        <v>Ac1</v>
      </c>
      <c r="M6" s="33" t="str">
        <f t="shared" si="3"/>
        <v>非設置</v>
      </c>
      <c r="N6" s="34" t="str">
        <f t="shared" si="3"/>
        <v>-</v>
      </c>
      <c r="O6" s="34">
        <f t="shared" si="3"/>
        <v>53.53</v>
      </c>
      <c r="P6" s="34">
        <f t="shared" si="3"/>
        <v>82.71</v>
      </c>
      <c r="Q6" s="34" t="str">
        <f t="shared" si="3"/>
        <v>-</v>
      </c>
      <c r="R6" s="34">
        <f t="shared" si="3"/>
        <v>2589</v>
      </c>
      <c r="S6" s="34">
        <f t="shared" si="3"/>
        <v>192674</v>
      </c>
      <c r="T6" s="34">
        <f t="shared" si="3"/>
        <v>113.81</v>
      </c>
      <c r="U6" s="34">
        <f t="shared" si="3"/>
        <v>1692.94</v>
      </c>
      <c r="V6" s="34">
        <f t="shared" si="3"/>
        <v>158700</v>
      </c>
      <c r="W6" s="34">
        <f t="shared" si="3"/>
        <v>25.12</v>
      </c>
      <c r="X6" s="34">
        <f t="shared" si="3"/>
        <v>6317.68</v>
      </c>
      <c r="Y6" s="35" t="str">
        <f>IF(Y7="",NA(),Y7)</f>
        <v>-</v>
      </c>
      <c r="Z6" s="35" t="str">
        <f t="shared" ref="Z6:AH6" si="4">IF(Z7="",NA(),Z7)</f>
        <v>-</v>
      </c>
      <c r="AA6" s="35" t="str">
        <f t="shared" si="4"/>
        <v>-</v>
      </c>
      <c r="AB6" s="35">
        <f t="shared" si="4"/>
        <v>105.73</v>
      </c>
      <c r="AC6" s="35">
        <f t="shared" si="4"/>
        <v>104.15</v>
      </c>
      <c r="AD6" s="35" t="str">
        <f t="shared" si="4"/>
        <v>-</v>
      </c>
      <c r="AE6" s="35" t="str">
        <f t="shared" si="4"/>
        <v>-</v>
      </c>
      <c r="AF6" s="35" t="str">
        <f t="shared" si="4"/>
        <v>-</v>
      </c>
      <c r="AG6" s="35">
        <f t="shared" si="4"/>
        <v>107.45</v>
      </c>
      <c r="AH6" s="35">
        <f t="shared" si="4"/>
        <v>107.43</v>
      </c>
      <c r="AI6" s="34" t="str">
        <f>IF(AI7="","",IF(AI7="-","【-】","【"&amp;SUBSTITUTE(TEXT(AI7,"#,##0.00"),"-","△")&amp;"】"))</f>
        <v>【108.80】</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11.01</v>
      </c>
      <c r="AS6" s="35">
        <f t="shared" si="5"/>
        <v>10.199999999999999</v>
      </c>
      <c r="AT6" s="34" t="str">
        <f>IF(AT7="","",IF(AT7="-","【-】","【"&amp;SUBSTITUTE(TEXT(AT7,"#,##0.00"),"-","△")&amp;"】"))</f>
        <v>【4.27】</v>
      </c>
      <c r="AU6" s="35" t="str">
        <f>IF(AU7="",NA(),AU7)</f>
        <v>-</v>
      </c>
      <c r="AV6" s="35" t="str">
        <f t="shared" ref="AV6:BD6" si="6">IF(AV7="",NA(),AV7)</f>
        <v>-</v>
      </c>
      <c r="AW6" s="35" t="str">
        <f t="shared" si="6"/>
        <v>-</v>
      </c>
      <c r="AX6" s="35">
        <f t="shared" si="6"/>
        <v>42.06</v>
      </c>
      <c r="AY6" s="35">
        <f t="shared" si="6"/>
        <v>47.55</v>
      </c>
      <c r="AZ6" s="35" t="str">
        <f t="shared" si="6"/>
        <v>-</v>
      </c>
      <c r="BA6" s="35" t="str">
        <f t="shared" si="6"/>
        <v>-</v>
      </c>
      <c r="BB6" s="35" t="str">
        <f t="shared" si="6"/>
        <v>-</v>
      </c>
      <c r="BC6" s="35">
        <f t="shared" si="6"/>
        <v>54.03</v>
      </c>
      <c r="BD6" s="35">
        <f t="shared" si="6"/>
        <v>65.83</v>
      </c>
      <c r="BE6" s="34" t="str">
        <f>IF(BE7="","",IF(BE7="-","【-】","【"&amp;SUBSTITUTE(TEXT(BE7,"#,##0.00"),"-","△")&amp;"】"))</f>
        <v>【66.41】</v>
      </c>
      <c r="BF6" s="35" t="str">
        <f>IF(BF7="",NA(),BF7)</f>
        <v>-</v>
      </c>
      <c r="BG6" s="35" t="str">
        <f t="shared" ref="BG6:BO6" si="7">IF(BG7="",NA(),BG7)</f>
        <v>-</v>
      </c>
      <c r="BH6" s="35" t="str">
        <f t="shared" si="7"/>
        <v>-</v>
      </c>
      <c r="BI6" s="35">
        <f t="shared" si="7"/>
        <v>581.20000000000005</v>
      </c>
      <c r="BJ6" s="35">
        <f t="shared" si="7"/>
        <v>551.49</v>
      </c>
      <c r="BK6" s="35" t="str">
        <f t="shared" si="7"/>
        <v>-</v>
      </c>
      <c r="BL6" s="35" t="str">
        <f t="shared" si="7"/>
        <v>-</v>
      </c>
      <c r="BM6" s="35" t="str">
        <f t="shared" si="7"/>
        <v>-</v>
      </c>
      <c r="BN6" s="35">
        <f t="shared" si="7"/>
        <v>802.49</v>
      </c>
      <c r="BO6" s="35">
        <f t="shared" si="7"/>
        <v>805.14</v>
      </c>
      <c r="BP6" s="34" t="str">
        <f>IF(BP7="","",IF(BP7="-","【-】","【"&amp;SUBSTITUTE(TEXT(BP7,"#,##0.00"),"-","△")&amp;"】"))</f>
        <v>【707.33】</v>
      </c>
      <c r="BQ6" s="35" t="str">
        <f>IF(BQ7="",NA(),BQ7)</f>
        <v>-</v>
      </c>
      <c r="BR6" s="35" t="str">
        <f t="shared" ref="BR6:BZ6" si="8">IF(BR7="",NA(),BR7)</f>
        <v>-</v>
      </c>
      <c r="BS6" s="35" t="str">
        <f t="shared" si="8"/>
        <v>-</v>
      </c>
      <c r="BT6" s="35">
        <f t="shared" si="8"/>
        <v>97.06</v>
      </c>
      <c r="BU6" s="35">
        <f t="shared" si="8"/>
        <v>95.53</v>
      </c>
      <c r="BV6" s="35" t="str">
        <f t="shared" si="8"/>
        <v>-</v>
      </c>
      <c r="BW6" s="35" t="str">
        <f t="shared" si="8"/>
        <v>-</v>
      </c>
      <c r="BX6" s="35" t="str">
        <f t="shared" si="8"/>
        <v>-</v>
      </c>
      <c r="BY6" s="35">
        <f t="shared" si="8"/>
        <v>103.18</v>
      </c>
      <c r="BZ6" s="35">
        <f t="shared" si="8"/>
        <v>100.22</v>
      </c>
      <c r="CA6" s="34" t="str">
        <f>IF(CA7="","",IF(CA7="-","【-】","【"&amp;SUBSTITUTE(TEXT(CA7,"#,##0.00"),"-","△")&amp;"】"))</f>
        <v>【101.26】</v>
      </c>
      <c r="CB6" s="35" t="str">
        <f>IF(CB7="",NA(),CB7)</f>
        <v>-</v>
      </c>
      <c r="CC6" s="35" t="str">
        <f t="shared" ref="CC6:CK6" si="9">IF(CC7="",NA(),CC7)</f>
        <v>-</v>
      </c>
      <c r="CD6" s="35" t="str">
        <f t="shared" si="9"/>
        <v>-</v>
      </c>
      <c r="CE6" s="35">
        <f t="shared" si="9"/>
        <v>175.45</v>
      </c>
      <c r="CF6" s="35">
        <f t="shared" si="9"/>
        <v>176.38</v>
      </c>
      <c r="CG6" s="35" t="str">
        <f t="shared" si="9"/>
        <v>-</v>
      </c>
      <c r="CH6" s="35" t="str">
        <f t="shared" si="9"/>
        <v>-</v>
      </c>
      <c r="CI6" s="35" t="str">
        <f t="shared" si="9"/>
        <v>-</v>
      </c>
      <c r="CJ6" s="35">
        <f t="shared" si="9"/>
        <v>141.11000000000001</v>
      </c>
      <c r="CK6" s="35">
        <f t="shared" si="9"/>
        <v>144.79</v>
      </c>
      <c r="CL6" s="34" t="str">
        <f>IF(CL7="","",IF(CL7="-","【-】","【"&amp;SUBSTITUTE(TEXT(CL7,"#,##0.00"),"-","△")&amp;"】"))</f>
        <v>【136.39】</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f t="shared" si="10"/>
        <v>63.26</v>
      </c>
      <c r="CV6" s="35">
        <f t="shared" si="10"/>
        <v>61.54</v>
      </c>
      <c r="CW6" s="34" t="str">
        <f>IF(CW7="","",IF(CW7="-","【-】","【"&amp;SUBSTITUTE(TEXT(CW7,"#,##0.00"),"-","△")&amp;"】"))</f>
        <v>【60.13】</v>
      </c>
      <c r="CX6" s="35" t="str">
        <f>IF(CX7="",NA(),CX7)</f>
        <v>-</v>
      </c>
      <c r="CY6" s="35" t="str">
        <f t="shared" ref="CY6:DG6" si="11">IF(CY7="",NA(),CY7)</f>
        <v>-</v>
      </c>
      <c r="CZ6" s="35" t="str">
        <f t="shared" si="11"/>
        <v>-</v>
      </c>
      <c r="DA6" s="35">
        <f t="shared" si="11"/>
        <v>93.24</v>
      </c>
      <c r="DB6" s="35">
        <f t="shared" si="11"/>
        <v>92.75</v>
      </c>
      <c r="DC6" s="35" t="str">
        <f t="shared" si="11"/>
        <v>-</v>
      </c>
      <c r="DD6" s="35" t="str">
        <f t="shared" si="11"/>
        <v>-</v>
      </c>
      <c r="DE6" s="35" t="str">
        <f t="shared" si="11"/>
        <v>-</v>
      </c>
      <c r="DF6" s="35">
        <f t="shared" si="11"/>
        <v>94.07</v>
      </c>
      <c r="DG6" s="35">
        <f t="shared" si="11"/>
        <v>94.13</v>
      </c>
      <c r="DH6" s="34" t="str">
        <f>IF(DH7="","",IF(DH7="-","【-】","【"&amp;SUBSTITUTE(TEXT(DH7,"#,##0.00"),"-","△")&amp;"】"))</f>
        <v>【95.06】</v>
      </c>
      <c r="DI6" s="35" t="str">
        <f>IF(DI7="",NA(),DI7)</f>
        <v>-</v>
      </c>
      <c r="DJ6" s="35" t="str">
        <f t="shared" ref="DJ6:DR6" si="12">IF(DJ7="",NA(),DJ7)</f>
        <v>-</v>
      </c>
      <c r="DK6" s="35" t="str">
        <f t="shared" si="12"/>
        <v>-</v>
      </c>
      <c r="DL6" s="35">
        <f t="shared" si="12"/>
        <v>3.68</v>
      </c>
      <c r="DM6" s="35">
        <f t="shared" si="12"/>
        <v>7.29</v>
      </c>
      <c r="DN6" s="35" t="str">
        <f t="shared" si="12"/>
        <v>-</v>
      </c>
      <c r="DO6" s="35" t="str">
        <f t="shared" si="12"/>
        <v>-</v>
      </c>
      <c r="DP6" s="35" t="str">
        <f t="shared" si="12"/>
        <v>-</v>
      </c>
      <c r="DQ6" s="35">
        <f t="shared" si="12"/>
        <v>28.95</v>
      </c>
      <c r="DR6" s="35">
        <f t="shared" si="12"/>
        <v>30.11</v>
      </c>
      <c r="DS6" s="34" t="str">
        <f>IF(DS7="","",IF(DS7="-","【-】","【"&amp;SUBSTITUTE(TEXT(DS7,"#,##0.00"),"-","△")&amp;"】"))</f>
        <v>【38.13】</v>
      </c>
      <c r="DT6" s="35" t="str">
        <f>IF(DT7="",NA(),DT7)</f>
        <v>-</v>
      </c>
      <c r="DU6" s="35" t="str">
        <f t="shared" ref="DU6:EC6" si="13">IF(DU7="",NA(),DU7)</f>
        <v>-</v>
      </c>
      <c r="DV6" s="35" t="str">
        <f t="shared" si="13"/>
        <v>-</v>
      </c>
      <c r="DW6" s="35">
        <f t="shared" si="13"/>
        <v>4.68</v>
      </c>
      <c r="DX6" s="35">
        <f t="shared" si="13"/>
        <v>5.89</v>
      </c>
      <c r="DY6" s="35" t="str">
        <f t="shared" si="13"/>
        <v>-</v>
      </c>
      <c r="DZ6" s="35" t="str">
        <f t="shared" si="13"/>
        <v>-</v>
      </c>
      <c r="EA6" s="35" t="str">
        <f t="shared" si="13"/>
        <v>-</v>
      </c>
      <c r="EB6" s="35">
        <f t="shared" si="13"/>
        <v>4.07</v>
      </c>
      <c r="EC6" s="35">
        <f t="shared" si="13"/>
        <v>4.54</v>
      </c>
      <c r="ED6" s="34" t="str">
        <f>IF(ED7="","",IF(ED7="-","【-】","【"&amp;SUBSTITUTE(TEXT(ED7,"#,##0.00"),"-","△")&amp;"】"))</f>
        <v>【5.37】</v>
      </c>
      <c r="EE6" s="35" t="str">
        <f>IF(EE7="",NA(),EE7)</f>
        <v>-</v>
      </c>
      <c r="EF6" s="35" t="str">
        <f t="shared" ref="EF6:EN6" si="14">IF(EF7="",NA(),EF7)</f>
        <v>-</v>
      </c>
      <c r="EG6" s="35" t="str">
        <f t="shared" si="14"/>
        <v>-</v>
      </c>
      <c r="EH6" s="35">
        <f t="shared" si="14"/>
        <v>0.13</v>
      </c>
      <c r="EI6" s="35">
        <f t="shared" si="14"/>
        <v>0.27</v>
      </c>
      <c r="EJ6" s="35" t="str">
        <f t="shared" si="14"/>
        <v>-</v>
      </c>
      <c r="EK6" s="35" t="str">
        <f t="shared" si="14"/>
        <v>-</v>
      </c>
      <c r="EL6" s="35" t="str">
        <f t="shared" si="14"/>
        <v>-</v>
      </c>
      <c r="EM6" s="35">
        <f t="shared" si="14"/>
        <v>0.13</v>
      </c>
      <c r="EN6" s="35">
        <f t="shared" si="14"/>
        <v>0.17</v>
      </c>
      <c r="EO6" s="34" t="str">
        <f>IF(EO7="","",IF(EO7="-","【-】","【"&amp;SUBSTITUTE(TEXT(EO7,"#,##0.00"),"-","△")&amp;"】"))</f>
        <v>【0.23】</v>
      </c>
    </row>
    <row r="7" spans="1:148" s="36" customFormat="1" x14ac:dyDescent="0.2">
      <c r="A7" s="28"/>
      <c r="B7" s="37">
        <v>2017</v>
      </c>
      <c r="C7" s="37">
        <v>142069</v>
      </c>
      <c r="D7" s="37">
        <v>46</v>
      </c>
      <c r="E7" s="37">
        <v>17</v>
      </c>
      <c r="F7" s="37">
        <v>1</v>
      </c>
      <c r="G7" s="37">
        <v>0</v>
      </c>
      <c r="H7" s="37" t="s">
        <v>108</v>
      </c>
      <c r="I7" s="37" t="s">
        <v>109</v>
      </c>
      <c r="J7" s="37" t="s">
        <v>110</v>
      </c>
      <c r="K7" s="37" t="s">
        <v>111</v>
      </c>
      <c r="L7" s="37" t="s">
        <v>112</v>
      </c>
      <c r="M7" s="37" t="s">
        <v>113</v>
      </c>
      <c r="N7" s="38" t="s">
        <v>114</v>
      </c>
      <c r="O7" s="38">
        <v>53.53</v>
      </c>
      <c r="P7" s="38">
        <v>82.71</v>
      </c>
      <c r="Q7" s="38" t="s">
        <v>114</v>
      </c>
      <c r="R7" s="38">
        <v>2589</v>
      </c>
      <c r="S7" s="38">
        <v>192674</v>
      </c>
      <c r="T7" s="38">
        <v>113.81</v>
      </c>
      <c r="U7" s="38">
        <v>1692.94</v>
      </c>
      <c r="V7" s="38">
        <v>158700</v>
      </c>
      <c r="W7" s="38">
        <v>25.12</v>
      </c>
      <c r="X7" s="38">
        <v>6317.68</v>
      </c>
      <c r="Y7" s="38" t="s">
        <v>114</v>
      </c>
      <c r="Z7" s="38" t="s">
        <v>114</v>
      </c>
      <c r="AA7" s="38" t="s">
        <v>114</v>
      </c>
      <c r="AB7" s="38">
        <v>105.73</v>
      </c>
      <c r="AC7" s="38">
        <v>104.15</v>
      </c>
      <c r="AD7" s="38" t="s">
        <v>114</v>
      </c>
      <c r="AE7" s="38" t="s">
        <v>114</v>
      </c>
      <c r="AF7" s="38" t="s">
        <v>114</v>
      </c>
      <c r="AG7" s="38">
        <v>107.45</v>
      </c>
      <c r="AH7" s="38">
        <v>107.43</v>
      </c>
      <c r="AI7" s="38">
        <v>108.8</v>
      </c>
      <c r="AJ7" s="38" t="s">
        <v>114</v>
      </c>
      <c r="AK7" s="38" t="s">
        <v>114</v>
      </c>
      <c r="AL7" s="38" t="s">
        <v>114</v>
      </c>
      <c r="AM7" s="38">
        <v>0</v>
      </c>
      <c r="AN7" s="38">
        <v>0</v>
      </c>
      <c r="AO7" s="38" t="s">
        <v>114</v>
      </c>
      <c r="AP7" s="38" t="s">
        <v>114</v>
      </c>
      <c r="AQ7" s="38" t="s">
        <v>114</v>
      </c>
      <c r="AR7" s="38">
        <v>11.01</v>
      </c>
      <c r="AS7" s="38">
        <v>10.199999999999999</v>
      </c>
      <c r="AT7" s="38">
        <v>4.2699999999999996</v>
      </c>
      <c r="AU7" s="38" t="s">
        <v>114</v>
      </c>
      <c r="AV7" s="38" t="s">
        <v>114</v>
      </c>
      <c r="AW7" s="38" t="s">
        <v>114</v>
      </c>
      <c r="AX7" s="38">
        <v>42.06</v>
      </c>
      <c r="AY7" s="38">
        <v>47.55</v>
      </c>
      <c r="AZ7" s="38" t="s">
        <v>114</v>
      </c>
      <c r="BA7" s="38" t="s">
        <v>114</v>
      </c>
      <c r="BB7" s="38" t="s">
        <v>114</v>
      </c>
      <c r="BC7" s="38">
        <v>54.03</v>
      </c>
      <c r="BD7" s="38">
        <v>65.83</v>
      </c>
      <c r="BE7" s="38">
        <v>66.41</v>
      </c>
      <c r="BF7" s="38" t="s">
        <v>114</v>
      </c>
      <c r="BG7" s="38" t="s">
        <v>114</v>
      </c>
      <c r="BH7" s="38" t="s">
        <v>114</v>
      </c>
      <c r="BI7" s="38">
        <v>581.20000000000005</v>
      </c>
      <c r="BJ7" s="38">
        <v>551.49</v>
      </c>
      <c r="BK7" s="38" t="s">
        <v>114</v>
      </c>
      <c r="BL7" s="38" t="s">
        <v>114</v>
      </c>
      <c r="BM7" s="38" t="s">
        <v>114</v>
      </c>
      <c r="BN7" s="38">
        <v>802.49</v>
      </c>
      <c r="BO7" s="38">
        <v>805.14</v>
      </c>
      <c r="BP7" s="38">
        <v>707.33</v>
      </c>
      <c r="BQ7" s="38" t="s">
        <v>114</v>
      </c>
      <c r="BR7" s="38" t="s">
        <v>114</v>
      </c>
      <c r="BS7" s="38" t="s">
        <v>114</v>
      </c>
      <c r="BT7" s="38">
        <v>97.06</v>
      </c>
      <c r="BU7" s="38">
        <v>95.53</v>
      </c>
      <c r="BV7" s="38" t="s">
        <v>114</v>
      </c>
      <c r="BW7" s="38" t="s">
        <v>114</v>
      </c>
      <c r="BX7" s="38" t="s">
        <v>114</v>
      </c>
      <c r="BY7" s="38">
        <v>103.18</v>
      </c>
      <c r="BZ7" s="38">
        <v>100.22</v>
      </c>
      <c r="CA7" s="38">
        <v>101.26</v>
      </c>
      <c r="CB7" s="38" t="s">
        <v>114</v>
      </c>
      <c r="CC7" s="38" t="s">
        <v>114</v>
      </c>
      <c r="CD7" s="38" t="s">
        <v>114</v>
      </c>
      <c r="CE7" s="38">
        <v>175.45</v>
      </c>
      <c r="CF7" s="38">
        <v>176.38</v>
      </c>
      <c r="CG7" s="38" t="s">
        <v>114</v>
      </c>
      <c r="CH7" s="38" t="s">
        <v>114</v>
      </c>
      <c r="CI7" s="38" t="s">
        <v>114</v>
      </c>
      <c r="CJ7" s="38">
        <v>141.11000000000001</v>
      </c>
      <c r="CK7" s="38">
        <v>144.79</v>
      </c>
      <c r="CL7" s="38">
        <v>136.38999999999999</v>
      </c>
      <c r="CM7" s="38" t="s">
        <v>114</v>
      </c>
      <c r="CN7" s="38" t="s">
        <v>114</v>
      </c>
      <c r="CO7" s="38" t="s">
        <v>114</v>
      </c>
      <c r="CP7" s="38" t="s">
        <v>114</v>
      </c>
      <c r="CQ7" s="38" t="s">
        <v>114</v>
      </c>
      <c r="CR7" s="38" t="s">
        <v>114</v>
      </c>
      <c r="CS7" s="38" t="s">
        <v>114</v>
      </c>
      <c r="CT7" s="38" t="s">
        <v>114</v>
      </c>
      <c r="CU7" s="38">
        <v>63.26</v>
      </c>
      <c r="CV7" s="38">
        <v>61.54</v>
      </c>
      <c r="CW7" s="38">
        <v>60.13</v>
      </c>
      <c r="CX7" s="38" t="s">
        <v>114</v>
      </c>
      <c r="CY7" s="38" t="s">
        <v>114</v>
      </c>
      <c r="CZ7" s="38" t="s">
        <v>114</v>
      </c>
      <c r="DA7" s="38">
        <v>93.24</v>
      </c>
      <c r="DB7" s="38">
        <v>92.75</v>
      </c>
      <c r="DC7" s="38" t="s">
        <v>114</v>
      </c>
      <c r="DD7" s="38" t="s">
        <v>114</v>
      </c>
      <c r="DE7" s="38" t="s">
        <v>114</v>
      </c>
      <c r="DF7" s="38">
        <v>94.07</v>
      </c>
      <c r="DG7" s="38">
        <v>94.13</v>
      </c>
      <c r="DH7" s="38">
        <v>95.06</v>
      </c>
      <c r="DI7" s="38" t="s">
        <v>114</v>
      </c>
      <c r="DJ7" s="38" t="s">
        <v>114</v>
      </c>
      <c r="DK7" s="38" t="s">
        <v>114</v>
      </c>
      <c r="DL7" s="38">
        <v>3.68</v>
      </c>
      <c r="DM7" s="38">
        <v>7.29</v>
      </c>
      <c r="DN7" s="38" t="s">
        <v>114</v>
      </c>
      <c r="DO7" s="38" t="s">
        <v>114</v>
      </c>
      <c r="DP7" s="38" t="s">
        <v>114</v>
      </c>
      <c r="DQ7" s="38">
        <v>28.95</v>
      </c>
      <c r="DR7" s="38">
        <v>30.11</v>
      </c>
      <c r="DS7" s="38">
        <v>38.130000000000003</v>
      </c>
      <c r="DT7" s="38" t="s">
        <v>114</v>
      </c>
      <c r="DU7" s="38" t="s">
        <v>114</v>
      </c>
      <c r="DV7" s="38" t="s">
        <v>114</v>
      </c>
      <c r="DW7" s="38">
        <v>4.68</v>
      </c>
      <c r="DX7" s="38">
        <v>5.89</v>
      </c>
      <c r="DY7" s="38" t="s">
        <v>114</v>
      </c>
      <c r="DZ7" s="38" t="s">
        <v>114</v>
      </c>
      <c r="EA7" s="38" t="s">
        <v>114</v>
      </c>
      <c r="EB7" s="38">
        <v>4.07</v>
      </c>
      <c r="EC7" s="38">
        <v>4.54</v>
      </c>
      <c r="ED7" s="38">
        <v>5.37</v>
      </c>
      <c r="EE7" s="38" t="s">
        <v>114</v>
      </c>
      <c r="EF7" s="38" t="s">
        <v>114</v>
      </c>
      <c r="EG7" s="38" t="s">
        <v>114</v>
      </c>
      <c r="EH7" s="38">
        <v>0.13</v>
      </c>
      <c r="EI7" s="38">
        <v>0.27</v>
      </c>
      <c r="EJ7" s="38" t="s">
        <v>114</v>
      </c>
      <c r="EK7" s="38" t="s">
        <v>114</v>
      </c>
      <c r="EL7" s="38" t="s">
        <v>114</v>
      </c>
      <c r="EM7" s="38">
        <v>0.13</v>
      </c>
      <c r="EN7" s="38">
        <v>0.17</v>
      </c>
      <c r="EO7" s="38">
        <v>0.23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2019-01-23T01:36:31Z</cp:lastPrinted>
  <dcterms:created xsi:type="dcterms:W3CDTF">2018-12-03T08:48:24Z</dcterms:created>
  <dcterms:modified xsi:type="dcterms:W3CDTF">2019-02-18T04:15:31Z</dcterms:modified>
  <cp:category/>
</cp:coreProperties>
</file>