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経営比較分析表\08 小田原市\"/>
    </mc:Choice>
  </mc:AlternateContent>
  <workbookProtection workbookAlgorithmName="SHA-512" workbookHashValue="NOweaaQ1MbUeWE0yQke57VV9XcSBCzgZx2zvly4jUkMsbJ6UV8UIaa9NbVrRkyHJsLA+7K6ePWMrAIx9LSa6wQ==" workbookSaltValue="Wj0lLNGlhcv1xxIKKkaD2A==" workbookSpinCount="100000" lockStructure="1"/>
  <bookViews>
    <workbookView xWindow="0" yWindow="0" windowWidth="20496" windowHeight="696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<sst xmlns="http://schemas.openxmlformats.org/spreadsheetml/2006/main" count="232" uniqueCount="120">
  <si>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</si>
  <si>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</si>
  <si>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</si>
  <si>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</si>
  <si>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</si>
  <si>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</si>
  <si>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</si>
  <si>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</si>
  <si>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</si>
  <si>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</si>
  <si>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</si>
  <si>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</si>
  <si>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</si>
  <si>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</si>
  <si>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</si>
  <si>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</si>
  <si>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</si>
  <si>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</si>
  <si>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</si>
  <si>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</si>
  <si>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</si>
  <si>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</si>
  <si>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</si>
  <si>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</si>
  <si>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</si>
  <si>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</si>
  <si>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</si>
  <si>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</si>
  <si>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</si>
  <si>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</si>
  <si>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</si>
  <si>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</si>
  <si>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</si>
  <si>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</si>
  <si>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</si>
  <si>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</si>
  <si>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</si>
  <si>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</si>
  <si>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</si>
  <si>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</si>
  <si>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</si>
  <si>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</si>
  <si>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</si>
  <si>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</si>
  <si>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</si>
  <si>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</si>
  <si>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</si>
  <si>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</si>
  <si>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</si>
  <si>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</si>
  <si>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</si>
  <si>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</si>
  <si>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</si>
  <si>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</si>
  <si>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</si>
  <si>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</si>
  <si>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</si>
  <si>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</si>
  <si>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</si>
  <si>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</si>
  <si>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</si>
  <si>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</si>
  <si>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</si>
  <si>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</si>
  <si>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</si>
  <si>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</si>
  <si>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</si>
  <si>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</si>
  <si>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</si>
  <si>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</si>
  <si>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</si>
  <si>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</si>
  <si>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</si>
  <si>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</si>
  <si>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</si>
  <si>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</si>
  <si>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</si>
  <si>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</si>
  <si>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</si>
  <si>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</si>
  <si>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</si>
  <si>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</si>
  <si>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</si>
  <si>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</si>
  <si>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</si>
  <si>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</si>
  <si>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</si>
  <si>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</si>
  <si>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</si>
  <si>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</si>
  <si>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</si>
  <si>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</si>
  <si>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</si>
  <si>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</si>
  <si>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</si>
  <si>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</si>
  <si>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</si>
  <si>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</si>
  <si>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</si>
  <si>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</si>
  <si>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</si>
  <si>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</si>
  <si>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</si>
  <si>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</si>
  <si>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</si>
  <si>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小田原市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</si>
  <si>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</si>
  <si>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</si>
  <si>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</si>
  <si>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</si>
  <si>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</si>
  <si>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</si>
  <si>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</si>
  <si>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</si>
  <si>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</si>
  <si>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</si>
  <si>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</si>
  <si>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29年1月の水道料金改定の影響を通年で受けたことにより、①経常収支比率や⑤料金回収率が大きく改善しました。また、④企業債残高対給水収益比率も改善していますが、依然として類似団体平均よりも高い水準にあります。</t>
    <phoneticPr fontId="4"/>
  </si>
  <si>
    <t>　将来において、水需要の低下によりさらなる給水収益の減少が予想される一方で、地震対策や施設更新などといった支出の増加が避けられない状況となっており、事業経営の効率化と財政基盤の強化が必要となります。
　今後は、改定した「おだわら水道ビジョン」を基に、支出については、アセットマネジメント（資産管理）の取組みを活用した事業化計画の推進や、更なる業務委託の拡大などにより抑制していきます。
　また、収入については、国県補助金等の積極的な活用等の収入増加策を講ずる一方、収入の根幹をなす水道料金については、定期的に見直しを図り、適切な料金水準を検討していきます。</t>
    <rPh sb="158" eb="161">
      <t>ジギョウカ</t>
    </rPh>
    <rPh sb="161" eb="163">
      <t>ケイカク</t>
    </rPh>
    <rPh sb="164" eb="166">
      <t>スイシン</t>
    </rPh>
    <phoneticPr fontId="4"/>
  </si>
  <si>
    <t>　①有形固定資産減価償却率、②管路経年化率が類似団体平均値と比べ高い水準となっている一方、③管路更新率が低くなっていることから、施設の老朽化が進んでいると分析されます。
　管路の老朽化対策は、昭和40年代中頃以前に布設した管路について更新事業を進めていますが、多額の事業費を要する基幹管路から優先的に実施しているため、実施延長が伸びず管路更新率が低い値となっています。
　今後、基幹管路の更新が終了すると配水支管の更新事業に集中して取組むことから、実施延長が伸び更新率も高くなると思われます。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</si>
</sst>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0.37</c:v>
                </c:pt>
                <c:pt idx="1">
                  <c:v>0.2</c:v>
                </c:pt>
                <c:pt idx="2">
                  <c:v>0.33</c:v>
                </c:pt>
                <c:pt idx="3">
                  <c:v>0.36</c:v>
                </c:pt>
                <c:pt idx="4">
                  <c:v>0.28000000000000003</c:v>
                </c:pt>
              </c:numCache>
            </c:numRef>
          </c:val>
          <c:extLst xmlns:c16r2="http://schemas.microsoft.com/office/drawing/2015/06/chart">
            <c:ext xmlns:c16="http://schemas.microsoft.com/office/drawing/2014/chart" uri="{C3380CC4-5D6E-409C-BE32-E72D297353CC}">
              <c16:uniqueId val="{00000000-BEA6-4DEF-AE5E-E23154523294}"/>
            </c:ext>
          </c:extLst>
        </c:ser>
        <c:dLbls>
          <c:showLegendKey val="0"/>
          <c:showVal val="0"/>
          <c:showCatName val="0"/>
          <c:showSerName val="0"/>
          <c:showPercent val="0"/>
          <c:showBubbleSize val="0"/>
        </c:dLbls>
        <c:gapWidth val="150"/>
        <c:axId val="660656696"/>
        <c:axId val="660657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0.72</c:v>
                </c:pt>
                <c:pt idx="2">
                  <c:v>0.67</c:v>
                </c:pt>
                <c:pt idx="3">
                  <c:v>0.67</c:v>
                </c:pt>
                <c:pt idx="4">
                  <c:v>0.65</c:v>
                </c:pt>
              </c:numCache>
            </c:numRef>
          </c:val>
          <c:smooth val="0"/>
          <c:extLst xmlns:c16r2="http://schemas.microsoft.com/office/drawing/2015/06/chart">
            <c:ext xmlns:c16="http://schemas.microsoft.com/office/drawing/2014/chart" uri="{C3380CC4-5D6E-409C-BE32-E72D297353CC}">
              <c16:uniqueId val="{00000001-BEA6-4DEF-AE5E-E23154523294}"/>
            </c:ext>
          </c:extLst>
        </c:ser>
        <c:dLbls>
          <c:showLegendKey val="0"/>
          <c:showVal val="0"/>
          <c:showCatName val="0"/>
          <c:showSerName val="0"/>
          <c:showPercent val="0"/>
          <c:showBubbleSize val="0"/>
        </c:dLbls>
        <c:marker val="1"/>
        <c:smooth val="0"/>
        <c:axId val="660656696"/>
        <c:axId val="660657088"/>
      </c:lineChart>
      <c:dateAx>
        <c:axId val="660656696"/>
        <c:scaling>
          <c:orientation val="minMax"/>
        </c:scaling>
        <c:delete val="1"/>
        <c:axPos val="b"/>
        <c:numFmt formatCode="ge" sourceLinked="1"/>
        <c:majorTickMark val="none"/>
        <c:minorTickMark val="none"/>
        <c:tickLblPos val="none"/>
        <c:crossAx val="660657088"/>
        <c:crosses val="autoZero"/>
        <c:auto val="1"/>
        <c:lblOffset val="100"/>
        <c:baseTimeUnit val="years"/>
      </c:dateAx>
      <c:valAx>
        <c:axId val="66065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0656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63.54</c:v>
                </c:pt>
                <c:pt idx="1">
                  <c:v>62.86</c:v>
                </c:pt>
                <c:pt idx="2">
                  <c:v>63.7</c:v>
                </c:pt>
                <c:pt idx="3">
                  <c:v>62.84</c:v>
                </c:pt>
                <c:pt idx="4">
                  <c:v>64.52</c:v>
                </c:pt>
              </c:numCache>
            </c:numRef>
          </c:val>
          <c:extLst xmlns:c16r2="http://schemas.microsoft.com/office/drawing/2015/06/chart">
            <c:ext xmlns:c16="http://schemas.microsoft.com/office/drawing/2014/chart" uri="{C3380CC4-5D6E-409C-BE32-E72D297353CC}">
              <c16:uniqueId val="{00000000-AB23-4B50-BD9E-14034F3F3899}"/>
            </c:ext>
          </c:extLst>
        </c:ser>
        <c:dLbls>
          <c:showLegendKey val="0"/>
          <c:showVal val="0"/>
          <c:showCatName val="0"/>
          <c:showSerName val="0"/>
          <c:showPercent val="0"/>
          <c:showBubbleSize val="0"/>
        </c:dLbls>
        <c:gapWidth val="150"/>
        <c:axId val="493422464"/>
        <c:axId val="493424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62.15</c:v>
                </c:pt>
                <c:pt idx="1">
                  <c:v>61.61</c:v>
                </c:pt>
                <c:pt idx="2">
                  <c:v>62.34</c:v>
                </c:pt>
                <c:pt idx="3">
                  <c:v>62.46</c:v>
                </c:pt>
                <c:pt idx="4">
                  <c:v>62.88</c:v>
                </c:pt>
              </c:numCache>
            </c:numRef>
          </c:val>
          <c:smooth val="0"/>
          <c:extLst xmlns:c16r2="http://schemas.microsoft.com/office/drawing/2015/06/chart">
            <c:ext xmlns:c16="http://schemas.microsoft.com/office/drawing/2014/chart" uri="{C3380CC4-5D6E-409C-BE32-E72D297353CC}">
              <c16:uniqueId val="{00000001-AB23-4B50-BD9E-14034F3F3899}"/>
            </c:ext>
          </c:extLst>
        </c:ser>
        <c:dLbls>
          <c:showLegendKey val="0"/>
          <c:showVal val="0"/>
          <c:showCatName val="0"/>
          <c:showSerName val="0"/>
          <c:showPercent val="0"/>
          <c:showBubbleSize val="0"/>
        </c:dLbls>
        <c:marker val="1"/>
        <c:smooth val="0"/>
        <c:axId val="493422464"/>
        <c:axId val="493424424"/>
      </c:lineChart>
      <c:dateAx>
        <c:axId val="493422464"/>
        <c:scaling>
          <c:orientation val="minMax"/>
        </c:scaling>
        <c:delete val="1"/>
        <c:axPos val="b"/>
        <c:numFmt formatCode="ge" sourceLinked="1"/>
        <c:majorTickMark val="none"/>
        <c:minorTickMark val="none"/>
        <c:tickLblPos val="none"/>
        <c:crossAx val="493424424"/>
        <c:crosses val="autoZero"/>
        <c:auto val="1"/>
        <c:lblOffset val="100"/>
        <c:baseTimeUnit val="years"/>
      </c:dateAx>
      <c:valAx>
        <c:axId val="493424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3422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90.6</c:v>
                </c:pt>
                <c:pt idx="1">
                  <c:v>90.2</c:v>
                </c:pt>
                <c:pt idx="2">
                  <c:v>87.9</c:v>
                </c:pt>
                <c:pt idx="3">
                  <c:v>87.95</c:v>
                </c:pt>
                <c:pt idx="4">
                  <c:v>86.03</c:v>
                </c:pt>
              </c:numCache>
            </c:numRef>
          </c:val>
          <c:extLst xmlns:c16r2="http://schemas.microsoft.com/office/drawing/2015/06/chart">
            <c:ext xmlns:c16="http://schemas.microsoft.com/office/drawing/2014/chart" uri="{C3380CC4-5D6E-409C-BE32-E72D297353CC}">
              <c16:uniqueId val="{00000000-98AD-4A81-BB1B-7DF9A318AD31}"/>
            </c:ext>
          </c:extLst>
        </c:ser>
        <c:dLbls>
          <c:showLegendKey val="0"/>
          <c:showVal val="0"/>
          <c:showCatName val="0"/>
          <c:showSerName val="0"/>
          <c:showPercent val="0"/>
          <c:showBubbleSize val="0"/>
        </c:dLbls>
        <c:gapWidth val="150"/>
        <c:axId val="493423248"/>
        <c:axId val="493424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90.64</c:v>
                </c:pt>
                <c:pt idx="1">
                  <c:v>90.23</c:v>
                </c:pt>
                <c:pt idx="2">
                  <c:v>90.15</c:v>
                </c:pt>
                <c:pt idx="3">
                  <c:v>90.62</c:v>
                </c:pt>
                <c:pt idx="4">
                  <c:v>90.13</c:v>
                </c:pt>
              </c:numCache>
            </c:numRef>
          </c:val>
          <c:smooth val="0"/>
          <c:extLst xmlns:c16r2="http://schemas.microsoft.com/office/drawing/2015/06/chart">
            <c:ext xmlns:c16="http://schemas.microsoft.com/office/drawing/2014/chart" uri="{C3380CC4-5D6E-409C-BE32-E72D297353CC}">
              <c16:uniqueId val="{00000001-98AD-4A81-BB1B-7DF9A318AD31}"/>
            </c:ext>
          </c:extLst>
        </c:ser>
        <c:dLbls>
          <c:showLegendKey val="0"/>
          <c:showVal val="0"/>
          <c:showCatName val="0"/>
          <c:showSerName val="0"/>
          <c:showPercent val="0"/>
          <c:showBubbleSize val="0"/>
        </c:dLbls>
        <c:marker val="1"/>
        <c:smooth val="0"/>
        <c:axId val="493423248"/>
        <c:axId val="493424032"/>
      </c:lineChart>
      <c:dateAx>
        <c:axId val="493423248"/>
        <c:scaling>
          <c:orientation val="minMax"/>
        </c:scaling>
        <c:delete val="1"/>
        <c:axPos val="b"/>
        <c:numFmt formatCode="ge" sourceLinked="1"/>
        <c:majorTickMark val="none"/>
        <c:minorTickMark val="none"/>
        <c:tickLblPos val="none"/>
        <c:crossAx val="493424032"/>
        <c:crosses val="autoZero"/>
        <c:auto val="1"/>
        <c:lblOffset val="100"/>
        <c:baseTimeUnit val="years"/>
      </c:dateAx>
      <c:valAx>
        <c:axId val="493424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342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103.35</c:v>
                </c:pt>
                <c:pt idx="1">
                  <c:v>106.04</c:v>
                </c:pt>
                <c:pt idx="2">
                  <c:v>105.38</c:v>
                </c:pt>
                <c:pt idx="3">
                  <c:v>104.53</c:v>
                </c:pt>
                <c:pt idx="4">
                  <c:v>120.09</c:v>
                </c:pt>
              </c:numCache>
            </c:numRef>
          </c:val>
          <c:extLst xmlns:c16r2="http://schemas.microsoft.com/office/drawing/2015/06/chart">
            <c:ext xmlns:c16="http://schemas.microsoft.com/office/drawing/2014/chart" uri="{C3380CC4-5D6E-409C-BE32-E72D297353CC}">
              <c16:uniqueId val="{00000000-19E3-4703-894C-44509AA00342}"/>
            </c:ext>
          </c:extLst>
        </c:ser>
        <c:dLbls>
          <c:showLegendKey val="0"/>
          <c:showVal val="0"/>
          <c:showCatName val="0"/>
          <c:showSerName val="0"/>
          <c:showPercent val="0"/>
          <c:showBubbleSize val="0"/>
        </c:dLbls>
        <c:gapWidth val="150"/>
        <c:axId val="660662576"/>
        <c:axId val="660663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108.9</c:v>
                </c:pt>
                <c:pt idx="1">
                  <c:v>114.43</c:v>
                </c:pt>
                <c:pt idx="2">
                  <c:v>114.08</c:v>
                </c:pt>
                <c:pt idx="3">
                  <c:v>115.36</c:v>
                </c:pt>
                <c:pt idx="4">
                  <c:v>113.95</c:v>
                </c:pt>
              </c:numCache>
            </c:numRef>
          </c:val>
          <c:smooth val="0"/>
          <c:extLst xmlns:c16r2="http://schemas.microsoft.com/office/drawing/2015/06/chart">
            <c:ext xmlns:c16="http://schemas.microsoft.com/office/drawing/2014/chart" uri="{C3380CC4-5D6E-409C-BE32-E72D297353CC}">
              <c16:uniqueId val="{00000001-19E3-4703-894C-44509AA00342}"/>
            </c:ext>
          </c:extLst>
        </c:ser>
        <c:dLbls>
          <c:showLegendKey val="0"/>
          <c:showVal val="0"/>
          <c:showCatName val="0"/>
          <c:showSerName val="0"/>
          <c:showPercent val="0"/>
          <c:showBubbleSize val="0"/>
        </c:dLbls>
        <c:marker val="1"/>
        <c:smooth val="0"/>
        <c:axId val="660662576"/>
        <c:axId val="660663360"/>
      </c:lineChart>
      <c:dateAx>
        <c:axId val="660662576"/>
        <c:scaling>
          <c:orientation val="minMax"/>
        </c:scaling>
        <c:delete val="1"/>
        <c:axPos val="b"/>
        <c:numFmt formatCode="ge" sourceLinked="1"/>
        <c:majorTickMark val="none"/>
        <c:minorTickMark val="none"/>
        <c:tickLblPos val="none"/>
        <c:crossAx val="660663360"/>
        <c:crosses val="autoZero"/>
        <c:auto val="1"/>
        <c:lblOffset val="100"/>
        <c:baseTimeUnit val="years"/>
      </c:dateAx>
      <c:valAx>
        <c:axId val="6606633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6066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47.62</c:v>
                </c:pt>
                <c:pt idx="1">
                  <c:v>48.07</c:v>
                </c:pt>
                <c:pt idx="2">
                  <c:v>49.41</c:v>
                </c:pt>
                <c:pt idx="3">
                  <c:v>49.56</c:v>
                </c:pt>
                <c:pt idx="4">
                  <c:v>51.01</c:v>
                </c:pt>
              </c:numCache>
            </c:numRef>
          </c:val>
          <c:extLst xmlns:c16r2="http://schemas.microsoft.com/office/drawing/2015/06/chart">
            <c:ext xmlns:c16="http://schemas.microsoft.com/office/drawing/2014/chart" uri="{C3380CC4-5D6E-409C-BE32-E72D297353CC}">
              <c16:uniqueId val="{00000000-0748-4370-BF3C-5B6EA94EEB55}"/>
            </c:ext>
          </c:extLst>
        </c:ser>
        <c:dLbls>
          <c:showLegendKey val="0"/>
          <c:showVal val="0"/>
          <c:showCatName val="0"/>
          <c:showSerName val="0"/>
          <c:showPercent val="0"/>
          <c:showBubbleSize val="0"/>
        </c:dLbls>
        <c:gapWidth val="150"/>
        <c:axId val="493418152"/>
        <c:axId val="493414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43.24</c:v>
                </c:pt>
                <c:pt idx="1">
                  <c:v>46.36</c:v>
                </c:pt>
                <c:pt idx="2">
                  <c:v>47.37</c:v>
                </c:pt>
                <c:pt idx="3">
                  <c:v>48.01</c:v>
                </c:pt>
                <c:pt idx="4">
                  <c:v>48.01</c:v>
                </c:pt>
              </c:numCache>
            </c:numRef>
          </c:val>
          <c:smooth val="0"/>
          <c:extLst xmlns:c16r2="http://schemas.microsoft.com/office/drawing/2015/06/chart">
            <c:ext xmlns:c16="http://schemas.microsoft.com/office/drawing/2014/chart" uri="{C3380CC4-5D6E-409C-BE32-E72D297353CC}">
              <c16:uniqueId val="{00000001-0748-4370-BF3C-5B6EA94EEB55}"/>
            </c:ext>
          </c:extLst>
        </c:ser>
        <c:dLbls>
          <c:showLegendKey val="0"/>
          <c:showVal val="0"/>
          <c:showCatName val="0"/>
          <c:showSerName val="0"/>
          <c:showPercent val="0"/>
          <c:showBubbleSize val="0"/>
        </c:dLbls>
        <c:marker val="1"/>
        <c:smooth val="0"/>
        <c:axId val="493418152"/>
        <c:axId val="493414232"/>
      </c:lineChart>
      <c:dateAx>
        <c:axId val="493418152"/>
        <c:scaling>
          <c:orientation val="minMax"/>
        </c:scaling>
        <c:delete val="1"/>
        <c:axPos val="b"/>
        <c:numFmt formatCode="ge" sourceLinked="1"/>
        <c:majorTickMark val="none"/>
        <c:minorTickMark val="none"/>
        <c:tickLblPos val="none"/>
        <c:crossAx val="493414232"/>
        <c:crosses val="autoZero"/>
        <c:auto val="1"/>
        <c:lblOffset val="100"/>
        <c:baseTimeUnit val="years"/>
      </c:dateAx>
      <c:valAx>
        <c:axId val="493414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3418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30.24</c:v>
                </c:pt>
                <c:pt idx="1">
                  <c:v>31.08</c:v>
                </c:pt>
                <c:pt idx="2">
                  <c:v>27.79</c:v>
                </c:pt>
                <c:pt idx="3">
                  <c:v>29.76</c:v>
                </c:pt>
                <c:pt idx="4">
                  <c:v>21.46</c:v>
                </c:pt>
              </c:numCache>
            </c:numRef>
          </c:val>
          <c:extLst xmlns:c16r2="http://schemas.microsoft.com/office/drawing/2015/06/chart">
            <c:ext xmlns:c16="http://schemas.microsoft.com/office/drawing/2014/chart" uri="{C3380CC4-5D6E-409C-BE32-E72D297353CC}">
              <c16:uniqueId val="{00000000-1921-44C7-9356-B070286CCFF8}"/>
            </c:ext>
          </c:extLst>
        </c:ser>
        <c:dLbls>
          <c:showLegendKey val="0"/>
          <c:showVal val="0"/>
          <c:showCatName val="0"/>
          <c:showSerName val="0"/>
          <c:showPercent val="0"/>
          <c:showBubbleSize val="0"/>
        </c:dLbls>
        <c:gapWidth val="150"/>
        <c:axId val="493409528"/>
        <c:axId val="493409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12.21</c:v>
                </c:pt>
                <c:pt idx="1">
                  <c:v>13.57</c:v>
                </c:pt>
                <c:pt idx="2">
                  <c:v>14.27</c:v>
                </c:pt>
                <c:pt idx="3">
                  <c:v>16.170000000000002</c:v>
                </c:pt>
                <c:pt idx="4">
                  <c:v>16.600000000000001</c:v>
                </c:pt>
              </c:numCache>
            </c:numRef>
          </c:val>
          <c:smooth val="0"/>
          <c:extLst xmlns:c16r2="http://schemas.microsoft.com/office/drawing/2015/06/chart">
            <c:ext xmlns:c16="http://schemas.microsoft.com/office/drawing/2014/chart" uri="{C3380CC4-5D6E-409C-BE32-E72D297353CC}">
              <c16:uniqueId val="{00000001-1921-44C7-9356-B070286CCFF8}"/>
            </c:ext>
          </c:extLst>
        </c:ser>
        <c:dLbls>
          <c:showLegendKey val="0"/>
          <c:showVal val="0"/>
          <c:showCatName val="0"/>
          <c:showSerName val="0"/>
          <c:showPercent val="0"/>
          <c:showBubbleSize val="0"/>
        </c:dLbls>
        <c:marker val="1"/>
        <c:smooth val="0"/>
        <c:axId val="493409528"/>
        <c:axId val="493409920"/>
      </c:lineChart>
      <c:dateAx>
        <c:axId val="493409528"/>
        <c:scaling>
          <c:orientation val="minMax"/>
        </c:scaling>
        <c:delete val="1"/>
        <c:axPos val="b"/>
        <c:numFmt formatCode="ge" sourceLinked="1"/>
        <c:majorTickMark val="none"/>
        <c:minorTickMark val="none"/>
        <c:tickLblPos val="none"/>
        <c:crossAx val="493409920"/>
        <c:crosses val="autoZero"/>
        <c:auto val="1"/>
        <c:lblOffset val="100"/>
        <c:baseTimeUnit val="years"/>
      </c:dateAx>
      <c:valAx>
        <c:axId val="49340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3409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DF9-45F6-A93B-5CD308F6B5CE}"/>
            </c:ext>
          </c:extLst>
        </c:ser>
        <c:dLbls>
          <c:showLegendKey val="0"/>
          <c:showVal val="0"/>
          <c:showCatName val="0"/>
          <c:showSerName val="0"/>
          <c:showPercent val="0"/>
          <c:showBubbleSize val="0"/>
        </c:dLbls>
        <c:gapWidth val="150"/>
        <c:axId val="493417368"/>
        <c:axId val="493411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3.47</c:v>
                </c:pt>
                <c:pt idx="1">
                  <c:v>0.13</c:v>
                </c:pt>
                <c:pt idx="2" formatCode="#,##0.00;&quot;△&quot;#,##0.00">
                  <c:v>0</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3DF9-45F6-A93B-5CD308F6B5CE}"/>
            </c:ext>
          </c:extLst>
        </c:ser>
        <c:dLbls>
          <c:showLegendKey val="0"/>
          <c:showVal val="0"/>
          <c:showCatName val="0"/>
          <c:showSerName val="0"/>
          <c:showPercent val="0"/>
          <c:showBubbleSize val="0"/>
        </c:dLbls>
        <c:marker val="1"/>
        <c:smooth val="0"/>
        <c:axId val="493417368"/>
        <c:axId val="493411488"/>
      </c:lineChart>
      <c:dateAx>
        <c:axId val="493417368"/>
        <c:scaling>
          <c:orientation val="minMax"/>
        </c:scaling>
        <c:delete val="1"/>
        <c:axPos val="b"/>
        <c:numFmt formatCode="ge" sourceLinked="1"/>
        <c:majorTickMark val="none"/>
        <c:minorTickMark val="none"/>
        <c:tickLblPos val="none"/>
        <c:crossAx val="493411488"/>
        <c:crosses val="autoZero"/>
        <c:auto val="1"/>
        <c:lblOffset val="100"/>
        <c:baseTimeUnit val="years"/>
      </c:dateAx>
      <c:valAx>
        <c:axId val="4934114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93417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421.57</c:v>
                </c:pt>
                <c:pt idx="1">
                  <c:v>241.63</c:v>
                </c:pt>
                <c:pt idx="2">
                  <c:v>204.51</c:v>
                </c:pt>
                <c:pt idx="3">
                  <c:v>210.33</c:v>
                </c:pt>
                <c:pt idx="4">
                  <c:v>206.72</c:v>
                </c:pt>
              </c:numCache>
            </c:numRef>
          </c:val>
          <c:extLst xmlns:c16r2="http://schemas.microsoft.com/office/drawing/2015/06/chart">
            <c:ext xmlns:c16="http://schemas.microsoft.com/office/drawing/2014/chart" uri="{C3380CC4-5D6E-409C-BE32-E72D297353CC}">
              <c16:uniqueId val="{00000000-1986-4A6F-9A36-877F90122863}"/>
            </c:ext>
          </c:extLst>
        </c:ser>
        <c:dLbls>
          <c:showLegendKey val="0"/>
          <c:showVal val="0"/>
          <c:showCatName val="0"/>
          <c:showSerName val="0"/>
          <c:showPercent val="0"/>
          <c:showBubbleSize val="0"/>
        </c:dLbls>
        <c:gapWidth val="150"/>
        <c:axId val="493421288"/>
        <c:axId val="493412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628.34</c:v>
                </c:pt>
                <c:pt idx="1">
                  <c:v>289.8</c:v>
                </c:pt>
                <c:pt idx="2">
                  <c:v>299.44</c:v>
                </c:pt>
                <c:pt idx="3">
                  <c:v>311.99</c:v>
                </c:pt>
                <c:pt idx="4">
                  <c:v>307.83</c:v>
                </c:pt>
              </c:numCache>
            </c:numRef>
          </c:val>
          <c:smooth val="0"/>
          <c:extLst xmlns:c16r2="http://schemas.microsoft.com/office/drawing/2015/06/chart">
            <c:ext xmlns:c16="http://schemas.microsoft.com/office/drawing/2014/chart" uri="{C3380CC4-5D6E-409C-BE32-E72D297353CC}">
              <c16:uniqueId val="{00000001-1986-4A6F-9A36-877F90122863}"/>
            </c:ext>
          </c:extLst>
        </c:ser>
        <c:dLbls>
          <c:showLegendKey val="0"/>
          <c:showVal val="0"/>
          <c:showCatName val="0"/>
          <c:showSerName val="0"/>
          <c:showPercent val="0"/>
          <c:showBubbleSize val="0"/>
        </c:dLbls>
        <c:marker val="1"/>
        <c:smooth val="0"/>
        <c:axId val="493421288"/>
        <c:axId val="493412272"/>
      </c:lineChart>
      <c:dateAx>
        <c:axId val="493421288"/>
        <c:scaling>
          <c:orientation val="minMax"/>
        </c:scaling>
        <c:delete val="1"/>
        <c:axPos val="b"/>
        <c:numFmt formatCode="ge" sourceLinked="1"/>
        <c:majorTickMark val="none"/>
        <c:minorTickMark val="none"/>
        <c:tickLblPos val="none"/>
        <c:crossAx val="493412272"/>
        <c:crosses val="autoZero"/>
        <c:auto val="1"/>
        <c:lblOffset val="100"/>
        <c:baseTimeUnit val="years"/>
      </c:dateAx>
      <c:valAx>
        <c:axId val="4934122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93421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445.23</c:v>
                </c:pt>
                <c:pt idx="1">
                  <c:v>448.21</c:v>
                </c:pt>
                <c:pt idx="2">
                  <c:v>454.32</c:v>
                </c:pt>
                <c:pt idx="3">
                  <c:v>457.2</c:v>
                </c:pt>
                <c:pt idx="4">
                  <c:v>393.74</c:v>
                </c:pt>
              </c:numCache>
            </c:numRef>
          </c:val>
          <c:extLst xmlns:c16r2="http://schemas.microsoft.com/office/drawing/2015/06/chart">
            <c:ext xmlns:c16="http://schemas.microsoft.com/office/drawing/2014/chart" uri="{C3380CC4-5D6E-409C-BE32-E72D297353CC}">
              <c16:uniqueId val="{00000000-6B81-4883-A439-062C115125C3}"/>
            </c:ext>
          </c:extLst>
        </c:ser>
        <c:dLbls>
          <c:showLegendKey val="0"/>
          <c:showVal val="0"/>
          <c:showCatName val="0"/>
          <c:showSerName val="0"/>
          <c:showPercent val="0"/>
          <c:showBubbleSize val="0"/>
        </c:dLbls>
        <c:gapWidth val="150"/>
        <c:axId val="493419328"/>
        <c:axId val="493414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297.13</c:v>
                </c:pt>
                <c:pt idx="1">
                  <c:v>301.99</c:v>
                </c:pt>
                <c:pt idx="2">
                  <c:v>298.08999999999997</c:v>
                </c:pt>
                <c:pt idx="3">
                  <c:v>291.77999999999997</c:v>
                </c:pt>
                <c:pt idx="4">
                  <c:v>295.44</c:v>
                </c:pt>
              </c:numCache>
            </c:numRef>
          </c:val>
          <c:smooth val="0"/>
          <c:extLst xmlns:c16r2="http://schemas.microsoft.com/office/drawing/2015/06/chart">
            <c:ext xmlns:c16="http://schemas.microsoft.com/office/drawing/2014/chart" uri="{C3380CC4-5D6E-409C-BE32-E72D297353CC}">
              <c16:uniqueId val="{00000001-6B81-4883-A439-062C115125C3}"/>
            </c:ext>
          </c:extLst>
        </c:ser>
        <c:dLbls>
          <c:showLegendKey val="0"/>
          <c:showVal val="0"/>
          <c:showCatName val="0"/>
          <c:showSerName val="0"/>
          <c:showPercent val="0"/>
          <c:showBubbleSize val="0"/>
        </c:dLbls>
        <c:marker val="1"/>
        <c:smooth val="0"/>
        <c:axId val="493419328"/>
        <c:axId val="493414624"/>
      </c:lineChart>
      <c:dateAx>
        <c:axId val="493419328"/>
        <c:scaling>
          <c:orientation val="minMax"/>
        </c:scaling>
        <c:delete val="1"/>
        <c:axPos val="b"/>
        <c:numFmt formatCode="ge" sourceLinked="1"/>
        <c:majorTickMark val="none"/>
        <c:minorTickMark val="none"/>
        <c:tickLblPos val="none"/>
        <c:crossAx val="493414624"/>
        <c:crosses val="autoZero"/>
        <c:auto val="1"/>
        <c:lblOffset val="100"/>
        <c:baseTimeUnit val="years"/>
      </c:dateAx>
      <c:valAx>
        <c:axId val="4934146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9341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92.91</c:v>
                </c:pt>
                <c:pt idx="1">
                  <c:v>96.82</c:v>
                </c:pt>
                <c:pt idx="2">
                  <c:v>95.36</c:v>
                </c:pt>
                <c:pt idx="3">
                  <c:v>94.28</c:v>
                </c:pt>
                <c:pt idx="4">
                  <c:v>111.42</c:v>
                </c:pt>
              </c:numCache>
            </c:numRef>
          </c:val>
          <c:extLst xmlns:c16r2="http://schemas.microsoft.com/office/drawing/2015/06/chart">
            <c:ext xmlns:c16="http://schemas.microsoft.com/office/drawing/2014/chart" uri="{C3380CC4-5D6E-409C-BE32-E72D297353CC}">
              <c16:uniqueId val="{00000000-FEC3-49F4-A690-AA6F6C88D33C}"/>
            </c:ext>
          </c:extLst>
        </c:ser>
        <c:dLbls>
          <c:showLegendKey val="0"/>
          <c:showVal val="0"/>
          <c:showCatName val="0"/>
          <c:showSerName val="0"/>
          <c:showPercent val="0"/>
          <c:showBubbleSize val="0"/>
        </c:dLbls>
        <c:gapWidth val="150"/>
        <c:axId val="493415016"/>
        <c:axId val="493420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99.89</c:v>
                </c:pt>
                <c:pt idx="1">
                  <c:v>107.05</c:v>
                </c:pt>
                <c:pt idx="2">
                  <c:v>106.4</c:v>
                </c:pt>
                <c:pt idx="3">
                  <c:v>107.61</c:v>
                </c:pt>
                <c:pt idx="4">
                  <c:v>106.02</c:v>
                </c:pt>
              </c:numCache>
            </c:numRef>
          </c:val>
          <c:smooth val="0"/>
          <c:extLst xmlns:c16r2="http://schemas.microsoft.com/office/drawing/2015/06/chart">
            <c:ext xmlns:c16="http://schemas.microsoft.com/office/drawing/2014/chart" uri="{C3380CC4-5D6E-409C-BE32-E72D297353CC}">
              <c16:uniqueId val="{00000001-FEC3-49F4-A690-AA6F6C88D33C}"/>
            </c:ext>
          </c:extLst>
        </c:ser>
        <c:dLbls>
          <c:showLegendKey val="0"/>
          <c:showVal val="0"/>
          <c:showCatName val="0"/>
          <c:showSerName val="0"/>
          <c:showPercent val="0"/>
          <c:showBubbleSize val="0"/>
        </c:dLbls>
        <c:marker val="1"/>
        <c:smooth val="0"/>
        <c:axId val="493415016"/>
        <c:axId val="493420112"/>
      </c:lineChart>
      <c:dateAx>
        <c:axId val="493415016"/>
        <c:scaling>
          <c:orientation val="minMax"/>
        </c:scaling>
        <c:delete val="1"/>
        <c:axPos val="b"/>
        <c:numFmt formatCode="ge" sourceLinked="1"/>
        <c:majorTickMark val="none"/>
        <c:minorTickMark val="none"/>
        <c:tickLblPos val="none"/>
        <c:crossAx val="493420112"/>
        <c:crosses val="autoZero"/>
        <c:auto val="1"/>
        <c:lblOffset val="100"/>
        <c:baseTimeUnit val="years"/>
      </c:dateAx>
      <c:valAx>
        <c:axId val="493420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3415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130.12</c:v>
                </c:pt>
                <c:pt idx="1">
                  <c:v>124.65</c:v>
                </c:pt>
                <c:pt idx="2">
                  <c:v>125.72</c:v>
                </c:pt>
                <c:pt idx="3">
                  <c:v>128.22999999999999</c:v>
                </c:pt>
                <c:pt idx="4">
                  <c:v>127.56</c:v>
                </c:pt>
              </c:numCache>
            </c:numRef>
          </c:val>
          <c:extLst xmlns:c16r2="http://schemas.microsoft.com/office/drawing/2015/06/chart">
            <c:ext xmlns:c16="http://schemas.microsoft.com/office/drawing/2014/chart" uri="{C3380CC4-5D6E-409C-BE32-E72D297353CC}">
              <c16:uniqueId val="{00000000-BA7E-4ABD-BA84-BBE8F72927F5}"/>
            </c:ext>
          </c:extLst>
        </c:ser>
        <c:dLbls>
          <c:showLegendKey val="0"/>
          <c:showVal val="0"/>
          <c:showCatName val="0"/>
          <c:showSerName val="0"/>
          <c:showPercent val="0"/>
          <c:showBubbleSize val="0"/>
        </c:dLbls>
        <c:gapWidth val="150"/>
        <c:axId val="493416976"/>
        <c:axId val="493419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165.34</c:v>
                </c:pt>
                <c:pt idx="1">
                  <c:v>155.09</c:v>
                </c:pt>
                <c:pt idx="2">
                  <c:v>156.29</c:v>
                </c:pt>
                <c:pt idx="3">
                  <c:v>155.69</c:v>
                </c:pt>
                <c:pt idx="4">
                  <c:v>158.6</c:v>
                </c:pt>
              </c:numCache>
            </c:numRef>
          </c:val>
          <c:smooth val="0"/>
          <c:extLst xmlns:c16r2="http://schemas.microsoft.com/office/drawing/2015/06/chart">
            <c:ext xmlns:c16="http://schemas.microsoft.com/office/drawing/2014/chart" uri="{C3380CC4-5D6E-409C-BE32-E72D297353CC}">
              <c16:uniqueId val="{00000001-BA7E-4ABD-BA84-BBE8F72927F5}"/>
            </c:ext>
          </c:extLst>
        </c:ser>
        <c:dLbls>
          <c:showLegendKey val="0"/>
          <c:showVal val="0"/>
          <c:showCatName val="0"/>
          <c:showSerName val="0"/>
          <c:showPercent val="0"/>
          <c:showBubbleSize val="0"/>
        </c:dLbls>
        <c:marker val="1"/>
        <c:smooth val="0"/>
        <c:axId val="493416976"/>
        <c:axId val="493419720"/>
      </c:lineChart>
      <c:dateAx>
        <c:axId val="493416976"/>
        <c:scaling>
          <c:orientation val="minMax"/>
        </c:scaling>
        <c:delete val="1"/>
        <c:axPos val="b"/>
        <c:numFmt formatCode="ge" sourceLinked="1"/>
        <c:majorTickMark val="none"/>
        <c:minorTickMark val="none"/>
        <c:tickLblPos val="none"/>
        <c:crossAx val="493419720"/>
        <c:crosses val="autoZero"/>
        <c:auto val="1"/>
        <c:lblOffset val="100"/>
        <c:baseTimeUnit val="years"/>
      </c:dateAx>
      <c:valAx>
        <c:axId val="493419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341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神奈川県　小田原市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2">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A2</v>
      </c>
      <c r="X8" s="58"/>
      <c r="Y8" s="58"/>
      <c r="Z8" s="58"/>
      <c r="AA8" s="58"/>
      <c r="AB8" s="58"/>
      <c r="AC8" s="58"/>
      <c r="AD8" s="58" t="str">
        <f>データ!$M$6</f>
        <v>非設置</v>
      </c>
      <c r="AE8" s="58"/>
      <c r="AF8" s="58"/>
      <c r="AG8" s="58"/>
      <c r="AH8" s="58"/>
      <c r="AI8" s="58"/>
      <c r="AJ8" s="58"/>
      <c r="AK8" s="4"/>
      <c r="AL8" s="59">
        <f>データ!$R$6</f>
        <v>192674</v>
      </c>
      <c r="AM8" s="59"/>
      <c r="AN8" s="59"/>
      <c r="AO8" s="59"/>
      <c r="AP8" s="59"/>
      <c r="AQ8" s="59"/>
      <c r="AR8" s="59"/>
      <c r="AS8" s="59"/>
      <c r="AT8" s="50">
        <f>データ!$S$6</f>
        <v>113.81</v>
      </c>
      <c r="AU8" s="51"/>
      <c r="AV8" s="51"/>
      <c r="AW8" s="51"/>
      <c r="AX8" s="51"/>
      <c r="AY8" s="51"/>
      <c r="AZ8" s="51"/>
      <c r="BA8" s="51"/>
      <c r="BB8" s="52">
        <f>データ!$T$6</f>
        <v>1692.94</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2">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2">
      <c r="A10" s="2"/>
      <c r="B10" s="50" t="str">
        <f>データ!$N$6</f>
        <v>-</v>
      </c>
      <c r="C10" s="51"/>
      <c r="D10" s="51"/>
      <c r="E10" s="51"/>
      <c r="F10" s="51"/>
      <c r="G10" s="51"/>
      <c r="H10" s="51"/>
      <c r="I10" s="50">
        <f>データ!$O$6</f>
        <v>62.8</v>
      </c>
      <c r="J10" s="51"/>
      <c r="K10" s="51"/>
      <c r="L10" s="51"/>
      <c r="M10" s="51"/>
      <c r="N10" s="51"/>
      <c r="O10" s="62"/>
      <c r="P10" s="52">
        <f>データ!$P$6</f>
        <v>90.93</v>
      </c>
      <c r="Q10" s="52"/>
      <c r="R10" s="52"/>
      <c r="S10" s="52"/>
      <c r="T10" s="52"/>
      <c r="U10" s="52"/>
      <c r="V10" s="52"/>
      <c r="W10" s="59">
        <f>データ!$Q$6</f>
        <v>2214</v>
      </c>
      <c r="X10" s="59"/>
      <c r="Y10" s="59"/>
      <c r="Z10" s="59"/>
      <c r="AA10" s="59"/>
      <c r="AB10" s="59"/>
      <c r="AC10" s="59"/>
      <c r="AD10" s="2"/>
      <c r="AE10" s="2"/>
      <c r="AF10" s="2"/>
      <c r="AG10" s="2"/>
      <c r="AH10" s="4"/>
      <c r="AI10" s="4"/>
      <c r="AJ10" s="4"/>
      <c r="AK10" s="4"/>
      <c r="AL10" s="59">
        <f>データ!$U$6</f>
        <v>174477</v>
      </c>
      <c r="AM10" s="59"/>
      <c r="AN10" s="59"/>
      <c r="AO10" s="59"/>
      <c r="AP10" s="59"/>
      <c r="AQ10" s="59"/>
      <c r="AR10" s="59"/>
      <c r="AS10" s="59"/>
      <c r="AT10" s="50">
        <f>データ!$V$6</f>
        <v>55.31</v>
      </c>
      <c r="AU10" s="51"/>
      <c r="AV10" s="51"/>
      <c r="AW10" s="51"/>
      <c r="AX10" s="51"/>
      <c r="AY10" s="51"/>
      <c r="AZ10" s="51"/>
      <c r="BA10" s="51"/>
      <c r="BB10" s="52">
        <f>データ!$W$6</f>
        <v>3154.53</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2">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2">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117</v>
      </c>
      <c r="BM16" s="80"/>
      <c r="BN16" s="80"/>
      <c r="BO16" s="80"/>
      <c r="BP16" s="80"/>
      <c r="BQ16" s="80"/>
      <c r="BR16" s="80"/>
      <c r="BS16" s="80"/>
      <c r="BT16" s="80"/>
      <c r="BU16" s="80"/>
      <c r="BV16" s="80"/>
      <c r="BW16" s="80"/>
      <c r="BX16" s="80"/>
      <c r="BY16" s="80"/>
      <c r="BZ16" s="81"/>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2">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2">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119</v>
      </c>
      <c r="BM47" s="80"/>
      <c r="BN47" s="80"/>
      <c r="BO47" s="80"/>
      <c r="BP47" s="80"/>
      <c r="BQ47" s="80"/>
      <c r="BR47" s="80"/>
      <c r="BS47" s="80"/>
      <c r="BT47" s="80"/>
      <c r="BU47" s="80"/>
      <c r="BV47" s="80"/>
      <c r="BW47" s="80"/>
      <c r="BX47" s="80"/>
      <c r="BY47" s="80"/>
      <c r="BZ47" s="81"/>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2">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2">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2">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2">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2">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118</v>
      </c>
      <c r="BM66" s="80"/>
      <c r="BN66" s="80"/>
      <c r="BO66" s="80"/>
      <c r="BP66" s="80"/>
      <c r="BQ66" s="80"/>
      <c r="BR66" s="80"/>
      <c r="BS66" s="80"/>
      <c r="BT66" s="80"/>
      <c r="BU66" s="80"/>
      <c r="BV66" s="80"/>
      <c r="BW66" s="80"/>
      <c r="BX66" s="80"/>
      <c r="BY66" s="80"/>
      <c r="BZ66" s="81"/>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2">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2">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2">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2">
      <c r="C83" s="25" t="s">
        <v>40</v>
      </c>
    </row>
    <row r="84" spans="1:78" hidden="1" x14ac:dyDescent="0.2">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2">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Kjn3HRsQclndDQOjITwJlno0hQu1921dTq9LT3LNHBJ6M/qx0FZ90J2hSfyR5co7wtJcbPIJH56ZTMHTAbMBkA==" saltValue="kcfG4fOqWQ29RGl+2pEplw=="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x14ac:dyDescent="0.2"/>
  <cols>
    <col min="2" max="144" width="11.88671875" customWidth="1"/>
  </cols>
  <sheetData>
    <row r="1" spans="1:144" x14ac:dyDescent="0.2">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2">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2">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2">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2">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2">
      <c r="A6" s="28" t="s">
        <v>104</v>
      </c>
      <c r="B6" s="33">
        <f>B7</f>
        <v>2017</v>
      </c>
      <c r="C6" s="33">
        <f t="shared" ref="C6:W6" si="3">C7</f>
        <v>142069</v>
      </c>
      <c r="D6" s="33">
        <f t="shared" si="3"/>
        <v>46</v>
      </c>
      <c r="E6" s="33">
        <f t="shared" si="3"/>
        <v>1</v>
      </c>
      <c r="F6" s="33">
        <f t="shared" si="3"/>
        <v>0</v>
      </c>
      <c r="G6" s="33">
        <f t="shared" si="3"/>
        <v>1</v>
      </c>
      <c r="H6" s="33" t="str">
        <f t="shared" si="3"/>
        <v>神奈川県　小田原市</v>
      </c>
      <c r="I6" s="33" t="str">
        <f t="shared" si="3"/>
        <v>法適用</v>
      </c>
      <c r="J6" s="33" t="str">
        <f t="shared" si="3"/>
        <v>水道事業</v>
      </c>
      <c r="K6" s="33" t="str">
        <f t="shared" si="3"/>
        <v>末端給水事業</v>
      </c>
      <c r="L6" s="33" t="str">
        <f t="shared" si="3"/>
        <v>A2</v>
      </c>
      <c r="M6" s="33" t="str">
        <f t="shared" si="3"/>
        <v>非設置</v>
      </c>
      <c r="N6" s="34" t="str">
        <f t="shared" si="3"/>
        <v>-</v>
      </c>
      <c r="O6" s="34">
        <f t="shared" si="3"/>
        <v>62.8</v>
      </c>
      <c r="P6" s="34">
        <f t="shared" si="3"/>
        <v>90.93</v>
      </c>
      <c r="Q6" s="34">
        <f t="shared" si="3"/>
        <v>2214</v>
      </c>
      <c r="R6" s="34">
        <f t="shared" si="3"/>
        <v>192674</v>
      </c>
      <c r="S6" s="34">
        <f t="shared" si="3"/>
        <v>113.81</v>
      </c>
      <c r="T6" s="34">
        <f t="shared" si="3"/>
        <v>1692.94</v>
      </c>
      <c r="U6" s="34">
        <f t="shared" si="3"/>
        <v>174477</v>
      </c>
      <c r="V6" s="34">
        <f t="shared" si="3"/>
        <v>55.31</v>
      </c>
      <c r="W6" s="34">
        <f t="shared" si="3"/>
        <v>3154.53</v>
      </c>
      <c r="X6" s="35">
        <f>IF(X7="",NA(),X7)</f>
        <v>103.35</v>
      </c>
      <c r="Y6" s="35">
        <f t="shared" ref="Y6:AG6" si="4">IF(Y7="",NA(),Y7)</f>
        <v>106.04</v>
      </c>
      <c r="Z6" s="35">
        <f t="shared" si="4"/>
        <v>105.38</v>
      </c>
      <c r="AA6" s="35">
        <f t="shared" si="4"/>
        <v>104.53</v>
      </c>
      <c r="AB6" s="35">
        <f t="shared" si="4"/>
        <v>120.09</v>
      </c>
      <c r="AC6" s="35">
        <f t="shared" si="4"/>
        <v>108.9</v>
      </c>
      <c r="AD6" s="35">
        <f t="shared" si="4"/>
        <v>114.43</v>
      </c>
      <c r="AE6" s="35">
        <f t="shared" si="4"/>
        <v>114.08</v>
      </c>
      <c r="AF6" s="35">
        <f t="shared" si="4"/>
        <v>115.36</v>
      </c>
      <c r="AG6" s="35">
        <f t="shared" si="4"/>
        <v>113.95</v>
      </c>
      <c r="AH6" s="34" t="str">
        <f>IF(AH7="","",IF(AH7="-","【-】","【"&amp;SUBSTITUTE(TEXT(AH7,"#,##0.00"),"-","△")&amp;"】"))</f>
        <v>【113.39】</v>
      </c>
      <c r="AI6" s="34">
        <f>IF(AI7="",NA(),AI7)</f>
        <v>0</v>
      </c>
      <c r="AJ6" s="34">
        <f t="shared" ref="AJ6:AR6" si="5">IF(AJ7="",NA(),AJ7)</f>
        <v>0</v>
      </c>
      <c r="AK6" s="34">
        <f t="shared" si="5"/>
        <v>0</v>
      </c>
      <c r="AL6" s="34">
        <f t="shared" si="5"/>
        <v>0</v>
      </c>
      <c r="AM6" s="34">
        <f t="shared" si="5"/>
        <v>0</v>
      </c>
      <c r="AN6" s="35">
        <f t="shared" si="5"/>
        <v>3.47</v>
      </c>
      <c r="AO6" s="35">
        <f t="shared" si="5"/>
        <v>0.13</v>
      </c>
      <c r="AP6" s="34">
        <f t="shared" si="5"/>
        <v>0</v>
      </c>
      <c r="AQ6" s="34">
        <f t="shared" si="5"/>
        <v>0</v>
      </c>
      <c r="AR6" s="34">
        <f t="shared" si="5"/>
        <v>0</v>
      </c>
      <c r="AS6" s="34" t="str">
        <f>IF(AS7="","",IF(AS7="-","【-】","【"&amp;SUBSTITUTE(TEXT(AS7,"#,##0.00"),"-","△")&amp;"】"))</f>
        <v>【0.85】</v>
      </c>
      <c r="AT6" s="35">
        <f>IF(AT7="",NA(),AT7)</f>
        <v>421.57</v>
      </c>
      <c r="AU6" s="35">
        <f t="shared" ref="AU6:BC6" si="6">IF(AU7="",NA(),AU7)</f>
        <v>241.63</v>
      </c>
      <c r="AV6" s="35">
        <f t="shared" si="6"/>
        <v>204.51</v>
      </c>
      <c r="AW6" s="35">
        <f t="shared" si="6"/>
        <v>210.33</v>
      </c>
      <c r="AX6" s="35">
        <f t="shared" si="6"/>
        <v>206.72</v>
      </c>
      <c r="AY6" s="35">
        <f t="shared" si="6"/>
        <v>628.34</v>
      </c>
      <c r="AZ6" s="35">
        <f t="shared" si="6"/>
        <v>289.8</v>
      </c>
      <c r="BA6" s="35">
        <f t="shared" si="6"/>
        <v>299.44</v>
      </c>
      <c r="BB6" s="35">
        <f t="shared" si="6"/>
        <v>311.99</v>
      </c>
      <c r="BC6" s="35">
        <f t="shared" si="6"/>
        <v>307.83</v>
      </c>
      <c r="BD6" s="34" t="str">
        <f>IF(BD7="","",IF(BD7="-","【-】","【"&amp;SUBSTITUTE(TEXT(BD7,"#,##0.00"),"-","△")&amp;"】"))</f>
        <v>【264.34】</v>
      </c>
      <c r="BE6" s="35">
        <f>IF(BE7="",NA(),BE7)</f>
        <v>445.23</v>
      </c>
      <c r="BF6" s="35">
        <f t="shared" ref="BF6:BN6" si="7">IF(BF7="",NA(),BF7)</f>
        <v>448.21</v>
      </c>
      <c r="BG6" s="35">
        <f t="shared" si="7"/>
        <v>454.32</v>
      </c>
      <c r="BH6" s="35">
        <f t="shared" si="7"/>
        <v>457.2</v>
      </c>
      <c r="BI6" s="35">
        <f t="shared" si="7"/>
        <v>393.74</v>
      </c>
      <c r="BJ6" s="35">
        <f t="shared" si="7"/>
        <v>297.13</v>
      </c>
      <c r="BK6" s="35">
        <f t="shared" si="7"/>
        <v>301.99</v>
      </c>
      <c r="BL6" s="35">
        <f t="shared" si="7"/>
        <v>298.08999999999997</v>
      </c>
      <c r="BM6" s="35">
        <f t="shared" si="7"/>
        <v>291.77999999999997</v>
      </c>
      <c r="BN6" s="35">
        <f t="shared" si="7"/>
        <v>295.44</v>
      </c>
      <c r="BO6" s="34" t="str">
        <f>IF(BO7="","",IF(BO7="-","【-】","【"&amp;SUBSTITUTE(TEXT(BO7,"#,##0.00"),"-","△")&amp;"】"))</f>
        <v>【274.27】</v>
      </c>
      <c r="BP6" s="35">
        <f>IF(BP7="",NA(),BP7)</f>
        <v>92.91</v>
      </c>
      <c r="BQ6" s="35">
        <f t="shared" ref="BQ6:BY6" si="8">IF(BQ7="",NA(),BQ7)</f>
        <v>96.82</v>
      </c>
      <c r="BR6" s="35">
        <f t="shared" si="8"/>
        <v>95.36</v>
      </c>
      <c r="BS6" s="35">
        <f t="shared" si="8"/>
        <v>94.28</v>
      </c>
      <c r="BT6" s="35">
        <f t="shared" si="8"/>
        <v>111.42</v>
      </c>
      <c r="BU6" s="35">
        <f t="shared" si="8"/>
        <v>99.89</v>
      </c>
      <c r="BV6" s="35">
        <f t="shared" si="8"/>
        <v>107.05</v>
      </c>
      <c r="BW6" s="35">
        <f t="shared" si="8"/>
        <v>106.4</v>
      </c>
      <c r="BX6" s="35">
        <f t="shared" si="8"/>
        <v>107.61</v>
      </c>
      <c r="BY6" s="35">
        <f t="shared" si="8"/>
        <v>106.02</v>
      </c>
      <c r="BZ6" s="34" t="str">
        <f>IF(BZ7="","",IF(BZ7="-","【-】","【"&amp;SUBSTITUTE(TEXT(BZ7,"#,##0.00"),"-","△")&amp;"】"))</f>
        <v>【104.36】</v>
      </c>
      <c r="CA6" s="35">
        <f>IF(CA7="",NA(),CA7)</f>
        <v>130.12</v>
      </c>
      <c r="CB6" s="35">
        <f t="shared" ref="CB6:CJ6" si="9">IF(CB7="",NA(),CB7)</f>
        <v>124.65</v>
      </c>
      <c r="CC6" s="35">
        <f t="shared" si="9"/>
        <v>125.72</v>
      </c>
      <c r="CD6" s="35">
        <f t="shared" si="9"/>
        <v>128.22999999999999</v>
      </c>
      <c r="CE6" s="35">
        <f t="shared" si="9"/>
        <v>127.56</v>
      </c>
      <c r="CF6" s="35">
        <f t="shared" si="9"/>
        <v>165.34</v>
      </c>
      <c r="CG6" s="35">
        <f t="shared" si="9"/>
        <v>155.09</v>
      </c>
      <c r="CH6" s="35">
        <f t="shared" si="9"/>
        <v>156.29</v>
      </c>
      <c r="CI6" s="35">
        <f t="shared" si="9"/>
        <v>155.69</v>
      </c>
      <c r="CJ6" s="35">
        <f t="shared" si="9"/>
        <v>158.6</v>
      </c>
      <c r="CK6" s="34" t="str">
        <f>IF(CK7="","",IF(CK7="-","【-】","【"&amp;SUBSTITUTE(TEXT(CK7,"#,##0.00"),"-","△")&amp;"】"))</f>
        <v>【165.71】</v>
      </c>
      <c r="CL6" s="35">
        <f>IF(CL7="",NA(),CL7)</f>
        <v>63.54</v>
      </c>
      <c r="CM6" s="35">
        <f t="shared" ref="CM6:CU6" si="10">IF(CM7="",NA(),CM7)</f>
        <v>62.86</v>
      </c>
      <c r="CN6" s="35">
        <f t="shared" si="10"/>
        <v>63.7</v>
      </c>
      <c r="CO6" s="35">
        <f t="shared" si="10"/>
        <v>62.84</v>
      </c>
      <c r="CP6" s="35">
        <f t="shared" si="10"/>
        <v>64.52</v>
      </c>
      <c r="CQ6" s="35">
        <f t="shared" si="10"/>
        <v>62.15</v>
      </c>
      <c r="CR6" s="35">
        <f t="shared" si="10"/>
        <v>61.61</v>
      </c>
      <c r="CS6" s="35">
        <f t="shared" si="10"/>
        <v>62.34</v>
      </c>
      <c r="CT6" s="35">
        <f t="shared" si="10"/>
        <v>62.46</v>
      </c>
      <c r="CU6" s="35">
        <f t="shared" si="10"/>
        <v>62.88</v>
      </c>
      <c r="CV6" s="34" t="str">
        <f>IF(CV7="","",IF(CV7="-","【-】","【"&amp;SUBSTITUTE(TEXT(CV7,"#,##0.00"),"-","△")&amp;"】"))</f>
        <v>【60.41】</v>
      </c>
      <c r="CW6" s="35">
        <f>IF(CW7="",NA(),CW7)</f>
        <v>90.6</v>
      </c>
      <c r="CX6" s="35">
        <f t="shared" ref="CX6:DF6" si="11">IF(CX7="",NA(),CX7)</f>
        <v>90.2</v>
      </c>
      <c r="CY6" s="35">
        <f t="shared" si="11"/>
        <v>87.9</v>
      </c>
      <c r="CZ6" s="35">
        <f t="shared" si="11"/>
        <v>87.95</v>
      </c>
      <c r="DA6" s="35">
        <f t="shared" si="11"/>
        <v>86.03</v>
      </c>
      <c r="DB6" s="35">
        <f t="shared" si="11"/>
        <v>90.64</v>
      </c>
      <c r="DC6" s="35">
        <f t="shared" si="11"/>
        <v>90.23</v>
      </c>
      <c r="DD6" s="35">
        <f t="shared" si="11"/>
        <v>90.15</v>
      </c>
      <c r="DE6" s="35">
        <f t="shared" si="11"/>
        <v>90.62</v>
      </c>
      <c r="DF6" s="35">
        <f t="shared" si="11"/>
        <v>90.13</v>
      </c>
      <c r="DG6" s="34" t="str">
        <f>IF(DG7="","",IF(DG7="-","【-】","【"&amp;SUBSTITUTE(TEXT(DG7,"#,##0.00"),"-","△")&amp;"】"))</f>
        <v>【89.93】</v>
      </c>
      <c r="DH6" s="35">
        <f>IF(DH7="",NA(),DH7)</f>
        <v>47.62</v>
      </c>
      <c r="DI6" s="35">
        <f t="shared" ref="DI6:DQ6" si="12">IF(DI7="",NA(),DI7)</f>
        <v>48.07</v>
      </c>
      <c r="DJ6" s="35">
        <f t="shared" si="12"/>
        <v>49.41</v>
      </c>
      <c r="DK6" s="35">
        <f t="shared" si="12"/>
        <v>49.56</v>
      </c>
      <c r="DL6" s="35">
        <f t="shared" si="12"/>
        <v>51.01</v>
      </c>
      <c r="DM6" s="35">
        <f t="shared" si="12"/>
        <v>43.24</v>
      </c>
      <c r="DN6" s="35">
        <f t="shared" si="12"/>
        <v>46.36</v>
      </c>
      <c r="DO6" s="35">
        <f t="shared" si="12"/>
        <v>47.37</v>
      </c>
      <c r="DP6" s="35">
        <f t="shared" si="12"/>
        <v>48.01</v>
      </c>
      <c r="DQ6" s="35">
        <f t="shared" si="12"/>
        <v>48.01</v>
      </c>
      <c r="DR6" s="34" t="str">
        <f>IF(DR7="","",IF(DR7="-","【-】","【"&amp;SUBSTITUTE(TEXT(DR7,"#,##0.00"),"-","△")&amp;"】"))</f>
        <v>【48.12】</v>
      </c>
      <c r="DS6" s="35">
        <f>IF(DS7="",NA(),DS7)</f>
        <v>30.24</v>
      </c>
      <c r="DT6" s="35">
        <f t="shared" ref="DT6:EB6" si="13">IF(DT7="",NA(),DT7)</f>
        <v>31.08</v>
      </c>
      <c r="DU6" s="35">
        <f t="shared" si="13"/>
        <v>27.79</v>
      </c>
      <c r="DV6" s="35">
        <f t="shared" si="13"/>
        <v>29.76</v>
      </c>
      <c r="DW6" s="35">
        <f t="shared" si="13"/>
        <v>21.46</v>
      </c>
      <c r="DX6" s="35">
        <f t="shared" si="13"/>
        <v>12.21</v>
      </c>
      <c r="DY6" s="35">
        <f t="shared" si="13"/>
        <v>13.57</v>
      </c>
      <c r="DZ6" s="35">
        <f t="shared" si="13"/>
        <v>14.27</v>
      </c>
      <c r="EA6" s="35">
        <f t="shared" si="13"/>
        <v>16.170000000000002</v>
      </c>
      <c r="EB6" s="35">
        <f t="shared" si="13"/>
        <v>16.600000000000001</v>
      </c>
      <c r="EC6" s="34" t="str">
        <f>IF(EC7="","",IF(EC7="-","【-】","【"&amp;SUBSTITUTE(TEXT(EC7,"#,##0.00"),"-","△")&amp;"】"))</f>
        <v>【15.89】</v>
      </c>
      <c r="ED6" s="35">
        <f>IF(ED7="",NA(),ED7)</f>
        <v>0.37</v>
      </c>
      <c r="EE6" s="35">
        <f t="shared" ref="EE6:EM6" si="14">IF(EE7="",NA(),EE7)</f>
        <v>0.2</v>
      </c>
      <c r="EF6" s="35">
        <f t="shared" si="14"/>
        <v>0.33</v>
      </c>
      <c r="EG6" s="35">
        <f t="shared" si="14"/>
        <v>0.36</v>
      </c>
      <c r="EH6" s="35">
        <f t="shared" si="14"/>
        <v>0.28000000000000003</v>
      </c>
      <c r="EI6" s="35">
        <f t="shared" si="14"/>
        <v>0.8</v>
      </c>
      <c r="EJ6" s="35">
        <f t="shared" si="14"/>
        <v>0.72</v>
      </c>
      <c r="EK6" s="35">
        <f t="shared" si="14"/>
        <v>0.67</v>
      </c>
      <c r="EL6" s="35">
        <f t="shared" si="14"/>
        <v>0.67</v>
      </c>
      <c r="EM6" s="35">
        <f t="shared" si="14"/>
        <v>0.65</v>
      </c>
      <c r="EN6" s="34" t="str">
        <f>IF(EN7="","",IF(EN7="-","【-】","【"&amp;SUBSTITUTE(TEXT(EN7,"#,##0.00"),"-","△")&amp;"】"))</f>
        <v>【0.69】</v>
      </c>
    </row>
    <row r="7" spans="1:144" s="36" customFormat="1" x14ac:dyDescent="0.2">
      <c r="A7" s="28"/>
      <c r="B7" s="37">
        <v>2017</v>
      </c>
      <c r="C7" s="37">
        <v>142069</v>
      </c>
      <c r="D7" s="37">
        <v>46</v>
      </c>
      <c r="E7" s="37">
        <v>1</v>
      </c>
      <c r="F7" s="37">
        <v>0</v>
      </c>
      <c r="G7" s="37">
        <v>1</v>
      </c>
      <c r="H7" s="37" t="s">
        <v>105</v>
      </c>
      <c r="I7" s="37" t="s">
        <v>106</v>
      </c>
      <c r="J7" s="37" t="s">
        <v>107</v>
      </c>
      <c r="K7" s="37" t="s">
        <v>108</v>
      </c>
      <c r="L7" s="37" t="s">
        <v>109</v>
      </c>
      <c r="M7" s="37" t="s">
        <v>110</v>
      </c>
      <c r="N7" s="38" t="s">
        <v>111</v>
      </c>
      <c r="O7" s="38">
        <v>62.8</v>
      </c>
      <c r="P7" s="38">
        <v>90.93</v>
      </c>
      <c r="Q7" s="38">
        <v>2214</v>
      </c>
      <c r="R7" s="38">
        <v>192674</v>
      </c>
      <c r="S7" s="38">
        <v>113.81</v>
      </c>
      <c r="T7" s="38">
        <v>1692.94</v>
      </c>
      <c r="U7" s="38">
        <v>174477</v>
      </c>
      <c r="V7" s="38">
        <v>55.31</v>
      </c>
      <c r="W7" s="38">
        <v>3154.53</v>
      </c>
      <c r="X7" s="38">
        <v>103.35</v>
      </c>
      <c r="Y7" s="38">
        <v>106.04</v>
      </c>
      <c r="Z7" s="38">
        <v>105.38</v>
      </c>
      <c r="AA7" s="38">
        <v>104.53</v>
      </c>
      <c r="AB7" s="38">
        <v>120.09</v>
      </c>
      <c r="AC7" s="38">
        <v>108.9</v>
      </c>
      <c r="AD7" s="38">
        <v>114.43</v>
      </c>
      <c r="AE7" s="38">
        <v>114.08</v>
      </c>
      <c r="AF7" s="38">
        <v>115.36</v>
      </c>
      <c r="AG7" s="38">
        <v>113.95</v>
      </c>
      <c r="AH7" s="38">
        <v>113.39</v>
      </c>
      <c r="AI7" s="38">
        <v>0</v>
      </c>
      <c r="AJ7" s="38">
        <v>0</v>
      </c>
      <c r="AK7" s="38">
        <v>0</v>
      </c>
      <c r="AL7" s="38">
        <v>0</v>
      </c>
      <c r="AM7" s="38">
        <v>0</v>
      </c>
      <c r="AN7" s="38">
        <v>3.47</v>
      </c>
      <c r="AO7" s="38">
        <v>0.13</v>
      </c>
      <c r="AP7" s="38">
        <v>0</v>
      </c>
      <c r="AQ7" s="38">
        <v>0</v>
      </c>
      <c r="AR7" s="38">
        <v>0</v>
      </c>
      <c r="AS7" s="38">
        <v>0.85</v>
      </c>
      <c r="AT7" s="38">
        <v>421.57</v>
      </c>
      <c r="AU7" s="38">
        <v>241.63</v>
      </c>
      <c r="AV7" s="38">
        <v>204.51</v>
      </c>
      <c r="AW7" s="38">
        <v>210.33</v>
      </c>
      <c r="AX7" s="38">
        <v>206.72</v>
      </c>
      <c r="AY7" s="38">
        <v>628.34</v>
      </c>
      <c r="AZ7" s="38">
        <v>289.8</v>
      </c>
      <c r="BA7" s="38">
        <v>299.44</v>
      </c>
      <c r="BB7" s="38">
        <v>311.99</v>
      </c>
      <c r="BC7" s="38">
        <v>307.83</v>
      </c>
      <c r="BD7" s="38">
        <v>264.33999999999997</v>
      </c>
      <c r="BE7" s="38">
        <v>445.23</v>
      </c>
      <c r="BF7" s="38">
        <v>448.21</v>
      </c>
      <c r="BG7" s="38">
        <v>454.32</v>
      </c>
      <c r="BH7" s="38">
        <v>457.2</v>
      </c>
      <c r="BI7" s="38">
        <v>393.74</v>
      </c>
      <c r="BJ7" s="38">
        <v>297.13</v>
      </c>
      <c r="BK7" s="38">
        <v>301.99</v>
      </c>
      <c r="BL7" s="38">
        <v>298.08999999999997</v>
      </c>
      <c r="BM7" s="38">
        <v>291.77999999999997</v>
      </c>
      <c r="BN7" s="38">
        <v>295.44</v>
      </c>
      <c r="BO7" s="38">
        <v>274.27</v>
      </c>
      <c r="BP7" s="38">
        <v>92.91</v>
      </c>
      <c r="BQ7" s="38">
        <v>96.82</v>
      </c>
      <c r="BR7" s="38">
        <v>95.36</v>
      </c>
      <c r="BS7" s="38">
        <v>94.28</v>
      </c>
      <c r="BT7" s="38">
        <v>111.42</v>
      </c>
      <c r="BU7" s="38">
        <v>99.89</v>
      </c>
      <c r="BV7" s="38">
        <v>107.05</v>
      </c>
      <c r="BW7" s="38">
        <v>106.4</v>
      </c>
      <c r="BX7" s="38">
        <v>107.61</v>
      </c>
      <c r="BY7" s="38">
        <v>106.02</v>
      </c>
      <c r="BZ7" s="38">
        <v>104.36</v>
      </c>
      <c r="CA7" s="38">
        <v>130.12</v>
      </c>
      <c r="CB7" s="38">
        <v>124.65</v>
      </c>
      <c r="CC7" s="38">
        <v>125.72</v>
      </c>
      <c r="CD7" s="38">
        <v>128.22999999999999</v>
      </c>
      <c r="CE7" s="38">
        <v>127.56</v>
      </c>
      <c r="CF7" s="38">
        <v>165.34</v>
      </c>
      <c r="CG7" s="38">
        <v>155.09</v>
      </c>
      <c r="CH7" s="38">
        <v>156.29</v>
      </c>
      <c r="CI7" s="38">
        <v>155.69</v>
      </c>
      <c r="CJ7" s="38">
        <v>158.6</v>
      </c>
      <c r="CK7" s="38">
        <v>165.71</v>
      </c>
      <c r="CL7" s="38">
        <v>63.54</v>
      </c>
      <c r="CM7" s="38">
        <v>62.86</v>
      </c>
      <c r="CN7" s="38">
        <v>63.7</v>
      </c>
      <c r="CO7" s="38">
        <v>62.84</v>
      </c>
      <c r="CP7" s="38">
        <v>64.52</v>
      </c>
      <c r="CQ7" s="38">
        <v>62.15</v>
      </c>
      <c r="CR7" s="38">
        <v>61.61</v>
      </c>
      <c r="CS7" s="38">
        <v>62.34</v>
      </c>
      <c r="CT7" s="38">
        <v>62.46</v>
      </c>
      <c r="CU7" s="38">
        <v>62.88</v>
      </c>
      <c r="CV7" s="38">
        <v>60.41</v>
      </c>
      <c r="CW7" s="38">
        <v>90.6</v>
      </c>
      <c r="CX7" s="38">
        <v>90.2</v>
      </c>
      <c r="CY7" s="38">
        <v>87.9</v>
      </c>
      <c r="CZ7" s="38">
        <v>87.95</v>
      </c>
      <c r="DA7" s="38">
        <v>86.03</v>
      </c>
      <c r="DB7" s="38">
        <v>90.64</v>
      </c>
      <c r="DC7" s="38">
        <v>90.23</v>
      </c>
      <c r="DD7" s="38">
        <v>90.15</v>
      </c>
      <c r="DE7" s="38">
        <v>90.62</v>
      </c>
      <c r="DF7" s="38">
        <v>90.13</v>
      </c>
      <c r="DG7" s="38">
        <v>89.93</v>
      </c>
      <c r="DH7" s="38">
        <v>47.62</v>
      </c>
      <c r="DI7" s="38">
        <v>48.07</v>
      </c>
      <c r="DJ7" s="38">
        <v>49.41</v>
      </c>
      <c r="DK7" s="38">
        <v>49.56</v>
      </c>
      <c r="DL7" s="38">
        <v>51.01</v>
      </c>
      <c r="DM7" s="38">
        <v>43.24</v>
      </c>
      <c r="DN7" s="38">
        <v>46.36</v>
      </c>
      <c r="DO7" s="38">
        <v>47.37</v>
      </c>
      <c r="DP7" s="38">
        <v>48.01</v>
      </c>
      <c r="DQ7" s="38">
        <v>48.01</v>
      </c>
      <c r="DR7" s="38">
        <v>48.12</v>
      </c>
      <c r="DS7" s="38">
        <v>30.24</v>
      </c>
      <c r="DT7" s="38">
        <v>31.08</v>
      </c>
      <c r="DU7" s="38">
        <v>27.79</v>
      </c>
      <c r="DV7" s="38">
        <v>29.76</v>
      </c>
      <c r="DW7" s="38">
        <v>21.46</v>
      </c>
      <c r="DX7" s="38">
        <v>12.21</v>
      </c>
      <c r="DY7" s="38">
        <v>13.57</v>
      </c>
      <c r="DZ7" s="38">
        <v>14.27</v>
      </c>
      <c r="EA7" s="38">
        <v>16.170000000000002</v>
      </c>
      <c r="EB7" s="38">
        <v>16.600000000000001</v>
      </c>
      <c r="EC7" s="38">
        <v>15.89</v>
      </c>
      <c r="ED7" s="38">
        <v>0.37</v>
      </c>
      <c r="EE7" s="38">
        <v>0.2</v>
      </c>
      <c r="EF7" s="38">
        <v>0.33</v>
      </c>
      <c r="EG7" s="38">
        <v>0.36</v>
      </c>
      <c r="EH7" s="38">
        <v>0.28000000000000003</v>
      </c>
      <c r="EI7" s="38">
        <v>0.8</v>
      </c>
      <c r="EJ7" s="38">
        <v>0.72</v>
      </c>
      <c r="EK7" s="38">
        <v>0.67</v>
      </c>
      <c r="EL7" s="38">
        <v>0.67</v>
      </c>
      <c r="EM7" s="38">
        <v>0.65</v>
      </c>
      <c r="EN7" s="38">
        <v>0.69</v>
      </c>
    </row>
    <row r="8" spans="1:144" x14ac:dyDescent="0.2">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2">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2">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2019-01-23T23:25:47Z</cp:lastPrinted>
  <dcterms:created xsi:type="dcterms:W3CDTF">2018-12-03T08:29:56Z</dcterms:created>
  <dcterms:modified xsi:type="dcterms:W3CDTF">2019-02-15T05:57:11Z</dcterms:modified>
  <cp:category/>
</cp:coreProperties>
</file>