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1507\01_医療整備グループ\01_地域医療\20_周産期救急医療事業【総合】\23_周産期救急医療事業費補助\01_要綱等\改正作業\R5.11要領改正（様式別紙）\起案\決裁後\"/>
    </mc:Choice>
  </mc:AlternateContent>
  <bookViews>
    <workbookView xWindow="0" yWindow="0" windowWidth="20490" windowHeight="7750"/>
  </bookViews>
  <sheets>
    <sheet name="はじめにメモ（作成前にこのシートをお読みください）" sheetId="22" r:id="rId1"/>
    <sheet name="1-1" sheetId="1" r:id="rId2"/>
    <sheet name="1-1 (記載例)" sheetId="26" r:id="rId3"/>
    <sheet name="1-2" sheetId="2" r:id="rId4"/>
    <sheet name="1-2 (記載例)" sheetId="24" r:id="rId5"/>
    <sheet name="1-3" sheetId="4" r:id="rId6"/>
    <sheet name="1-3 (記載例)" sheetId="25" r:id="rId7"/>
    <sheet name="２-1" sheetId="27" r:id="rId8"/>
    <sheet name="２-1 (記載例)" sheetId="28" r:id="rId9"/>
    <sheet name="２-2" sheetId="29" r:id="rId10"/>
    <sheet name="２-2 (記載例)" sheetId="30" r:id="rId11"/>
    <sheet name="２-3" sheetId="31" r:id="rId12"/>
    <sheet name="２-3 (記載例)" sheetId="32" r:id="rId13"/>
    <sheet name="３-1" sheetId="8" r:id="rId14"/>
    <sheet name="３-1 (記載例)" sheetId="36" r:id="rId15"/>
    <sheet name="３-2" sheetId="9" r:id="rId16"/>
    <sheet name="３-2 (記載例)" sheetId="33" r:id="rId17"/>
    <sheet name="3-3" sheetId="34" r:id="rId18"/>
    <sheet name="3-3 (記載例)" sheetId="35" r:id="rId19"/>
  </sheets>
  <definedNames>
    <definedName name="_xlnm.Print_Area" localSheetId="1">'1-1'!$A$1:$J$20</definedName>
    <definedName name="_xlnm.Print_Area" localSheetId="2">'1-1 (記載例)'!$A$1:$J$20</definedName>
    <definedName name="_xlnm.Print_Area" localSheetId="3">'1-2'!$A$1:$AN$39</definedName>
    <definedName name="_xlnm.Print_Area" localSheetId="4">'1-2 (記載例)'!$A$1:$AN$39</definedName>
    <definedName name="_xlnm.Print_Area" localSheetId="5">'1-3'!$A$1:$E$69</definedName>
    <definedName name="_xlnm.Print_Area" localSheetId="6">'1-3 (記載例)'!$A$1:$E$69</definedName>
    <definedName name="_xlnm.Print_Area" localSheetId="7">'２-1'!$A$1:$J$21</definedName>
    <definedName name="_xlnm.Print_Area" localSheetId="8">'２-1 (記載例)'!$A$1:$J$21</definedName>
    <definedName name="_xlnm.Print_Area" localSheetId="9">'２-2'!$A$1:$AN$40</definedName>
    <definedName name="_xlnm.Print_Area" localSheetId="10">'２-2 (記載例)'!$A$1:$AN$40</definedName>
    <definedName name="_xlnm.Print_Area" localSheetId="11">'２-3'!$A$1:$E$70</definedName>
    <definedName name="_xlnm.Print_Area" localSheetId="12">'２-3 (記載例)'!$A$1:$E$70</definedName>
    <definedName name="_xlnm.Print_Area" localSheetId="13">'３-1'!$A$1:$M$23</definedName>
    <definedName name="_xlnm.Print_Area" localSheetId="14">'３-1 (記載例)'!$A$1:$M$23</definedName>
    <definedName name="_xlnm.Print_Area" localSheetId="15">'３-2'!$A$1:$AN$24</definedName>
    <definedName name="_xlnm.Print_Area" localSheetId="16">'３-2 (記載例)'!$A$1:$AN$24</definedName>
    <definedName name="_xlnm.Print_Area" localSheetId="17">'3-3'!$A$1:$E$69</definedName>
    <definedName name="_xlnm.Print_Area" localSheetId="18">'3-3 (記載例)'!$A$1:$E$69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26" l="1"/>
  <c r="I13" i="28"/>
  <c r="I13" i="8"/>
  <c r="I13" i="27"/>
  <c r="I13" i="1"/>
  <c r="B16" i="4" l="1"/>
  <c r="L13" i="8" l="1"/>
  <c r="K13" i="8"/>
  <c r="L13" i="36"/>
  <c r="K13" i="36"/>
  <c r="I13" i="36"/>
  <c r="F11" i="36" l="1"/>
  <c r="F13" i="36" s="1"/>
  <c r="D12" i="36"/>
  <c r="D11" i="36"/>
  <c r="C12" i="36"/>
  <c r="C11" i="36"/>
  <c r="C13" i="36"/>
  <c r="F11" i="8"/>
  <c r="E11" i="8"/>
  <c r="D12" i="8"/>
  <c r="D11" i="8"/>
  <c r="C12" i="8"/>
  <c r="C11" i="8"/>
  <c r="B46" i="35"/>
  <c r="B55" i="35"/>
  <c r="B54" i="35"/>
  <c r="B52" i="35" s="1"/>
  <c r="B59" i="35" s="1"/>
  <c r="D39" i="35"/>
  <c r="D34" i="35"/>
  <c r="D46" i="35" s="1"/>
  <c r="B16" i="35"/>
  <c r="B29" i="35" s="1"/>
  <c r="D9" i="35"/>
  <c r="B55" i="34"/>
  <c r="B54" i="34"/>
  <c r="B52" i="34" s="1"/>
  <c r="B59" i="34" s="1"/>
  <c r="B46" i="34"/>
  <c r="D39" i="34"/>
  <c r="D34" i="34"/>
  <c r="D46" i="34" s="1"/>
  <c r="B16" i="34"/>
  <c r="B29" i="34" s="1"/>
  <c r="D9" i="34"/>
  <c r="W15" i="9"/>
  <c r="Q15" i="9"/>
  <c r="L15" i="9"/>
  <c r="W15" i="33"/>
  <c r="Q15" i="33"/>
  <c r="L15" i="33"/>
  <c r="B59" i="32"/>
  <c r="B55" i="32"/>
  <c r="B54" i="32"/>
  <c r="B52" i="32"/>
  <c r="B46" i="32"/>
  <c r="D12" i="28" s="1"/>
  <c r="D39" i="32"/>
  <c r="D34" i="32"/>
  <c r="D46" i="32" s="1"/>
  <c r="C12" i="28" s="1"/>
  <c r="B16" i="32"/>
  <c r="B29" i="32" s="1"/>
  <c r="D9" i="32"/>
  <c r="B59" i="31"/>
  <c r="B55" i="31"/>
  <c r="B54" i="31"/>
  <c r="B52" i="31"/>
  <c r="B46" i="31"/>
  <c r="D12" i="27" s="1"/>
  <c r="D39" i="31"/>
  <c r="D34" i="31"/>
  <c r="D46" i="31" s="1"/>
  <c r="C12" i="27" s="1"/>
  <c r="B16" i="31"/>
  <c r="B29" i="31" s="1"/>
  <c r="D9" i="31"/>
  <c r="D13" i="36" l="1"/>
  <c r="E13" i="36"/>
  <c r="H13" i="36" s="1"/>
  <c r="J13" i="36" s="1"/>
  <c r="D29" i="35"/>
  <c r="D47" i="35"/>
  <c r="B47" i="35"/>
  <c r="D29" i="34"/>
  <c r="D47" i="34"/>
  <c r="B47" i="34"/>
  <c r="B47" i="32"/>
  <c r="D29" i="32"/>
  <c r="C11" i="28" s="1"/>
  <c r="C13" i="28" s="1"/>
  <c r="E13" i="28" s="1"/>
  <c r="D11" i="28"/>
  <c r="D13" i="28" s="1"/>
  <c r="D47" i="32"/>
  <c r="D11" i="27"/>
  <c r="D13" i="27" s="1"/>
  <c r="D47" i="31"/>
  <c r="D29" i="31"/>
  <c r="C11" i="27" s="1"/>
  <c r="C13" i="27" s="1"/>
  <c r="E13" i="27" s="1"/>
  <c r="B47" i="31"/>
  <c r="E11" i="36" l="1"/>
  <c r="H11" i="36" s="1"/>
  <c r="J11" i="36" s="1"/>
  <c r="B61" i="35"/>
  <c r="E47" i="35"/>
  <c r="B61" i="34"/>
  <c r="E47" i="34"/>
  <c r="B61" i="31"/>
  <c r="F11" i="27" s="1"/>
  <c r="F13" i="27" s="1"/>
  <c r="E47" i="31"/>
  <c r="E11" i="28"/>
  <c r="E11" i="27"/>
  <c r="H11" i="27" s="1"/>
  <c r="J11" i="27" s="1"/>
  <c r="H13" i="27"/>
  <c r="J13" i="27" s="1"/>
  <c r="B61" i="32"/>
  <c r="F11" i="28" s="1"/>
  <c r="F13" i="28" s="1"/>
  <c r="H13" i="28" s="1"/>
  <c r="J13" i="28" s="1"/>
  <c r="E47" i="32"/>
  <c r="H11" i="28" l="1"/>
  <c r="J11" i="28" s="1"/>
  <c r="B61" i="25" l="1"/>
  <c r="F11" i="26"/>
  <c r="D12" i="26"/>
  <c r="D11" i="26"/>
  <c r="C12" i="26"/>
  <c r="C11" i="26"/>
  <c r="F13" i="26" l="1"/>
  <c r="D13" i="26"/>
  <c r="C13" i="26"/>
  <c r="E13" i="26" s="1"/>
  <c r="E11" i="26" s="1"/>
  <c r="H11" i="26" l="1"/>
  <c r="J11" i="26" s="1"/>
  <c r="H13" i="26"/>
  <c r="J13" i="26" s="1"/>
  <c r="B46" i="25"/>
  <c r="B55" i="25"/>
  <c r="B54" i="25"/>
  <c r="B52" i="25" s="1"/>
  <c r="B59" i="25" s="1"/>
  <c r="D39" i="25"/>
  <c r="D34" i="25"/>
  <c r="D46" i="25" s="1"/>
  <c r="B29" i="25"/>
  <c r="D29" i="25" s="1"/>
  <c r="B16" i="25"/>
  <c r="D9" i="25"/>
  <c r="D46" i="4"/>
  <c r="B46" i="4"/>
  <c r="B29" i="4"/>
  <c r="D29" i="4" l="1"/>
  <c r="D47" i="4" s="1"/>
  <c r="B47" i="25"/>
  <c r="D47" i="25"/>
  <c r="E47" i="25" l="1"/>
  <c r="D39" i="4"/>
  <c r="D34" i="4"/>
  <c r="D9" i="4"/>
  <c r="B55" i="4" l="1"/>
  <c r="B54" i="4"/>
  <c r="D12" i="1"/>
  <c r="C12" i="1"/>
  <c r="D13" i="8" l="1"/>
  <c r="B47" i="4"/>
  <c r="B52" i="4" s="1"/>
  <c r="B59" i="4" s="1"/>
  <c r="D11" i="1"/>
  <c r="D13" i="1" s="1"/>
  <c r="F13" i="8" l="1"/>
  <c r="C13" i="8"/>
  <c r="E13" i="8" s="1"/>
  <c r="H11" i="8" l="1"/>
  <c r="J11" i="8" s="1"/>
  <c r="M11" i="8" s="1"/>
  <c r="H13" i="8"/>
  <c r="J13" i="8" s="1"/>
  <c r="M13" i="8" s="1"/>
  <c r="B61" i="4" l="1"/>
  <c r="F11" i="1" s="1"/>
  <c r="F13" i="1" s="1"/>
  <c r="C11" i="1"/>
  <c r="E47" i="4" l="1"/>
  <c r="C13" i="1"/>
  <c r="E13" i="1" s="1"/>
  <c r="E11" i="1" l="1"/>
  <c r="H11" i="1" s="1"/>
  <c r="J11" i="1" s="1"/>
  <c r="H13" i="1"/>
  <c r="J13" i="1" s="1"/>
  <c r="M13" i="36" l="1"/>
  <c r="M11" i="36"/>
</calcChain>
</file>

<file path=xl/comments1.xml><?xml version="1.0" encoding="utf-8"?>
<comments xmlns="http://schemas.openxmlformats.org/spreadsheetml/2006/main">
  <authors>
    <author>user</author>
  </authors>
  <commentList>
    <comment ref="I9" authorId="0" shapeId="0">
      <text>
        <r>
          <rPr>
            <b/>
            <sz val="9"/>
            <color indexed="81"/>
            <rFont val="MS P ゴシック"/>
            <family val="3"/>
            <charset val="128"/>
          </rPr>
          <t>user:</t>
        </r>
        <r>
          <rPr>
            <sz val="9"/>
            <color indexed="81"/>
            <rFont val="MS P ゴシック"/>
            <family val="3"/>
            <charset val="128"/>
          </rPr>
          <t xml:space="preserve">
「県調整率」の欄は、県が別途指定する数値をそのまま転記して下さい。</t>
        </r>
      </text>
    </comment>
  </commentList>
</comments>
</file>

<file path=xl/comments10.xml><?xml version="1.0" encoding="utf-8"?>
<comments xmlns="http://schemas.openxmlformats.org/spreadsheetml/2006/main">
  <authors>
    <author>user</author>
  </authors>
  <commentList>
    <comment ref="I9" authorId="0" shapeId="0">
      <text>
        <r>
          <rPr>
            <b/>
            <sz val="9"/>
            <color indexed="81"/>
            <rFont val="MS P ゴシック"/>
            <family val="3"/>
            <charset val="128"/>
          </rPr>
          <t>user:</t>
        </r>
        <r>
          <rPr>
            <sz val="9"/>
            <color indexed="81"/>
            <rFont val="MS P ゴシック"/>
            <family val="3"/>
            <charset val="128"/>
          </rPr>
          <t xml:space="preserve">
「県調整率」の欄は、県が別途指定する数値をそのまま転記して下さい。</t>
        </r>
      </text>
    </comment>
  </commentList>
</comments>
</file>

<file path=xl/comments11.xml><?xml version="1.0" encoding="utf-8"?>
<comments xmlns="http://schemas.openxmlformats.org/spreadsheetml/2006/main">
  <authors>
    <author>user</author>
  </authors>
  <commentList>
    <comment ref="A4" authorId="0" shapeId="0">
      <text>
        <r>
          <rPr>
            <b/>
            <sz val="9"/>
            <color indexed="81"/>
            <rFont val="MS P ゴシック"/>
            <family val="3"/>
            <charset val="128"/>
          </rPr>
          <t>user:</t>
        </r>
        <r>
          <rPr>
            <sz val="9"/>
            <color indexed="81"/>
            <rFont val="MS P ゴシック"/>
            <family val="3"/>
            <charset val="128"/>
          </rPr>
          <t xml:space="preserve">
実支出額の区分は、変更不可</t>
        </r>
      </text>
    </comment>
  </commentList>
</comments>
</file>

<file path=xl/comments12.xml><?xml version="1.0" encoding="utf-8"?>
<comments xmlns="http://schemas.openxmlformats.org/spreadsheetml/2006/main">
  <authors>
    <author>user</author>
  </authors>
  <commentList>
    <comment ref="D12" authorId="0" shapeId="0">
      <text>
        <r>
          <rPr>
            <b/>
            <sz val="9"/>
            <color indexed="81"/>
            <rFont val="MS P ゴシック"/>
            <family val="3"/>
            <charset val="128"/>
          </rPr>
          <t xml:space="preserve">user:
</t>
        </r>
        <r>
          <rPr>
            <sz val="9"/>
            <color indexed="81"/>
            <rFont val="MS P ゴシック"/>
            <family val="3"/>
            <charset val="128"/>
          </rPr>
          <t>例）365日×5床=1825床</t>
        </r>
      </text>
    </comment>
    <comment ref="D36" authorId="0" shapeId="0">
      <text>
        <r>
          <rPr>
            <b/>
            <sz val="9"/>
            <color indexed="81"/>
            <rFont val="MS P ゴシック"/>
            <family val="3"/>
            <charset val="128"/>
          </rPr>
          <t>user:</t>
        </r>
        <r>
          <rPr>
            <sz val="9"/>
            <color indexed="81"/>
            <rFont val="MS P ゴシック"/>
            <family val="3"/>
            <charset val="128"/>
          </rPr>
          <t xml:space="preserve">
例）198日×５人=990日
</t>
        </r>
      </text>
    </comment>
  </commentList>
</comments>
</file>

<file path=xl/comments2.xml><?xml version="1.0" encoding="utf-8"?>
<comments xmlns="http://schemas.openxmlformats.org/spreadsheetml/2006/main">
  <authors>
    <author>user</author>
  </authors>
  <commentList>
    <comment ref="I9" authorId="0" shapeId="0">
      <text>
        <r>
          <rPr>
            <b/>
            <sz val="9"/>
            <color indexed="81"/>
            <rFont val="MS P ゴシック"/>
            <family val="3"/>
            <charset val="128"/>
          </rPr>
          <t>user:</t>
        </r>
        <r>
          <rPr>
            <sz val="9"/>
            <color indexed="81"/>
            <rFont val="MS P ゴシック"/>
            <family val="3"/>
            <charset val="128"/>
          </rPr>
          <t xml:space="preserve">
「県調整率」の欄は、県が別途指定する数値をそのまま転記して下さい。</t>
        </r>
      </text>
    </comment>
  </commentList>
</comments>
</file>

<file path=xl/comments3.xml><?xml version="1.0" encoding="utf-8"?>
<comments xmlns="http://schemas.openxmlformats.org/spreadsheetml/2006/main">
  <authors>
    <author>user</author>
  </authors>
  <commentList>
    <comment ref="A4" authorId="0" shapeId="0">
      <text>
        <r>
          <rPr>
            <b/>
            <sz val="9"/>
            <color indexed="81"/>
            <rFont val="MS P ゴシック"/>
            <family val="3"/>
            <charset val="128"/>
          </rPr>
          <t>user:</t>
        </r>
        <r>
          <rPr>
            <sz val="9"/>
            <color indexed="81"/>
            <rFont val="MS P ゴシック"/>
            <family val="3"/>
            <charset val="128"/>
          </rPr>
          <t xml:space="preserve">
支出予定額の区分は、変更不可</t>
        </r>
      </text>
    </comment>
  </commentList>
</comments>
</file>

<file path=xl/comments4.xml><?xml version="1.0" encoding="utf-8"?>
<comments xmlns="http://schemas.openxmlformats.org/spreadsheetml/2006/main">
  <authors>
    <author>user</author>
  </authors>
  <commentList>
    <comment ref="D12" authorId="0" shapeId="0">
      <text>
        <r>
          <rPr>
            <b/>
            <sz val="9"/>
            <color indexed="81"/>
            <rFont val="MS P ゴシック"/>
            <family val="3"/>
            <charset val="128"/>
          </rPr>
          <t xml:space="preserve">user:
</t>
        </r>
        <r>
          <rPr>
            <sz val="9"/>
            <color indexed="81"/>
            <rFont val="MS P ゴシック"/>
            <family val="3"/>
            <charset val="128"/>
          </rPr>
          <t>例）365日×5床=1825床</t>
        </r>
      </text>
    </comment>
    <comment ref="D36" authorId="0" shapeId="0">
      <text>
        <r>
          <rPr>
            <b/>
            <sz val="9"/>
            <color indexed="81"/>
            <rFont val="MS P ゴシック"/>
            <family val="3"/>
            <charset val="128"/>
          </rPr>
          <t>user:</t>
        </r>
        <r>
          <rPr>
            <sz val="9"/>
            <color indexed="81"/>
            <rFont val="MS P ゴシック"/>
            <family val="3"/>
            <charset val="128"/>
          </rPr>
          <t xml:space="preserve">
例）365日×５人=1825日
</t>
        </r>
      </text>
    </comment>
  </commentList>
</comments>
</file>

<file path=xl/comments5.xml><?xml version="1.0" encoding="utf-8"?>
<comments xmlns="http://schemas.openxmlformats.org/spreadsheetml/2006/main">
  <authors>
    <author>user</author>
  </authors>
  <commentList>
    <comment ref="I9" authorId="0" shapeId="0">
      <text>
        <r>
          <rPr>
            <b/>
            <sz val="9"/>
            <color indexed="81"/>
            <rFont val="MS P ゴシック"/>
            <family val="3"/>
            <charset val="128"/>
          </rPr>
          <t>user:</t>
        </r>
        <r>
          <rPr>
            <sz val="9"/>
            <color indexed="81"/>
            <rFont val="MS P ゴシック"/>
            <family val="3"/>
            <charset val="128"/>
          </rPr>
          <t xml:space="preserve">
「県調整率」の欄は、県が別途指定する数値をそのまま転記して下さい。</t>
        </r>
      </text>
    </comment>
  </commentList>
</comments>
</file>

<file path=xl/comments6.xml><?xml version="1.0" encoding="utf-8"?>
<comments xmlns="http://schemas.openxmlformats.org/spreadsheetml/2006/main">
  <authors>
    <author>user</author>
  </authors>
  <commentList>
    <comment ref="I9" authorId="0" shapeId="0">
      <text>
        <r>
          <rPr>
            <b/>
            <sz val="9"/>
            <color indexed="81"/>
            <rFont val="MS P ゴシック"/>
            <family val="3"/>
            <charset val="128"/>
          </rPr>
          <t>user:</t>
        </r>
        <r>
          <rPr>
            <sz val="9"/>
            <color indexed="81"/>
            <rFont val="MS P ゴシック"/>
            <family val="3"/>
            <charset val="128"/>
          </rPr>
          <t xml:space="preserve">
「県調整率」の欄は、県が別途指定する数値をそのまま転記して下さい。</t>
        </r>
      </text>
    </comment>
  </commentList>
</comments>
</file>

<file path=xl/comments7.xml><?xml version="1.0" encoding="utf-8"?>
<comments xmlns="http://schemas.openxmlformats.org/spreadsheetml/2006/main">
  <authors>
    <author>user</author>
  </authors>
  <commentList>
    <comment ref="A4" authorId="0" shapeId="0">
      <text>
        <r>
          <rPr>
            <b/>
            <sz val="9"/>
            <color indexed="81"/>
            <rFont val="MS P ゴシック"/>
            <family val="3"/>
            <charset val="128"/>
          </rPr>
          <t>user:</t>
        </r>
        <r>
          <rPr>
            <sz val="9"/>
            <color indexed="81"/>
            <rFont val="MS P ゴシック"/>
            <family val="3"/>
            <charset val="128"/>
          </rPr>
          <t xml:space="preserve">
支出予定額の区分は、変更不可</t>
        </r>
      </text>
    </comment>
  </commentList>
</comments>
</file>

<file path=xl/comments8.xml><?xml version="1.0" encoding="utf-8"?>
<comments xmlns="http://schemas.openxmlformats.org/spreadsheetml/2006/main">
  <authors>
    <author>user</author>
  </authors>
  <commentList>
    <comment ref="D12" authorId="0" shapeId="0">
      <text>
        <r>
          <rPr>
            <b/>
            <sz val="9"/>
            <color indexed="81"/>
            <rFont val="MS P ゴシック"/>
            <family val="3"/>
            <charset val="128"/>
          </rPr>
          <t xml:space="preserve">user:
</t>
        </r>
        <r>
          <rPr>
            <sz val="9"/>
            <color indexed="81"/>
            <rFont val="MS P ゴシック"/>
            <family val="3"/>
            <charset val="128"/>
          </rPr>
          <t>例）365日×5床=1825床</t>
        </r>
      </text>
    </comment>
    <comment ref="D36" authorId="0" shapeId="0">
      <text>
        <r>
          <rPr>
            <b/>
            <sz val="9"/>
            <color indexed="81"/>
            <rFont val="MS P ゴシック"/>
            <family val="3"/>
            <charset val="128"/>
          </rPr>
          <t>user:</t>
        </r>
        <r>
          <rPr>
            <sz val="9"/>
            <color indexed="81"/>
            <rFont val="MS P ゴシック"/>
            <family val="3"/>
            <charset val="128"/>
          </rPr>
          <t xml:space="preserve">
例）365日×５人=1825日
</t>
        </r>
      </text>
    </comment>
  </commentList>
</comments>
</file>

<file path=xl/comments9.xml><?xml version="1.0" encoding="utf-8"?>
<comments xmlns="http://schemas.openxmlformats.org/spreadsheetml/2006/main">
  <authors>
    <author>user</author>
  </authors>
  <commentList>
    <comment ref="I9" authorId="0" shapeId="0">
      <text>
        <r>
          <rPr>
            <b/>
            <sz val="9"/>
            <color indexed="81"/>
            <rFont val="MS P ゴシック"/>
            <family val="3"/>
            <charset val="128"/>
          </rPr>
          <t>user:</t>
        </r>
        <r>
          <rPr>
            <sz val="9"/>
            <color indexed="81"/>
            <rFont val="MS P ゴシック"/>
            <family val="3"/>
            <charset val="128"/>
          </rPr>
          <t xml:space="preserve">
「県調整率」の欄は、県が別途指定する数値をそのまま転記して下さい。</t>
        </r>
      </text>
    </comment>
  </commentList>
</comments>
</file>

<file path=xl/sharedStrings.xml><?xml version="1.0" encoding="utf-8"?>
<sst xmlns="http://schemas.openxmlformats.org/spreadsheetml/2006/main" count="1119" uniqueCount="258">
  <si>
    <t>様式１－１</t>
    <rPh sb="0" eb="2">
      <t>ヨウシキ</t>
    </rPh>
    <phoneticPr fontId="4"/>
  </si>
  <si>
    <t>周産期救急医療事業費補助金　所要額調書</t>
    <rPh sb="14" eb="16">
      <t>ショヨウ</t>
    </rPh>
    <rPh sb="16" eb="17">
      <t>ガク</t>
    </rPh>
    <rPh sb="17" eb="18">
      <t>シラ</t>
    </rPh>
    <rPh sb="18" eb="19">
      <t>ショ</t>
    </rPh>
    <phoneticPr fontId="4"/>
  </si>
  <si>
    <t>（事業名：日中一時支援事業）</t>
    <rPh sb="1" eb="3">
      <t>ジギョウ</t>
    </rPh>
    <rPh sb="3" eb="4">
      <t>メイ</t>
    </rPh>
    <rPh sb="5" eb="7">
      <t>ニッチュウ</t>
    </rPh>
    <rPh sb="7" eb="9">
      <t>イチジ</t>
    </rPh>
    <rPh sb="9" eb="11">
      <t>シエン</t>
    </rPh>
    <rPh sb="11" eb="13">
      <t>ジギョウ</t>
    </rPh>
    <phoneticPr fontId="4"/>
  </si>
  <si>
    <t>施設名</t>
    <rPh sb="0" eb="2">
      <t>シセツ</t>
    </rPh>
    <rPh sb="2" eb="3">
      <t>メイ</t>
    </rPh>
    <phoneticPr fontId="4"/>
  </si>
  <si>
    <t>（円）</t>
    <rPh sb="1" eb="2">
      <t>エン</t>
    </rPh>
    <phoneticPr fontId="4"/>
  </si>
  <si>
    <t>事業区分</t>
    <rPh sb="0" eb="2">
      <t>ジギョウ</t>
    </rPh>
    <rPh sb="2" eb="4">
      <t>クブン</t>
    </rPh>
    <phoneticPr fontId="3"/>
  </si>
  <si>
    <t>要綱別表2第3欄に定める基準額</t>
    <rPh sb="0" eb="2">
      <t>ヨウコウ</t>
    </rPh>
    <rPh sb="2" eb="4">
      <t>ベッピョウ</t>
    </rPh>
    <rPh sb="5" eb="6">
      <t>ダイ</t>
    </rPh>
    <rPh sb="7" eb="8">
      <t>ラン</t>
    </rPh>
    <rPh sb="9" eb="10">
      <t>サダ</t>
    </rPh>
    <rPh sb="12" eb="15">
      <t>キジュンガク</t>
    </rPh>
    <phoneticPr fontId="3"/>
  </si>
  <si>
    <t>選定額</t>
    <rPh sb="0" eb="2">
      <t>センテイ</t>
    </rPh>
    <rPh sb="2" eb="3">
      <t>ガク</t>
    </rPh>
    <phoneticPr fontId="4"/>
  </si>
  <si>
    <t>総事業費から診療報酬及び寄付金その他収入等を控除した額</t>
    <rPh sb="0" eb="4">
      <t>ソウジギョウヒ</t>
    </rPh>
    <rPh sb="6" eb="8">
      <t>シンリョウ</t>
    </rPh>
    <rPh sb="8" eb="10">
      <t>ホウシュウ</t>
    </rPh>
    <rPh sb="10" eb="11">
      <t>オヨ</t>
    </rPh>
    <rPh sb="12" eb="15">
      <t>キフキン</t>
    </rPh>
    <rPh sb="17" eb="18">
      <t>タ</t>
    </rPh>
    <rPh sb="18" eb="21">
      <t>シュウニュウナド</t>
    </rPh>
    <rPh sb="22" eb="24">
      <t>コウジョ</t>
    </rPh>
    <rPh sb="26" eb="27">
      <t>ガク</t>
    </rPh>
    <phoneticPr fontId="4"/>
  </si>
  <si>
    <t>補助率</t>
    <rPh sb="0" eb="3">
      <t>ホジョリツ</t>
    </rPh>
    <phoneticPr fontId="4"/>
  </si>
  <si>
    <t>交付額</t>
    <rPh sb="0" eb="3">
      <t>コウフガク</t>
    </rPh>
    <phoneticPr fontId="4"/>
  </si>
  <si>
    <t>A</t>
    <phoneticPr fontId="3"/>
  </si>
  <si>
    <t>B</t>
    <phoneticPr fontId="3"/>
  </si>
  <si>
    <t>C</t>
    <phoneticPr fontId="3"/>
  </si>
  <si>
    <t>D</t>
    <phoneticPr fontId="3"/>
  </si>
  <si>
    <t>E</t>
    <phoneticPr fontId="3"/>
  </si>
  <si>
    <t>F</t>
    <phoneticPr fontId="3"/>
  </si>
  <si>
    <t>G</t>
    <phoneticPr fontId="3"/>
  </si>
  <si>
    <t>H＝F*G</t>
    <phoneticPr fontId="4"/>
  </si>
  <si>
    <t>病床確保</t>
    <rPh sb="0" eb="2">
      <t>ビョウショウ</t>
    </rPh>
    <rPh sb="2" eb="4">
      <t>カクホ</t>
    </rPh>
    <phoneticPr fontId="3"/>
  </si>
  <si>
    <t>看護師等
確保</t>
    <rPh sb="0" eb="3">
      <t>カンゴシ</t>
    </rPh>
    <rPh sb="3" eb="4">
      <t>トウ</t>
    </rPh>
    <rPh sb="5" eb="7">
      <t>カクホ</t>
    </rPh>
    <phoneticPr fontId="3"/>
  </si>
  <si>
    <t>計</t>
    <rPh sb="0" eb="1">
      <t>ケイ</t>
    </rPh>
    <phoneticPr fontId="3"/>
  </si>
  <si>
    <t>A～B欄：別紙1-3の各項目記載の金額</t>
    <rPh sb="3" eb="4">
      <t>ラン</t>
    </rPh>
    <rPh sb="5" eb="7">
      <t>ベッシ</t>
    </rPh>
    <rPh sb="11" eb="14">
      <t>カクコウモク</t>
    </rPh>
    <rPh sb="14" eb="16">
      <t>キサイ</t>
    </rPh>
    <rPh sb="17" eb="19">
      <t>キンガク</t>
    </rPh>
    <phoneticPr fontId="3"/>
  </si>
  <si>
    <t>C欄：A欄とB欄を比較して低廉な額を記載</t>
    <rPh sb="1" eb="2">
      <t>ラン</t>
    </rPh>
    <rPh sb="4" eb="5">
      <t>ラン</t>
    </rPh>
    <rPh sb="7" eb="8">
      <t>ラン</t>
    </rPh>
    <rPh sb="9" eb="11">
      <t>ヒカク</t>
    </rPh>
    <rPh sb="13" eb="15">
      <t>テイレン</t>
    </rPh>
    <rPh sb="16" eb="17">
      <t>ガク</t>
    </rPh>
    <rPh sb="18" eb="20">
      <t>キサイ</t>
    </rPh>
    <phoneticPr fontId="4"/>
  </si>
  <si>
    <t>D欄：補助対象事業に係る総事業費を記載すること。（当該補助事業に係る寄付金やその他収入が無い場合は、B欄と同額となる。）</t>
    <phoneticPr fontId="4"/>
  </si>
  <si>
    <t>F欄：（C欄とD欄を比較して低廉な額 ）×E欄　&lt;千円未満切捨て&gt;</t>
    <rPh sb="1" eb="2">
      <t>ラン</t>
    </rPh>
    <rPh sb="5" eb="6">
      <t>ラン</t>
    </rPh>
    <rPh sb="8" eb="9">
      <t>ラン</t>
    </rPh>
    <rPh sb="10" eb="12">
      <t>ヒカク</t>
    </rPh>
    <rPh sb="14" eb="16">
      <t>テイレン</t>
    </rPh>
    <rPh sb="17" eb="18">
      <t>ガク</t>
    </rPh>
    <rPh sb="22" eb="23">
      <t>ラン</t>
    </rPh>
    <rPh sb="25" eb="27">
      <t>センエン</t>
    </rPh>
    <rPh sb="27" eb="29">
      <t>ミマン</t>
    </rPh>
    <rPh sb="29" eb="31">
      <t>キリス</t>
    </rPh>
    <phoneticPr fontId="4"/>
  </si>
  <si>
    <t>G欄：県から別途指定した率を記載</t>
    <rPh sb="1" eb="2">
      <t>ラン</t>
    </rPh>
    <rPh sb="3" eb="4">
      <t>ケン</t>
    </rPh>
    <rPh sb="6" eb="8">
      <t>ベット</t>
    </rPh>
    <rPh sb="8" eb="10">
      <t>シテイ</t>
    </rPh>
    <rPh sb="12" eb="13">
      <t>リツ</t>
    </rPh>
    <rPh sb="14" eb="16">
      <t>キサイ</t>
    </rPh>
    <phoneticPr fontId="4"/>
  </si>
  <si>
    <t>H欄：F欄×G欄〔千円未満切捨て〕</t>
    <rPh sb="4" eb="5">
      <t>ラン</t>
    </rPh>
    <phoneticPr fontId="3"/>
  </si>
  <si>
    <t>様式１－２</t>
    <rPh sb="0" eb="2">
      <t>ヨウシキ</t>
    </rPh>
    <phoneticPr fontId="4"/>
  </si>
  <si>
    <t>周産期救急医療事業費補助金（日中一時支援事業）事業計画書</t>
    <rPh sb="23" eb="25">
      <t>ジギョウ</t>
    </rPh>
    <rPh sb="25" eb="27">
      <t>ケイカク</t>
    </rPh>
    <rPh sb="27" eb="28">
      <t>ショ</t>
    </rPh>
    <phoneticPr fontId="3"/>
  </si>
  <si>
    <t>　団体名（開設者）</t>
    <phoneticPr fontId="3"/>
  </si>
  <si>
    <t>医療機関名</t>
  </si>
  <si>
    <t>所在地</t>
    <phoneticPr fontId="3"/>
  </si>
  <si>
    <t>事業開始（予定）年月日</t>
    <phoneticPr fontId="3"/>
  </si>
  <si>
    <t>病床数</t>
    <phoneticPr fontId="3"/>
  </si>
  <si>
    <t>床（うち一般病床　　床）</t>
    <phoneticPr fontId="3"/>
  </si>
  <si>
    <t xml:space="preserve"> ※一般病床とは、精神病床、感染症病床、結核病床を除いた病床を指します。</t>
    <phoneticPr fontId="3"/>
  </si>
  <si>
    <t>標榜診療科名</t>
    <phoneticPr fontId="3"/>
  </si>
  <si>
    <t>□内科　□呼吸器内科　□循環器内科　□消化器内科　□腎臓内科　□神経内科　□糖尿病内科　□血液内科　□皮膚科　□アレルギー科　□リウマチ科　□感染症内科　□小児科　□外科　□心臓血管外科　□脳神経外科　□整形外科　□小児外科　□産婦人科　□放射線科　□麻酔科　□病理診断科　□臨床検査科　□救急科　□その他（　　　　      　　）</t>
    <phoneticPr fontId="3"/>
  </si>
  <si>
    <t>連携する訪問看護施設</t>
    <phoneticPr fontId="3"/>
  </si>
  <si>
    <t>施設名</t>
    <phoneticPr fontId="3"/>
  </si>
  <si>
    <t>所　　　　在　　　　地</t>
    <phoneticPr fontId="3"/>
  </si>
  <si>
    <t>日中一時支援事業を行う必要性</t>
    <phoneticPr fontId="3"/>
  </si>
  <si>
    <t>運営方針</t>
    <phoneticPr fontId="3"/>
  </si>
  <si>
    <t>（１）在宅等に移行したＮＩＣＵ等長期入院児等を保護者の要請に応じて、一時的に受け入れられるか。</t>
  </si>
  <si>
    <t>（　はい　・　いいえ　）</t>
    <phoneticPr fontId="3"/>
  </si>
  <si>
    <t>（２）人工呼吸管理、栄養管理、呼吸理学療法を含むリハビリテーション、必要に応じて感染・輸液</t>
    <phoneticPr fontId="3"/>
  </si>
  <si>
    <t>管理を行うために必要な診療機能を有しているか。　　　　</t>
    <phoneticPr fontId="3"/>
  </si>
  <si>
    <t>その他</t>
    <phoneticPr fontId="3"/>
  </si>
  <si>
    <t>事業に要する病床数</t>
    <phoneticPr fontId="3"/>
  </si>
  <si>
    <t>患者が１人でも入所する予定日数</t>
    <phoneticPr fontId="3"/>
  </si>
  <si>
    <t>人工呼吸器</t>
    <phoneticPr fontId="3"/>
  </si>
  <si>
    <t>呼吸・循環
モニター</t>
    <phoneticPr fontId="3"/>
  </si>
  <si>
    <t>酸素・空気・
吸引の中央配管</t>
    <phoneticPr fontId="3"/>
  </si>
  <si>
    <t>有　・　無</t>
    <phoneticPr fontId="3"/>
  </si>
  <si>
    <t>２　日中一時支援事業支援施設の医療チームの人数（直近）</t>
    <phoneticPr fontId="3"/>
  </si>
  <si>
    <t xml:space="preserve">※該当者無しの場合は、空欄とせず、必ず０人と記入すること。また、（　　）内は院内兼務人数を記入すること。
</t>
    <phoneticPr fontId="3"/>
  </si>
  <si>
    <t>区　分</t>
    <phoneticPr fontId="3"/>
  </si>
  <si>
    <t>小児科医</t>
    <phoneticPr fontId="3"/>
  </si>
  <si>
    <t>うち呼吸管理に習熟した小児科医</t>
    <phoneticPr fontId="3"/>
  </si>
  <si>
    <t>看護師</t>
    <phoneticPr fontId="3"/>
  </si>
  <si>
    <t>小児に精通した
理学療法士</t>
    <phoneticPr fontId="3"/>
  </si>
  <si>
    <t>臨床工学技士</t>
    <phoneticPr fontId="3"/>
  </si>
  <si>
    <t>常　勤</t>
    <phoneticPr fontId="3"/>
  </si>
  <si>
    <t xml:space="preserve">人（　　人） </t>
    <phoneticPr fontId="3"/>
  </si>
  <si>
    <t xml:space="preserve">       人（　　人）</t>
    <phoneticPr fontId="3"/>
  </si>
  <si>
    <t>人（　　人）</t>
    <phoneticPr fontId="3"/>
  </si>
  <si>
    <t>非常勤</t>
    <phoneticPr fontId="3"/>
  </si>
  <si>
    <t>人（　　人）</t>
    <phoneticPr fontId="3"/>
  </si>
  <si>
    <t>【備考】 (注）交代勤務体系を取っている場合については備考欄に詳細を記入すること。</t>
    <phoneticPr fontId="3"/>
  </si>
  <si>
    <t>（注）日中一時支援事業を実施する上で規約等を作成している場合、添付すること。なお、規約等は作成途中の案でも</t>
    <phoneticPr fontId="3"/>
  </si>
  <si>
    <t>可とする。</t>
    <phoneticPr fontId="3"/>
  </si>
  <si>
    <t>合　計</t>
    <rPh sb="0" eb="1">
      <t>ゴウ</t>
    </rPh>
    <rPh sb="2" eb="3">
      <t>ケイ</t>
    </rPh>
    <phoneticPr fontId="3"/>
  </si>
  <si>
    <t>様式1-3</t>
    <rPh sb="0" eb="2">
      <t>ヨウシキ</t>
    </rPh>
    <phoneticPr fontId="4"/>
  </si>
  <si>
    <t>周産期救急医療事業費補助金 日中一時支援事業所要額明細書</t>
    <rPh sb="14" eb="16">
      <t>ニッチュウ</t>
    </rPh>
    <rPh sb="16" eb="18">
      <t>イチジ</t>
    </rPh>
    <rPh sb="18" eb="20">
      <t>シエン</t>
    </rPh>
    <rPh sb="20" eb="22">
      <t>ジギョウ</t>
    </rPh>
    <rPh sb="22" eb="25">
      <t>ショヨウガク</t>
    </rPh>
    <rPh sb="25" eb="28">
      <t>メイサイショ</t>
    </rPh>
    <phoneticPr fontId="4"/>
  </si>
  <si>
    <t>支出予定額</t>
    <rPh sb="0" eb="2">
      <t>シシュツ</t>
    </rPh>
    <rPh sb="2" eb="4">
      <t>ヨテイ</t>
    </rPh>
    <rPh sb="4" eb="5">
      <t>ガク</t>
    </rPh>
    <phoneticPr fontId="4"/>
  </si>
  <si>
    <t>施設名（　　　　　　　　　　　　　　　　　　　　　　　　）</t>
    <rPh sb="0" eb="2">
      <t>シセツ</t>
    </rPh>
    <rPh sb="2" eb="3">
      <t>メイ</t>
    </rPh>
    <phoneticPr fontId="4"/>
  </si>
  <si>
    <t>区分</t>
    <rPh sb="0" eb="2">
      <t>クブン</t>
    </rPh>
    <phoneticPr fontId="4"/>
  </si>
  <si>
    <t>算出内訳</t>
    <rPh sb="0" eb="2">
      <t>サンシュツ</t>
    </rPh>
    <rPh sb="2" eb="4">
      <t>ウチワケ</t>
    </rPh>
    <phoneticPr fontId="4"/>
  </si>
  <si>
    <t>基準額</t>
    <rPh sb="0" eb="3">
      <t>キジュンガク</t>
    </rPh>
    <phoneticPr fontId="4"/>
  </si>
  <si>
    <t>Ａ</t>
  </si>
  <si>
    <t>Ｂ</t>
  </si>
  <si>
    <t>Ｃ</t>
    <phoneticPr fontId="3"/>
  </si>
  <si>
    <t>Ｄ</t>
    <phoneticPr fontId="3"/>
  </si>
  <si>
    <t>円</t>
    <rPh sb="0" eb="1">
      <t>エン</t>
    </rPh>
    <phoneticPr fontId="4"/>
  </si>
  <si>
    <t>ア病床確保経費</t>
    <rPh sb="1" eb="3">
      <t>ビョウショウ</t>
    </rPh>
    <rPh sb="3" eb="5">
      <t>カクホ</t>
    </rPh>
    <rPh sb="5" eb="7">
      <t>ケイヒ</t>
    </rPh>
    <phoneticPr fontId="4"/>
  </si>
  <si>
    <t>（算出根拠）</t>
    <phoneticPr fontId="4"/>
  </si>
  <si>
    <t>患者が１人でも入所する日数</t>
    <phoneticPr fontId="4"/>
  </si>
  <si>
    <t>※日中一時支援事業にかかるものに限る</t>
    <rPh sb="16" eb="17">
      <t>カギ</t>
    </rPh>
    <phoneticPr fontId="4"/>
  </si>
  <si>
    <t>小計</t>
    <rPh sb="0" eb="2">
      <t>ショウケイ</t>
    </rPh>
    <phoneticPr fontId="4"/>
  </si>
  <si>
    <t>（算出根拠）</t>
  </si>
  <si>
    <t>イ看護師確保に必要な経費</t>
    <rPh sb="1" eb="4">
      <t>カンゴシ</t>
    </rPh>
    <rPh sb="4" eb="6">
      <t>カクホ</t>
    </rPh>
    <rPh sb="7" eb="9">
      <t>ヒツヨウ</t>
    </rPh>
    <rPh sb="10" eb="12">
      <t>ケイヒ</t>
    </rPh>
    <phoneticPr fontId="4"/>
  </si>
  <si>
    <t>合計</t>
    <rPh sb="0" eb="2">
      <t>ゴウケイ</t>
    </rPh>
    <phoneticPr fontId="4"/>
  </si>
  <si>
    <t>収入予定額</t>
    <rPh sb="0" eb="2">
      <t>シュウニュウ</t>
    </rPh>
    <rPh sb="2" eb="4">
      <t>ヨテイ</t>
    </rPh>
    <rPh sb="4" eb="5">
      <t>ガク</t>
    </rPh>
    <phoneticPr fontId="4"/>
  </si>
  <si>
    <t>入院収入</t>
    <rPh sb="0" eb="2">
      <t>ニュウイン</t>
    </rPh>
    <rPh sb="2" eb="4">
      <t>シュウニュウ</t>
    </rPh>
    <phoneticPr fontId="4"/>
  </si>
  <si>
    <t>外来収入</t>
    <rPh sb="0" eb="2">
      <t>ガイライ</t>
    </rPh>
    <rPh sb="2" eb="4">
      <t>シュウニュウ</t>
    </rPh>
    <phoneticPr fontId="4"/>
  </si>
  <si>
    <t>収支差額</t>
    <rPh sb="0" eb="2">
      <t>シュウシ</t>
    </rPh>
    <rPh sb="2" eb="4">
      <t>サガク</t>
    </rPh>
    <phoneticPr fontId="4"/>
  </si>
  <si>
    <t>Ｂ欄：内訳は詳細に記載すること</t>
    <rPh sb="1" eb="2">
      <t>ラン</t>
    </rPh>
    <rPh sb="3" eb="5">
      <t>ウチワケ</t>
    </rPh>
    <rPh sb="6" eb="8">
      <t>ショウサイ</t>
    </rPh>
    <rPh sb="9" eb="11">
      <t>キサイ</t>
    </rPh>
    <phoneticPr fontId="3"/>
  </si>
  <si>
    <t xml:space="preserve">Ｃ欄：交付要綱別表２第３欄により算出すること。
</t>
    <rPh sb="1" eb="2">
      <t>ラン</t>
    </rPh>
    <rPh sb="3" eb="5">
      <t>コウフ</t>
    </rPh>
    <rPh sb="5" eb="7">
      <t>ヨウコウ</t>
    </rPh>
    <rPh sb="7" eb="9">
      <t>ベッピョウ</t>
    </rPh>
    <rPh sb="10" eb="11">
      <t>ダイ</t>
    </rPh>
    <rPh sb="12" eb="13">
      <t>ラン</t>
    </rPh>
    <rPh sb="16" eb="18">
      <t>サンシュツ</t>
    </rPh>
    <phoneticPr fontId="3"/>
  </si>
  <si>
    <t>Ｄ欄：Ａ欄とＣ欄の合計を小計ごとに比較して低廉な額を選定すること　</t>
    <rPh sb="1" eb="2">
      <t>ラン</t>
    </rPh>
    <rPh sb="4" eb="5">
      <t>ラン</t>
    </rPh>
    <rPh sb="7" eb="8">
      <t>ラン</t>
    </rPh>
    <rPh sb="9" eb="11">
      <t>ゴウケイ</t>
    </rPh>
    <rPh sb="12" eb="14">
      <t>ショウケイ</t>
    </rPh>
    <rPh sb="17" eb="19">
      <t>ヒカク</t>
    </rPh>
    <rPh sb="21" eb="23">
      <t>テイレン</t>
    </rPh>
    <rPh sb="24" eb="25">
      <t>ガク</t>
    </rPh>
    <rPh sb="26" eb="28">
      <t>センテイ</t>
    </rPh>
    <phoneticPr fontId="3"/>
  </si>
  <si>
    <t>（注）</t>
    <rPh sb="1" eb="2">
      <t>チュウ</t>
    </rPh>
    <phoneticPr fontId="4"/>
  </si>
  <si>
    <t>1　当該年度の支出額を記入すること。</t>
    <rPh sb="7" eb="9">
      <t>シシュツ</t>
    </rPh>
    <phoneticPr fontId="4"/>
  </si>
  <si>
    <t>2　「算出内訳」欄は、詳細に記入すること。</t>
    <rPh sb="3" eb="5">
      <t>サンシュツ</t>
    </rPh>
    <rPh sb="5" eb="7">
      <t>ウチワケ</t>
    </rPh>
    <rPh sb="8" eb="9">
      <t>ラン</t>
    </rPh>
    <rPh sb="11" eb="13">
      <t>ショウサイ</t>
    </rPh>
    <rPh sb="14" eb="16">
      <t>キニュウ</t>
    </rPh>
    <phoneticPr fontId="4"/>
  </si>
  <si>
    <t>3　「減価償却費」欄は、国庫補助を受けた資産に係る部分は、対象経費に含めないこと。</t>
    <rPh sb="3" eb="5">
      <t>ゲンカ</t>
    </rPh>
    <rPh sb="5" eb="8">
      <t>ショウキャクヒ</t>
    </rPh>
    <rPh sb="9" eb="10">
      <t>ラン</t>
    </rPh>
    <rPh sb="12" eb="14">
      <t>コッコ</t>
    </rPh>
    <rPh sb="14" eb="16">
      <t>ホジョ</t>
    </rPh>
    <rPh sb="17" eb="18">
      <t>ウ</t>
    </rPh>
    <rPh sb="20" eb="22">
      <t>シサン</t>
    </rPh>
    <rPh sb="23" eb="24">
      <t>カカ</t>
    </rPh>
    <rPh sb="25" eb="27">
      <t>ブブン</t>
    </rPh>
    <rPh sb="29" eb="31">
      <t>タイショウ</t>
    </rPh>
    <rPh sb="31" eb="33">
      <t>ケイヒ</t>
    </rPh>
    <rPh sb="34" eb="35">
      <t>フク</t>
    </rPh>
    <phoneticPr fontId="4"/>
  </si>
  <si>
    <t>様式２－２</t>
    <rPh sb="0" eb="2">
      <t>ヨウシキ</t>
    </rPh>
    <phoneticPr fontId="4"/>
  </si>
  <si>
    <t>様式３－１</t>
    <rPh sb="0" eb="2">
      <t>ヨウシキ</t>
    </rPh>
    <phoneticPr fontId="4"/>
  </si>
  <si>
    <t>周産期救急医療事業費補助金　経費精算額調書</t>
    <rPh sb="14" eb="16">
      <t>ケイヒ</t>
    </rPh>
    <rPh sb="16" eb="19">
      <t>セイサンガク</t>
    </rPh>
    <rPh sb="19" eb="20">
      <t>チョウ</t>
    </rPh>
    <rPh sb="20" eb="21">
      <t>ショ</t>
    </rPh>
    <phoneticPr fontId="4"/>
  </si>
  <si>
    <t>既交付
決定額</t>
    <rPh sb="0" eb="1">
      <t>キ</t>
    </rPh>
    <rPh sb="1" eb="3">
      <t>コウフ</t>
    </rPh>
    <rPh sb="4" eb="6">
      <t>ケッテイ</t>
    </rPh>
    <rPh sb="6" eb="7">
      <t>ガク</t>
    </rPh>
    <phoneticPr fontId="4"/>
  </si>
  <si>
    <t>B</t>
    <phoneticPr fontId="3"/>
  </si>
  <si>
    <t>D</t>
    <phoneticPr fontId="3"/>
  </si>
  <si>
    <t>E</t>
    <phoneticPr fontId="3"/>
  </si>
  <si>
    <t>G</t>
    <phoneticPr fontId="3"/>
  </si>
  <si>
    <t>I</t>
    <phoneticPr fontId="3"/>
  </si>
  <si>
    <t>A～B欄：別紙3-3の各項目記載の金額</t>
    <rPh sb="3" eb="4">
      <t>ラン</t>
    </rPh>
    <rPh sb="5" eb="7">
      <t>ベッシ</t>
    </rPh>
    <rPh sb="11" eb="14">
      <t>カクコウモク</t>
    </rPh>
    <rPh sb="14" eb="16">
      <t>キサイ</t>
    </rPh>
    <rPh sb="17" eb="19">
      <t>キンガク</t>
    </rPh>
    <phoneticPr fontId="3"/>
  </si>
  <si>
    <t>D欄：補助対象事業に係る総事業費を記載すること。（当該補助事業に係る寄付金やその他収入が無い場合は、B欄と同額となる。）</t>
    <phoneticPr fontId="4"/>
  </si>
  <si>
    <t>I欄：直近の交付決定額（変更があった場合は変更交付決定額）</t>
    <rPh sb="1" eb="2">
      <t>ラン</t>
    </rPh>
    <rPh sb="3" eb="5">
      <t>チョッキン</t>
    </rPh>
    <rPh sb="6" eb="8">
      <t>コウフ</t>
    </rPh>
    <rPh sb="8" eb="10">
      <t>ケッテイ</t>
    </rPh>
    <rPh sb="10" eb="11">
      <t>ガク</t>
    </rPh>
    <rPh sb="12" eb="14">
      <t>ヘンコウ</t>
    </rPh>
    <rPh sb="18" eb="20">
      <t>バアイ</t>
    </rPh>
    <rPh sb="21" eb="23">
      <t>ヘンコウ</t>
    </rPh>
    <rPh sb="23" eb="25">
      <t>コウフ</t>
    </rPh>
    <rPh sb="25" eb="27">
      <t>ケッテイ</t>
    </rPh>
    <rPh sb="27" eb="28">
      <t>ガク</t>
    </rPh>
    <phoneticPr fontId="3"/>
  </si>
  <si>
    <t>様式３－２</t>
    <rPh sb="0" eb="2">
      <t>ヨウシキ</t>
    </rPh>
    <phoneticPr fontId="4"/>
  </si>
  <si>
    <t>周産期救急医療事業費補助金（日中一時支援事業）事業実績報告書</t>
    <rPh sb="23" eb="25">
      <t>ジギョウ</t>
    </rPh>
    <rPh sb="25" eb="27">
      <t>ジッセキ</t>
    </rPh>
    <rPh sb="27" eb="30">
      <t>ホウコクショ</t>
    </rPh>
    <phoneticPr fontId="3"/>
  </si>
  <si>
    <t>　団体名（開設者）</t>
    <phoneticPr fontId="3"/>
  </si>
  <si>
    <t>所在地</t>
    <phoneticPr fontId="3"/>
  </si>
  <si>
    <t>事業開始年月日</t>
    <phoneticPr fontId="3"/>
  </si>
  <si>
    <t>入所者数
（実数）</t>
    <rPh sb="0" eb="3">
      <t>ニュウショシャ</t>
    </rPh>
    <rPh sb="3" eb="4">
      <t>スウ</t>
    </rPh>
    <rPh sb="6" eb="8">
      <t>ジッスウ</t>
    </rPh>
    <phoneticPr fontId="3"/>
  </si>
  <si>
    <t>年齢別入所者数</t>
    <rPh sb="0" eb="2">
      <t>ネンレイ</t>
    </rPh>
    <rPh sb="2" eb="3">
      <t>ベツ</t>
    </rPh>
    <rPh sb="3" eb="6">
      <t>ニュウショシャ</t>
    </rPh>
    <rPh sb="6" eb="7">
      <t>スウ</t>
    </rPh>
    <phoneticPr fontId="3"/>
  </si>
  <si>
    <t>自院で
出生した児</t>
    <rPh sb="0" eb="1">
      <t>ジ</t>
    </rPh>
    <rPh sb="1" eb="2">
      <t>イン</t>
    </rPh>
    <rPh sb="4" eb="6">
      <t>シュッセイ</t>
    </rPh>
    <rPh sb="8" eb="9">
      <t>ジ</t>
    </rPh>
    <phoneticPr fontId="3"/>
  </si>
  <si>
    <t>人工換気使用</t>
    <rPh sb="0" eb="2">
      <t>ジンコウ</t>
    </rPh>
    <rPh sb="2" eb="4">
      <t>カンキ</t>
    </rPh>
    <rPh sb="4" eb="6">
      <t>シヨウ</t>
    </rPh>
    <phoneticPr fontId="3"/>
  </si>
  <si>
    <t>最長入所日数</t>
    <rPh sb="0" eb="2">
      <t>サイチョウ</t>
    </rPh>
    <rPh sb="2" eb="4">
      <t>ニュウショ</t>
    </rPh>
    <rPh sb="4" eb="6">
      <t>ニッスウ</t>
    </rPh>
    <phoneticPr fontId="3"/>
  </si>
  <si>
    <t>最短入所日数</t>
    <rPh sb="0" eb="2">
      <t>サイタン</t>
    </rPh>
    <rPh sb="2" eb="4">
      <t>ニュウショ</t>
    </rPh>
    <rPh sb="4" eb="6">
      <t>ニッスウ</t>
    </rPh>
    <phoneticPr fontId="3"/>
  </si>
  <si>
    <t>６月未満</t>
    <rPh sb="1" eb="2">
      <t>ツキ</t>
    </rPh>
    <rPh sb="2" eb="4">
      <t>ミマン</t>
    </rPh>
    <phoneticPr fontId="3"/>
  </si>
  <si>
    <t>人</t>
    <rPh sb="0" eb="1">
      <t>ニン</t>
    </rPh>
    <phoneticPr fontId="3"/>
  </si>
  <si>
    <t>日</t>
    <rPh sb="0" eb="1">
      <t>ニチ</t>
    </rPh>
    <phoneticPr fontId="3"/>
  </si>
  <si>
    <t>６月以上１歳未満</t>
    <rPh sb="1" eb="2">
      <t>ツキ</t>
    </rPh>
    <rPh sb="2" eb="4">
      <t>イジョウ</t>
    </rPh>
    <rPh sb="5" eb="6">
      <t>サイ</t>
    </rPh>
    <rPh sb="6" eb="8">
      <t>ミマン</t>
    </rPh>
    <phoneticPr fontId="3"/>
  </si>
  <si>
    <t>１歳以上２歳未満</t>
    <rPh sb="1" eb="2">
      <t>サイ</t>
    </rPh>
    <rPh sb="2" eb="4">
      <t>イジョウ</t>
    </rPh>
    <rPh sb="5" eb="6">
      <t>サイ</t>
    </rPh>
    <rPh sb="6" eb="8">
      <t>ミマン</t>
    </rPh>
    <phoneticPr fontId="3"/>
  </si>
  <si>
    <t>２歳以上３歳未満</t>
    <rPh sb="1" eb="4">
      <t>サイイジョウ</t>
    </rPh>
    <rPh sb="5" eb="6">
      <t>サイ</t>
    </rPh>
    <rPh sb="6" eb="8">
      <t>ミマン</t>
    </rPh>
    <phoneticPr fontId="3"/>
  </si>
  <si>
    <t>３歳以上</t>
    <rPh sb="1" eb="2">
      <t>サイ</t>
    </rPh>
    <rPh sb="2" eb="4">
      <t>イジョウ</t>
    </rPh>
    <phoneticPr fontId="3"/>
  </si>
  <si>
    <t>主な
入所理由</t>
    <rPh sb="0" eb="1">
      <t>オモ</t>
    </rPh>
    <rPh sb="3" eb="5">
      <t>ニュウショ</t>
    </rPh>
    <rPh sb="5" eb="7">
      <t>リユウ</t>
    </rPh>
    <phoneticPr fontId="3"/>
  </si>
  <si>
    <t>※病床数×確保日数を記載</t>
    <rPh sb="1" eb="4">
      <t>ビョウショウスウ</t>
    </rPh>
    <rPh sb="5" eb="7">
      <t>カクホ</t>
    </rPh>
    <rPh sb="7" eb="9">
      <t>ニッスウ</t>
    </rPh>
    <rPh sb="10" eb="12">
      <t>キサイ</t>
    </rPh>
    <phoneticPr fontId="4"/>
  </si>
  <si>
    <t>※看護師等の人数×実働日数を記載</t>
    <rPh sb="1" eb="4">
      <t>カンゴシ</t>
    </rPh>
    <rPh sb="4" eb="5">
      <t>トウ</t>
    </rPh>
    <rPh sb="6" eb="8">
      <t>ニンズウ</t>
    </rPh>
    <rPh sb="9" eb="11">
      <t>ジツドウ</t>
    </rPh>
    <rPh sb="11" eb="13">
      <t>ニッスウ</t>
    </rPh>
    <rPh sb="14" eb="16">
      <t>キサイ</t>
    </rPh>
    <phoneticPr fontId="4"/>
  </si>
  <si>
    <t>基準額単価</t>
    <rPh sb="0" eb="3">
      <t>キジュンガク</t>
    </rPh>
    <rPh sb="3" eb="5">
      <t>タンカ</t>
    </rPh>
    <phoneticPr fontId="4"/>
  </si>
  <si>
    <t>円</t>
    <rPh sb="0" eb="1">
      <t>エン</t>
    </rPh>
    <phoneticPr fontId="3"/>
  </si>
  <si>
    <t>基準額単価</t>
    <rPh sb="0" eb="2">
      <t>キジュン</t>
    </rPh>
    <rPh sb="2" eb="3">
      <t>ガク</t>
    </rPh>
    <rPh sb="3" eb="5">
      <t>タンカ</t>
    </rPh>
    <phoneticPr fontId="3"/>
  </si>
  <si>
    <t>看護師の実働日数</t>
    <rPh sb="0" eb="3">
      <t>カンゴシ</t>
    </rPh>
    <rPh sb="4" eb="6">
      <t>ジツドウ</t>
    </rPh>
    <rPh sb="6" eb="8">
      <t>ニッスウ</t>
    </rPh>
    <phoneticPr fontId="3"/>
  </si>
  <si>
    <t>〇看護師</t>
    <rPh sb="1" eb="4">
      <t>カンゴシ</t>
    </rPh>
    <phoneticPr fontId="4"/>
  </si>
  <si>
    <t>〇看護助手等</t>
    <phoneticPr fontId="4"/>
  </si>
  <si>
    <t>様式3-3</t>
    <rPh sb="0" eb="2">
      <t>ヨウシキ</t>
    </rPh>
    <phoneticPr fontId="4"/>
  </si>
  <si>
    <t>要綱別表2第4欄に定める対象経費の支出予定額</t>
    <rPh sb="0" eb="2">
      <t>ヨウコウ</t>
    </rPh>
    <rPh sb="2" eb="4">
      <t>ベッピョウ</t>
    </rPh>
    <rPh sb="5" eb="6">
      <t>ダイ</t>
    </rPh>
    <rPh sb="7" eb="8">
      <t>ラン</t>
    </rPh>
    <rPh sb="9" eb="10">
      <t>サダ</t>
    </rPh>
    <rPh sb="12" eb="14">
      <t>タイショウ</t>
    </rPh>
    <rPh sb="14" eb="16">
      <t>ケイヒ</t>
    </rPh>
    <rPh sb="17" eb="19">
      <t>シシュツ</t>
    </rPh>
    <rPh sb="19" eb="21">
      <t>ヨテイ</t>
    </rPh>
    <rPh sb="21" eb="22">
      <t>ガク</t>
    </rPh>
    <phoneticPr fontId="4"/>
  </si>
  <si>
    <t>県
調整率</t>
    <rPh sb="0" eb="1">
      <t>ケン</t>
    </rPh>
    <rPh sb="2" eb="4">
      <t>チョウセイ</t>
    </rPh>
    <rPh sb="4" eb="5">
      <t>リツ</t>
    </rPh>
    <phoneticPr fontId="4"/>
  </si>
  <si>
    <t>調整後交付額
（交付申請額）
計</t>
    <rPh sb="0" eb="3">
      <t>チョウセイゴ</t>
    </rPh>
    <rPh sb="3" eb="6">
      <t>コウフガク</t>
    </rPh>
    <rPh sb="8" eb="10">
      <t>コウフ</t>
    </rPh>
    <rPh sb="10" eb="12">
      <t>シンセイ</t>
    </rPh>
    <rPh sb="12" eb="13">
      <t>ガク</t>
    </rPh>
    <rPh sb="15" eb="16">
      <t>ケイ</t>
    </rPh>
    <phoneticPr fontId="4"/>
  </si>
  <si>
    <t>要綱別表2第4欄に定める対象経費の実支出額</t>
    <rPh sb="0" eb="2">
      <t>ヨウコウ</t>
    </rPh>
    <rPh sb="2" eb="4">
      <t>ベッピョウ</t>
    </rPh>
    <rPh sb="5" eb="6">
      <t>ダイ</t>
    </rPh>
    <rPh sb="7" eb="8">
      <t>ラン</t>
    </rPh>
    <rPh sb="9" eb="10">
      <t>サダ</t>
    </rPh>
    <rPh sb="12" eb="14">
      <t>タイショウ</t>
    </rPh>
    <rPh sb="14" eb="16">
      <t>ケイヒ</t>
    </rPh>
    <rPh sb="17" eb="20">
      <t>ジツシシュツ</t>
    </rPh>
    <rPh sb="20" eb="21">
      <t>ガク</t>
    </rPh>
    <phoneticPr fontId="4"/>
  </si>
  <si>
    <t>差引過不足額</t>
    <rPh sb="0" eb="2">
      <t>サシヒキ</t>
    </rPh>
    <rPh sb="2" eb="5">
      <t>カフソク</t>
    </rPh>
    <rPh sb="5" eb="6">
      <t>ガク</t>
    </rPh>
    <phoneticPr fontId="4"/>
  </si>
  <si>
    <t>１　受入実績(補助対象事業年度実績)</t>
    <rPh sb="2" eb="4">
      <t>ウケイレ</t>
    </rPh>
    <rPh sb="4" eb="6">
      <t>ジッセキ</t>
    </rPh>
    <rPh sb="7" eb="9">
      <t>ホジョ</t>
    </rPh>
    <rPh sb="9" eb="11">
      <t>タイショウ</t>
    </rPh>
    <rPh sb="11" eb="13">
      <t>ジギョウ</t>
    </rPh>
    <rPh sb="13" eb="15">
      <t>ネンド</t>
    </rPh>
    <rPh sb="14" eb="15">
      <t>ド</t>
    </rPh>
    <rPh sb="15" eb="17">
      <t>ジッセキ</t>
    </rPh>
    <phoneticPr fontId="3"/>
  </si>
  <si>
    <t>受入済額</t>
    <rPh sb="0" eb="2">
      <t>ウケイレ</t>
    </rPh>
    <rPh sb="2" eb="3">
      <t>ズ</t>
    </rPh>
    <rPh sb="3" eb="4">
      <t>ガク</t>
    </rPh>
    <phoneticPr fontId="4"/>
  </si>
  <si>
    <t>J</t>
    <phoneticPr fontId="3"/>
  </si>
  <si>
    <t>J欄：概算払いとして県から既に支払いを受けている補助額</t>
    <rPh sb="1" eb="2">
      <t>ラン</t>
    </rPh>
    <rPh sb="3" eb="5">
      <t>ガイサン</t>
    </rPh>
    <rPh sb="5" eb="6">
      <t>バラ</t>
    </rPh>
    <rPh sb="10" eb="11">
      <t>ケン</t>
    </rPh>
    <rPh sb="13" eb="14">
      <t>スデ</t>
    </rPh>
    <rPh sb="15" eb="17">
      <t>シハラ</t>
    </rPh>
    <rPh sb="19" eb="20">
      <t>ウ</t>
    </rPh>
    <rPh sb="24" eb="26">
      <t>ホジョ</t>
    </rPh>
    <rPh sb="26" eb="27">
      <t>ガク</t>
    </rPh>
    <phoneticPr fontId="4"/>
  </si>
  <si>
    <t>K欄：H欄又はI欄を比較して低廉な額からJ欄を引いた額を記載</t>
    <rPh sb="1" eb="2">
      <t>ラン</t>
    </rPh>
    <rPh sb="4" eb="5">
      <t>ラン</t>
    </rPh>
    <rPh sb="5" eb="6">
      <t>マタ</t>
    </rPh>
    <rPh sb="8" eb="9">
      <t>ラン</t>
    </rPh>
    <rPh sb="10" eb="12">
      <t>ヒカク</t>
    </rPh>
    <rPh sb="14" eb="16">
      <t>テイレン</t>
    </rPh>
    <rPh sb="17" eb="18">
      <t>ガク</t>
    </rPh>
    <rPh sb="21" eb="22">
      <t>ラン</t>
    </rPh>
    <rPh sb="23" eb="24">
      <t>ヒ</t>
    </rPh>
    <rPh sb="26" eb="27">
      <t>ガク</t>
    </rPh>
    <rPh sb="28" eb="30">
      <t>キサイ</t>
    </rPh>
    <phoneticPr fontId="4"/>
  </si>
  <si>
    <t>K=(HorI)-J</t>
    <phoneticPr fontId="4"/>
  </si>
  <si>
    <t>１　医療機関の現況</t>
    <phoneticPr fontId="3"/>
  </si>
  <si>
    <t>材料費　小計</t>
    <rPh sb="0" eb="3">
      <t>ザイリョウヒ</t>
    </rPh>
    <rPh sb="4" eb="6">
      <t>ショウケイ</t>
    </rPh>
    <phoneticPr fontId="3"/>
  </si>
  <si>
    <t>　職員基本給</t>
    <rPh sb="1" eb="3">
      <t>ショクイン</t>
    </rPh>
    <rPh sb="3" eb="6">
      <t>キホンキュウ</t>
    </rPh>
    <phoneticPr fontId="4"/>
  </si>
  <si>
    <t>　職員諸手当</t>
    <rPh sb="1" eb="3">
      <t>ショクイン</t>
    </rPh>
    <rPh sb="3" eb="6">
      <t>ショテアテ</t>
    </rPh>
    <phoneticPr fontId="4"/>
  </si>
  <si>
    <t>　非常勤職員手当</t>
    <rPh sb="1" eb="4">
      <t>ヒジョウキン</t>
    </rPh>
    <rPh sb="4" eb="6">
      <t>ショクイン</t>
    </rPh>
    <rPh sb="6" eb="8">
      <t>テアテ</t>
    </rPh>
    <phoneticPr fontId="4"/>
  </si>
  <si>
    <t>　諸謝金</t>
    <rPh sb="1" eb="2">
      <t>ショ</t>
    </rPh>
    <rPh sb="2" eb="4">
      <t>シャキン</t>
    </rPh>
    <phoneticPr fontId="4"/>
  </si>
  <si>
    <t>　旅費</t>
    <rPh sb="1" eb="3">
      <t>リョヒ</t>
    </rPh>
    <phoneticPr fontId="4"/>
  </si>
  <si>
    <t>　備品費</t>
    <rPh sb="1" eb="4">
      <t>ビヒンヒ</t>
    </rPh>
    <phoneticPr fontId="4"/>
  </si>
  <si>
    <t>　消耗品費</t>
    <rPh sb="1" eb="4">
      <t>ショウモウヒン</t>
    </rPh>
    <rPh sb="4" eb="5">
      <t>ヒ</t>
    </rPh>
    <phoneticPr fontId="4"/>
  </si>
  <si>
    <t>　材料費</t>
    <rPh sb="1" eb="4">
      <t>ザイリョウヒ</t>
    </rPh>
    <phoneticPr fontId="4"/>
  </si>
  <si>
    <t>　　医薬品費</t>
    <rPh sb="2" eb="5">
      <t>イヤクヒン</t>
    </rPh>
    <rPh sb="5" eb="6">
      <t>ヒ</t>
    </rPh>
    <phoneticPr fontId="4"/>
  </si>
  <si>
    <t>　　診療材料費</t>
    <rPh sb="2" eb="4">
      <t>シンリョウ</t>
    </rPh>
    <rPh sb="4" eb="7">
      <t>ザイリョウヒ</t>
    </rPh>
    <phoneticPr fontId="4"/>
  </si>
  <si>
    <t>　　給食材料費</t>
    <rPh sb="2" eb="4">
      <t>キュウショク</t>
    </rPh>
    <rPh sb="4" eb="7">
      <t>ザイリョウヒ</t>
    </rPh>
    <phoneticPr fontId="4"/>
  </si>
  <si>
    <t>　印刷製本費</t>
    <rPh sb="1" eb="3">
      <t>インサツ</t>
    </rPh>
    <rPh sb="3" eb="5">
      <t>セイホン</t>
    </rPh>
    <rPh sb="5" eb="6">
      <t>ヒ</t>
    </rPh>
    <phoneticPr fontId="4"/>
  </si>
  <si>
    <t>　通信運搬費</t>
    <rPh sb="1" eb="3">
      <t>ツウシン</t>
    </rPh>
    <rPh sb="3" eb="6">
      <t>ウンパンヒ</t>
    </rPh>
    <phoneticPr fontId="4"/>
  </si>
  <si>
    <t>　光熱水料</t>
    <phoneticPr fontId="4"/>
  </si>
  <si>
    <t>　借料及び損料</t>
    <rPh sb="1" eb="3">
      <t>シャクリョウ</t>
    </rPh>
    <rPh sb="3" eb="4">
      <t>オヨ</t>
    </rPh>
    <rPh sb="5" eb="7">
      <t>ソンリョウ</t>
    </rPh>
    <phoneticPr fontId="4"/>
  </si>
  <si>
    <t>　社会保険料</t>
    <rPh sb="1" eb="3">
      <t>シャカイ</t>
    </rPh>
    <rPh sb="3" eb="6">
      <t>ホケンリョウ</t>
    </rPh>
    <phoneticPr fontId="4"/>
  </si>
  <si>
    <t>　雑役務費（修繕料）</t>
    <rPh sb="1" eb="3">
      <t>ザツエキ</t>
    </rPh>
    <rPh sb="3" eb="5">
      <t>ムヒ</t>
    </rPh>
    <rPh sb="6" eb="8">
      <t>シュウゼン</t>
    </rPh>
    <rPh sb="8" eb="9">
      <t>リョウ</t>
    </rPh>
    <phoneticPr fontId="4"/>
  </si>
  <si>
    <t>　燃料費</t>
    <rPh sb="1" eb="4">
      <t>ネンリョウヒ</t>
    </rPh>
    <phoneticPr fontId="4"/>
  </si>
  <si>
    <t>　委託費</t>
    <rPh sb="1" eb="4">
      <t>イタクヒ</t>
    </rPh>
    <phoneticPr fontId="4"/>
  </si>
  <si>
    <t>　減価償却費</t>
    <rPh sb="1" eb="3">
      <t>ゲンカ</t>
    </rPh>
    <rPh sb="3" eb="6">
      <t>ショウキャクヒ</t>
    </rPh>
    <phoneticPr fontId="4"/>
  </si>
  <si>
    <t>　報償費</t>
    <rPh sb="1" eb="3">
      <t>ホウショウ</t>
    </rPh>
    <rPh sb="3" eb="4">
      <t>ヒ</t>
    </rPh>
    <phoneticPr fontId="4"/>
  </si>
  <si>
    <t>1床</t>
    <rPh sb="1" eb="2">
      <t>ユカ</t>
    </rPh>
    <phoneticPr fontId="3"/>
  </si>
  <si>
    <t>看護師</t>
    <rPh sb="0" eb="3">
      <t>カンゴシ</t>
    </rPh>
    <phoneticPr fontId="3"/>
  </si>
  <si>
    <t>看護助手等</t>
    <rPh sb="0" eb="2">
      <t>カンゴ</t>
    </rPh>
    <rPh sb="2" eb="4">
      <t>ジョシュ</t>
    </rPh>
    <rPh sb="4" eb="5">
      <t>トウ</t>
    </rPh>
    <phoneticPr fontId="3"/>
  </si>
  <si>
    <t xml:space="preserve"> 日/年</t>
    <phoneticPr fontId="3"/>
  </si>
  <si>
    <t>床</t>
    <rPh sb="0" eb="1">
      <t>ユカ</t>
    </rPh>
    <phoneticPr fontId="3"/>
  </si>
  <si>
    <t>台</t>
    <rPh sb="0" eb="1">
      <t>ダイ</t>
    </rPh>
    <phoneticPr fontId="3"/>
  </si>
  <si>
    <t>看護助手等の実働日数</t>
    <rPh sb="0" eb="2">
      <t>カンゴ</t>
    </rPh>
    <rPh sb="2" eb="4">
      <t>ジョシュ</t>
    </rPh>
    <rPh sb="4" eb="5">
      <t>トウ</t>
    </rPh>
    <rPh sb="6" eb="8">
      <t>ジツドウ</t>
    </rPh>
    <rPh sb="8" eb="10">
      <t>ニッスウ</t>
    </rPh>
    <phoneticPr fontId="3"/>
  </si>
  <si>
    <t>医業収益　小計</t>
    <rPh sb="0" eb="2">
      <t>イギョウ</t>
    </rPh>
    <rPh sb="2" eb="4">
      <t>シュウエキ</t>
    </rPh>
    <rPh sb="5" eb="7">
      <t>ショウケイ</t>
    </rPh>
    <phoneticPr fontId="3"/>
  </si>
  <si>
    <t xml:space="preserve"> 　寄附金その他の収入</t>
    <rPh sb="2" eb="5">
      <t>キフキン</t>
    </rPh>
    <rPh sb="7" eb="8">
      <t>タ</t>
    </rPh>
    <rPh sb="9" eb="11">
      <t>シュウニュウ</t>
    </rPh>
    <phoneticPr fontId="4"/>
  </si>
  <si>
    <t>医業収益</t>
    <rPh sb="0" eb="2">
      <t>イギョウ</t>
    </rPh>
    <rPh sb="2" eb="4">
      <t>シュウエキ</t>
    </rPh>
    <phoneticPr fontId="4"/>
  </si>
  <si>
    <t>医業外収益</t>
    <rPh sb="0" eb="2">
      <t>イギョウ</t>
    </rPh>
    <rPh sb="2" eb="3">
      <t>ガイ</t>
    </rPh>
    <rPh sb="3" eb="5">
      <t>シュウエキ</t>
    </rPh>
    <phoneticPr fontId="4"/>
  </si>
  <si>
    <t>医業外収益　小計</t>
    <rPh sb="0" eb="2">
      <t>イギョウ</t>
    </rPh>
    <rPh sb="2" eb="3">
      <t>ガイ</t>
    </rPh>
    <rPh sb="3" eb="5">
      <t>シュウエキ</t>
    </rPh>
    <rPh sb="6" eb="8">
      <t>ショウケイ</t>
    </rPh>
    <phoneticPr fontId="3"/>
  </si>
  <si>
    <t>【はじめに（書類作成に際して）】</t>
    <rPh sb="6" eb="8">
      <t>ショルイ</t>
    </rPh>
    <rPh sb="8" eb="10">
      <t>サクセイ</t>
    </rPh>
    <rPh sb="11" eb="12">
      <t>サイ</t>
    </rPh>
    <phoneticPr fontId="4"/>
  </si>
  <si>
    <t>　・記入に際して、自動計算式では不都合が生じる場合その他、不明な点等ございましたら、県担当者（医療課　周産期担当）まで御連絡下さい。</t>
    <rPh sb="2" eb="4">
      <t>キニュウ</t>
    </rPh>
    <rPh sb="5" eb="6">
      <t>サイ</t>
    </rPh>
    <rPh sb="9" eb="11">
      <t>ジドウ</t>
    </rPh>
    <rPh sb="11" eb="14">
      <t>ケイサンシキ</t>
    </rPh>
    <rPh sb="16" eb="19">
      <t>フツゴウ</t>
    </rPh>
    <rPh sb="20" eb="21">
      <t>ショウ</t>
    </rPh>
    <rPh sb="23" eb="25">
      <t>バアイ</t>
    </rPh>
    <rPh sb="27" eb="28">
      <t>タ</t>
    </rPh>
    <rPh sb="29" eb="31">
      <t>フメイ</t>
    </rPh>
    <rPh sb="32" eb="33">
      <t>テン</t>
    </rPh>
    <rPh sb="33" eb="34">
      <t>トウ</t>
    </rPh>
    <rPh sb="42" eb="43">
      <t>ケン</t>
    </rPh>
    <rPh sb="43" eb="46">
      <t>タントウシャ</t>
    </rPh>
    <rPh sb="47" eb="49">
      <t>イリョウ</t>
    </rPh>
    <rPh sb="49" eb="50">
      <t>カ</t>
    </rPh>
    <rPh sb="51" eb="54">
      <t>シュウサンキ</t>
    </rPh>
    <rPh sb="54" eb="56">
      <t>タントウ</t>
    </rPh>
    <rPh sb="59" eb="63">
      <t>ゴレンラククダ</t>
    </rPh>
    <phoneticPr fontId="4"/>
  </si>
  <si>
    <t>〇事業の進捗状況に応じて、下記のシートを利用して資料を作成してください。</t>
    <rPh sb="1" eb="3">
      <t>ジギョウ</t>
    </rPh>
    <rPh sb="4" eb="6">
      <t>シンチョク</t>
    </rPh>
    <rPh sb="6" eb="8">
      <t>ジョウキョウ</t>
    </rPh>
    <rPh sb="9" eb="10">
      <t>オウ</t>
    </rPh>
    <rPh sb="13" eb="15">
      <t>カキ</t>
    </rPh>
    <rPh sb="20" eb="22">
      <t>リヨウ</t>
    </rPh>
    <rPh sb="24" eb="26">
      <t>シリョウ</t>
    </rPh>
    <rPh sb="27" eb="29">
      <t>サクセイ</t>
    </rPh>
    <phoneticPr fontId="4"/>
  </si>
  <si>
    <t>◎各シートの水色部分は、書類作成者で入力してください。</t>
    <rPh sb="1" eb="2">
      <t>カク</t>
    </rPh>
    <rPh sb="6" eb="8">
      <t>ミズイロ</t>
    </rPh>
    <rPh sb="8" eb="10">
      <t>ブブン</t>
    </rPh>
    <rPh sb="12" eb="14">
      <t>ショルイ</t>
    </rPh>
    <rPh sb="14" eb="16">
      <t>サクセイ</t>
    </rPh>
    <rPh sb="16" eb="17">
      <t>シャ</t>
    </rPh>
    <rPh sb="18" eb="20">
      <t>ニュウリョク</t>
    </rPh>
    <phoneticPr fontId="4"/>
  </si>
  <si>
    <t>◎各シートの黄色部分は、自動計算式（一部については本ファイル内の別シートからのリンクあり）が挿入されていますので、入力の必要はありません。</t>
    <rPh sb="1" eb="2">
      <t>カク</t>
    </rPh>
    <rPh sb="6" eb="8">
      <t>キイロ</t>
    </rPh>
    <rPh sb="8" eb="10">
      <t>ブブン</t>
    </rPh>
    <rPh sb="12" eb="14">
      <t>ジドウ</t>
    </rPh>
    <rPh sb="14" eb="17">
      <t>ケイサンシキ</t>
    </rPh>
    <rPh sb="18" eb="20">
      <t>イチブ</t>
    </rPh>
    <rPh sb="25" eb="26">
      <t>ホン</t>
    </rPh>
    <rPh sb="30" eb="31">
      <t>ナイ</t>
    </rPh>
    <rPh sb="32" eb="33">
      <t>ベツ</t>
    </rPh>
    <rPh sb="46" eb="48">
      <t>ソウニュウ</t>
    </rPh>
    <rPh sb="57" eb="59">
      <t>ニュウリョク</t>
    </rPh>
    <rPh sb="60" eb="62">
      <t>ヒツヨウ</t>
    </rPh>
    <phoneticPr fontId="4"/>
  </si>
  <si>
    <t>◎自動計算式の順番上、下記の順で資料作成されることを推奨します（変更申請時は２－２、実績報告時は３－２から（以下同様））。</t>
    <rPh sb="1" eb="3">
      <t>ジドウ</t>
    </rPh>
    <rPh sb="3" eb="5">
      <t>ケイサン</t>
    </rPh>
    <rPh sb="5" eb="6">
      <t>シキ</t>
    </rPh>
    <rPh sb="7" eb="9">
      <t>ジュンバン</t>
    </rPh>
    <rPh sb="9" eb="10">
      <t>ジョウ</t>
    </rPh>
    <rPh sb="11" eb="13">
      <t>カキ</t>
    </rPh>
    <rPh sb="14" eb="15">
      <t>ジュン</t>
    </rPh>
    <rPh sb="16" eb="18">
      <t>シリョウ</t>
    </rPh>
    <rPh sb="18" eb="20">
      <t>サクセイ</t>
    </rPh>
    <rPh sb="26" eb="28">
      <t>スイショウ</t>
    </rPh>
    <rPh sb="32" eb="34">
      <t>ヘンコウ</t>
    </rPh>
    <rPh sb="34" eb="36">
      <t>シンセイ</t>
    </rPh>
    <rPh sb="36" eb="37">
      <t>ジ</t>
    </rPh>
    <rPh sb="42" eb="44">
      <t>ジッセキ</t>
    </rPh>
    <rPh sb="44" eb="46">
      <t>ホウコク</t>
    </rPh>
    <rPh sb="46" eb="47">
      <t>ジ</t>
    </rPh>
    <rPh sb="54" eb="56">
      <t>イカ</t>
    </rPh>
    <rPh sb="56" eb="58">
      <t>ドウヨウ</t>
    </rPh>
    <phoneticPr fontId="4"/>
  </si>
  <si>
    <t>（シート１－２）</t>
    <phoneticPr fontId="4"/>
  </si>
  <si>
    <t xml:space="preserve"> →◆所要額明細書</t>
    <phoneticPr fontId="4"/>
  </si>
  <si>
    <t xml:space="preserve"> →◆所要額調書</t>
    <rPh sb="3" eb="5">
      <t>ショヨウ</t>
    </rPh>
    <rPh sb="5" eb="6">
      <t>ガク</t>
    </rPh>
    <rPh sb="6" eb="8">
      <t>チョウショ</t>
    </rPh>
    <phoneticPr fontId="4"/>
  </si>
  <si>
    <t>　　　※交付要綱上認められる対象経費の区分となっているので、これら以外は認められません。</t>
    <rPh sb="4" eb="6">
      <t>コウフ</t>
    </rPh>
    <rPh sb="6" eb="8">
      <t>ヨウコウ</t>
    </rPh>
    <rPh sb="8" eb="9">
      <t>ジョウ</t>
    </rPh>
    <rPh sb="9" eb="10">
      <t>ミト</t>
    </rPh>
    <rPh sb="14" eb="16">
      <t>タイショウ</t>
    </rPh>
    <rPh sb="16" eb="18">
      <t>ケイヒ</t>
    </rPh>
    <rPh sb="19" eb="21">
      <t>クブン</t>
    </rPh>
    <rPh sb="33" eb="35">
      <t>イガイ</t>
    </rPh>
    <rPh sb="36" eb="37">
      <t>ミト</t>
    </rPh>
    <phoneticPr fontId="4"/>
  </si>
  <si>
    <t>以上</t>
    <rPh sb="0" eb="2">
      <t>イジョウ</t>
    </rPh>
    <phoneticPr fontId="4"/>
  </si>
  <si>
    <t>　・交付申請時は、シート１－１、１－２、１－３を利用してください。</t>
    <phoneticPr fontId="4"/>
  </si>
  <si>
    <t>　・変更申請時は、シート２－１、２－２、２－３を利用してください。</t>
    <rPh sb="2" eb="4">
      <t>ヘンコウ</t>
    </rPh>
    <rPh sb="4" eb="6">
      <t>シンセイ</t>
    </rPh>
    <rPh sb="6" eb="7">
      <t>ジ</t>
    </rPh>
    <rPh sb="24" eb="26">
      <t>リヨウ</t>
    </rPh>
    <phoneticPr fontId="4"/>
  </si>
  <si>
    <t>　・実績報告時は、シート３－１、３－２、３－３を利用してください。</t>
    <rPh sb="2" eb="4">
      <t>ジッセキ</t>
    </rPh>
    <rPh sb="4" eb="6">
      <t>ホウコク</t>
    </rPh>
    <rPh sb="6" eb="7">
      <t>ジ</t>
    </rPh>
    <rPh sb="24" eb="26">
      <t>リヨウ</t>
    </rPh>
    <phoneticPr fontId="4"/>
  </si>
  <si>
    <t>　 ◆事業計画書</t>
    <phoneticPr fontId="4"/>
  </si>
  <si>
    <t>（シート１－３）</t>
    <phoneticPr fontId="4"/>
  </si>
  <si>
    <t>（シート１－１）</t>
    <phoneticPr fontId="4"/>
  </si>
  <si>
    <t>◎所要額明細書（シート１－３）を作成する際は、下記に留意して下さい（変更申請時は２－３等、実績報告時は３－３等（以下同様））。</t>
    <rPh sb="1" eb="3">
      <t>ショヨウ</t>
    </rPh>
    <rPh sb="3" eb="4">
      <t>ガク</t>
    </rPh>
    <rPh sb="4" eb="7">
      <t>メイサイショ</t>
    </rPh>
    <rPh sb="16" eb="18">
      <t>サクセイ</t>
    </rPh>
    <rPh sb="20" eb="21">
      <t>サイ</t>
    </rPh>
    <rPh sb="23" eb="25">
      <t>カキ</t>
    </rPh>
    <rPh sb="26" eb="28">
      <t>リュウイ</t>
    </rPh>
    <rPh sb="30" eb="31">
      <t>クダ</t>
    </rPh>
    <rPh sb="34" eb="36">
      <t>ヘンコウ</t>
    </rPh>
    <rPh sb="36" eb="38">
      <t>シンセイ</t>
    </rPh>
    <rPh sb="38" eb="39">
      <t>ジ</t>
    </rPh>
    <rPh sb="43" eb="44">
      <t>トウ</t>
    </rPh>
    <rPh sb="45" eb="47">
      <t>ジッセキ</t>
    </rPh>
    <rPh sb="47" eb="49">
      <t>ホウコク</t>
    </rPh>
    <rPh sb="49" eb="50">
      <t>ジ</t>
    </rPh>
    <rPh sb="54" eb="55">
      <t>トウ</t>
    </rPh>
    <rPh sb="56" eb="58">
      <t>イカ</t>
    </rPh>
    <rPh sb="58" eb="60">
      <t>ドウヨウ</t>
    </rPh>
    <phoneticPr fontId="4"/>
  </si>
  <si>
    <t>　　　※内訳を詳細に記載する分には支障ありません（例：職員基本給を医療従事者の職種毎に詳細に記入）。</t>
    <rPh sb="4" eb="6">
      <t>ウチワケ</t>
    </rPh>
    <rPh sb="7" eb="9">
      <t>ショウサイ</t>
    </rPh>
    <rPh sb="10" eb="12">
      <t>キサイ</t>
    </rPh>
    <rPh sb="14" eb="15">
      <t>ブン</t>
    </rPh>
    <rPh sb="17" eb="19">
      <t>シショウ</t>
    </rPh>
    <rPh sb="25" eb="26">
      <t>タト</t>
    </rPh>
    <rPh sb="27" eb="29">
      <t>ショクイン</t>
    </rPh>
    <rPh sb="29" eb="32">
      <t>キホンキュウ</t>
    </rPh>
    <rPh sb="33" eb="35">
      <t>イリョウ</t>
    </rPh>
    <rPh sb="35" eb="38">
      <t>ジュウジシャ</t>
    </rPh>
    <rPh sb="39" eb="41">
      <t>ショクシュ</t>
    </rPh>
    <rPh sb="41" eb="42">
      <t>ゴト</t>
    </rPh>
    <rPh sb="43" eb="45">
      <t>ショウサイ</t>
    </rPh>
    <rPh sb="46" eb="48">
      <t>キニュウ</t>
    </rPh>
    <phoneticPr fontId="3"/>
  </si>
  <si>
    <t>二重枠ボックス内の各種金額がシート１－１へとリンク</t>
    <rPh sb="0" eb="2">
      <t>ニジュウ</t>
    </rPh>
    <rPh sb="2" eb="3">
      <t>ワク</t>
    </rPh>
    <rPh sb="7" eb="8">
      <t>ナイ</t>
    </rPh>
    <rPh sb="9" eb="11">
      <t>カクシュ</t>
    </rPh>
    <rPh sb="11" eb="13">
      <t>キンガク</t>
    </rPh>
    <phoneticPr fontId="3"/>
  </si>
  <si>
    <t>はい</t>
  </si>
  <si>
    <t>神奈川県</t>
    <rPh sb="0" eb="4">
      <t>カナガワケン</t>
    </rPh>
    <phoneticPr fontId="3"/>
  </si>
  <si>
    <t>かながわ病院</t>
    <rPh sb="4" eb="6">
      <t>ビョウイン</t>
    </rPh>
    <phoneticPr fontId="3"/>
  </si>
  <si>
    <t>横浜市中区日本大通１</t>
    <rPh sb="0" eb="3">
      <t>ヨコハマシ</t>
    </rPh>
    <rPh sb="3" eb="5">
      <t>ナカク</t>
    </rPh>
    <rPh sb="5" eb="9">
      <t>ニホンオオドオリ</t>
    </rPh>
    <phoneticPr fontId="3"/>
  </si>
  <si>
    <t>(令和５年４月１日現在 (把握可能な直近の日付))</t>
    <rPh sb="1" eb="3">
      <t>レイワ</t>
    </rPh>
    <phoneticPr fontId="3"/>
  </si>
  <si>
    <t>(令和 年 月 日現在 (把握可能な直近の日付))</t>
    <rPh sb="1" eb="3">
      <t>レイワ</t>
    </rPh>
    <phoneticPr fontId="3"/>
  </si>
  <si>
    <t>700床（うち一般病床670床）</t>
    <phoneticPr fontId="3"/>
  </si>
  <si>
    <t>かながわ看護施設</t>
    <rPh sb="4" eb="6">
      <t>カンゴ</t>
    </rPh>
    <rPh sb="6" eb="8">
      <t>シセツ</t>
    </rPh>
    <phoneticPr fontId="3"/>
  </si>
  <si>
    <t>長期入院児の在宅療養への移行を促進するため、移行後の保護者の負担軽減及び定期的医学管理実施に対する支援を行う必要がある。</t>
    <rPh sb="0" eb="2">
      <t>チョウキ</t>
    </rPh>
    <rPh sb="2" eb="4">
      <t>ニュウイン</t>
    </rPh>
    <rPh sb="4" eb="5">
      <t>ジ</t>
    </rPh>
    <rPh sb="6" eb="8">
      <t>ザイタク</t>
    </rPh>
    <rPh sb="8" eb="10">
      <t>リョウヨウ</t>
    </rPh>
    <rPh sb="12" eb="14">
      <t>イコウ</t>
    </rPh>
    <rPh sb="15" eb="17">
      <t>ソクシン</t>
    </rPh>
    <rPh sb="22" eb="24">
      <t>イコウ</t>
    </rPh>
    <rPh sb="24" eb="25">
      <t>ゴ</t>
    </rPh>
    <rPh sb="26" eb="29">
      <t>ホゴシャ</t>
    </rPh>
    <rPh sb="30" eb="32">
      <t>フタン</t>
    </rPh>
    <rPh sb="32" eb="34">
      <t>ケイゲン</t>
    </rPh>
    <rPh sb="34" eb="35">
      <t>オヨ</t>
    </rPh>
    <rPh sb="36" eb="39">
      <t>テイキテキ</t>
    </rPh>
    <rPh sb="39" eb="41">
      <t>イガク</t>
    </rPh>
    <rPh sb="41" eb="43">
      <t>カンリ</t>
    </rPh>
    <rPh sb="43" eb="45">
      <t>ジッシ</t>
    </rPh>
    <rPh sb="46" eb="47">
      <t>タイ</t>
    </rPh>
    <rPh sb="49" eb="51">
      <t>シエン</t>
    </rPh>
    <rPh sb="52" eb="53">
      <t>オコナ</t>
    </rPh>
    <rPh sb="54" eb="56">
      <t>ヒツヨウ</t>
    </rPh>
    <phoneticPr fontId="3"/>
  </si>
  <si>
    <t>有り</t>
  </si>
  <si>
    <t>５人（５人）</t>
    <phoneticPr fontId="3"/>
  </si>
  <si>
    <t>２人（２人）</t>
    <phoneticPr fontId="3"/>
  </si>
  <si>
    <t>0人（0人）</t>
    <phoneticPr fontId="3"/>
  </si>
  <si>
    <t xml:space="preserve">３人（３人） </t>
    <phoneticPr fontId="3"/>
  </si>
  <si>
    <t>3,000,000,000円（職員基本給総額）×100,000（入院延患者数）/300,000（入院及び外来延患者数）×5床（稼働病床数）/700（病院全体の病床数）×365/365日稼働日数</t>
    <rPh sb="13" eb="14">
      <t>エン</t>
    </rPh>
    <rPh sb="15" eb="17">
      <t>ショクイン</t>
    </rPh>
    <rPh sb="17" eb="20">
      <t>キホンキュウ</t>
    </rPh>
    <rPh sb="20" eb="22">
      <t>ソウガク</t>
    </rPh>
    <rPh sb="32" eb="34">
      <t>ニュウイン</t>
    </rPh>
    <rPh sb="34" eb="35">
      <t>ノベ</t>
    </rPh>
    <rPh sb="35" eb="38">
      <t>カンジャスウ</t>
    </rPh>
    <rPh sb="48" eb="50">
      <t>ニュウイン</t>
    </rPh>
    <rPh sb="50" eb="51">
      <t>オヨ</t>
    </rPh>
    <rPh sb="52" eb="54">
      <t>ガイライ</t>
    </rPh>
    <rPh sb="54" eb="55">
      <t>ノベ</t>
    </rPh>
    <rPh sb="55" eb="58">
      <t>カンジャスウ</t>
    </rPh>
    <rPh sb="61" eb="62">
      <t>ショウ</t>
    </rPh>
    <rPh sb="63" eb="65">
      <t>カドウ</t>
    </rPh>
    <rPh sb="65" eb="68">
      <t>ビョウショウスウ</t>
    </rPh>
    <rPh sb="74" eb="76">
      <t>ビョウイン</t>
    </rPh>
    <rPh sb="76" eb="78">
      <t>ゼンタイ</t>
    </rPh>
    <rPh sb="79" eb="82">
      <t>ビョウショウスウ</t>
    </rPh>
    <phoneticPr fontId="3"/>
  </si>
  <si>
    <t>2,000,000,000円（職員諸手当総額）×100,000（入院延患者数）/300,000（入院及び外来延患者数）×5床（稼働病床数）/700（病院全体の病床数）×365/365日稼働日数</t>
    <rPh sb="13" eb="14">
      <t>エン</t>
    </rPh>
    <rPh sb="15" eb="17">
      <t>ショクイン</t>
    </rPh>
    <rPh sb="17" eb="20">
      <t>ショテアテ</t>
    </rPh>
    <rPh sb="20" eb="22">
      <t>ソウガク</t>
    </rPh>
    <rPh sb="61" eb="62">
      <t>ショウ</t>
    </rPh>
    <rPh sb="63" eb="65">
      <t>カドウ</t>
    </rPh>
    <rPh sb="65" eb="68">
      <t>ビョウショウスウ</t>
    </rPh>
    <rPh sb="74" eb="76">
      <t>ビョウイン</t>
    </rPh>
    <rPh sb="76" eb="78">
      <t>ゼンタイ</t>
    </rPh>
    <rPh sb="79" eb="82">
      <t>ビョウショウスウ</t>
    </rPh>
    <rPh sb="91" eb="92">
      <t>ニチ</t>
    </rPh>
    <rPh sb="92" eb="94">
      <t>カドウ</t>
    </rPh>
    <rPh sb="94" eb="96">
      <t>ニッスウ</t>
    </rPh>
    <phoneticPr fontId="3"/>
  </si>
  <si>
    <t>4,200,000,000円（入院収益総額）×5床（稼働病床数）/700（病院全体の病床数）×365/365日稼働日数</t>
    <rPh sb="13" eb="14">
      <t>エン</t>
    </rPh>
    <rPh sb="15" eb="17">
      <t>ニュウイン</t>
    </rPh>
    <rPh sb="17" eb="19">
      <t>シュウエキ</t>
    </rPh>
    <rPh sb="19" eb="21">
      <t>ソウガク</t>
    </rPh>
    <phoneticPr fontId="3"/>
  </si>
  <si>
    <t>按分率0.001（4（日中一時支援事業施設床面積）/4,000（病院全体の床面積））
400,000,000円（光熱水費総額）×0.1</t>
    <rPh sb="11" eb="13">
      <t>ニッチュウ</t>
    </rPh>
    <rPh sb="13" eb="15">
      <t>イチジ</t>
    </rPh>
    <rPh sb="15" eb="17">
      <t>シエン</t>
    </rPh>
    <rPh sb="17" eb="19">
      <t>ジギョウ</t>
    </rPh>
    <rPh sb="19" eb="21">
      <t>シセツ</t>
    </rPh>
    <rPh sb="54" eb="55">
      <t>エン</t>
    </rPh>
    <rPh sb="56" eb="60">
      <t>コウネツスイヒ</t>
    </rPh>
    <rPh sb="60" eb="62">
      <t>ソウガク</t>
    </rPh>
    <phoneticPr fontId="3"/>
  </si>
  <si>
    <t>3,000,000円（看護師平均給与単価）×365日（勤務日数）/365日×5人（一日当たりの看護師実働人数）</t>
    <rPh sb="9" eb="10">
      <t>エン</t>
    </rPh>
    <rPh sb="11" eb="14">
      <t>カンゴシ</t>
    </rPh>
    <rPh sb="14" eb="16">
      <t>ヘイキン</t>
    </rPh>
    <rPh sb="16" eb="18">
      <t>キュウヨ</t>
    </rPh>
    <rPh sb="18" eb="20">
      <t>タンカ</t>
    </rPh>
    <rPh sb="25" eb="26">
      <t>ニチ</t>
    </rPh>
    <rPh sb="27" eb="29">
      <t>キンム</t>
    </rPh>
    <rPh sb="29" eb="31">
      <t>ニッスウ</t>
    </rPh>
    <rPh sb="36" eb="37">
      <t>ニチ</t>
    </rPh>
    <rPh sb="39" eb="40">
      <t>ニン</t>
    </rPh>
    <rPh sb="41" eb="43">
      <t>イチニチ</t>
    </rPh>
    <rPh sb="43" eb="44">
      <t>ア</t>
    </rPh>
    <rPh sb="47" eb="50">
      <t>カンゴシ</t>
    </rPh>
    <rPh sb="50" eb="52">
      <t>ジツドウ</t>
    </rPh>
    <rPh sb="52" eb="54">
      <t>ニンズウ</t>
    </rPh>
    <phoneticPr fontId="3"/>
  </si>
  <si>
    <t>3,000,000円（看護平均師諸手当単価）×365日（勤務日数）/365日×5人（一日当たりの看護師実働人数）</t>
    <rPh sb="13" eb="15">
      <t>ヘイキン</t>
    </rPh>
    <rPh sb="16" eb="19">
      <t>ショテアテ</t>
    </rPh>
    <phoneticPr fontId="3"/>
  </si>
  <si>
    <t>施設名（　　　　　　　　　　　　　　かながわ病院　　　　　　　　　　）</t>
    <rPh sb="0" eb="2">
      <t>シセツ</t>
    </rPh>
    <rPh sb="2" eb="3">
      <t>メイ</t>
    </rPh>
    <rPh sb="22" eb="24">
      <t>ビョウイン</t>
    </rPh>
    <phoneticPr fontId="4"/>
  </si>
  <si>
    <t>※変更箇所には下線を引いてください</t>
  </si>
  <si>
    <r>
      <t>周産期救急医療事業費補助金 日中一時支援事業所要額明細書</t>
    </r>
    <r>
      <rPr>
        <u/>
        <sz val="12"/>
        <color rgb="FFFF0000"/>
        <rFont val="ＭＳ ゴシック"/>
        <family val="3"/>
        <charset val="128"/>
      </rPr>
      <t>（変更後）</t>
    </r>
    <rPh sb="14" eb="16">
      <t>ニッチュウ</t>
    </rPh>
    <rPh sb="16" eb="18">
      <t>イチジ</t>
    </rPh>
    <rPh sb="18" eb="20">
      <t>シエン</t>
    </rPh>
    <rPh sb="20" eb="22">
      <t>ジギョウ</t>
    </rPh>
    <rPh sb="22" eb="25">
      <t>ショヨウガク</t>
    </rPh>
    <rPh sb="25" eb="28">
      <t>メイサイショ</t>
    </rPh>
    <phoneticPr fontId="4"/>
  </si>
  <si>
    <r>
      <t>周産期救急医療事業費補助金（日中一時支援事業）事業計画書</t>
    </r>
    <r>
      <rPr>
        <u/>
        <sz val="12"/>
        <color rgb="FFFF0000"/>
        <rFont val="ＭＳ ゴシック"/>
        <family val="3"/>
        <charset val="128"/>
      </rPr>
      <t>（変更後）</t>
    </r>
    <rPh sb="23" eb="25">
      <t>ジギョウ</t>
    </rPh>
    <rPh sb="25" eb="27">
      <t>ケイカク</t>
    </rPh>
    <rPh sb="27" eb="28">
      <t>ショ</t>
    </rPh>
    <phoneticPr fontId="3"/>
  </si>
  <si>
    <r>
      <t>周産期救急医療事業費補助金　所要額調書</t>
    </r>
    <r>
      <rPr>
        <u/>
        <sz val="12"/>
        <color rgb="FFFF0000"/>
        <rFont val="ＭＳ ゴシック"/>
        <family val="3"/>
        <charset val="128"/>
      </rPr>
      <t>（変更後）</t>
    </r>
    <rPh sb="14" eb="16">
      <t>ショヨウ</t>
    </rPh>
    <rPh sb="16" eb="17">
      <t>ガク</t>
    </rPh>
    <rPh sb="17" eb="18">
      <t>シラ</t>
    </rPh>
    <rPh sb="18" eb="19">
      <t>ショ</t>
    </rPh>
    <phoneticPr fontId="4"/>
  </si>
  <si>
    <t>様式２－１</t>
    <rPh sb="0" eb="2">
      <t>ヨウシキ</t>
    </rPh>
    <phoneticPr fontId="4"/>
  </si>
  <si>
    <t>様式２-３</t>
    <rPh sb="0" eb="2">
      <t>ヨウシキ</t>
    </rPh>
    <phoneticPr fontId="4"/>
  </si>
  <si>
    <t>横浜市中区日本大通１</t>
    <rPh sb="0" eb="9">
      <t>ヨコハマシナカクニホンオオドオリ</t>
    </rPh>
    <phoneticPr fontId="3"/>
  </si>
  <si>
    <t>家族の休息や呼吸器導入後の評価を行うため。</t>
    <rPh sb="0" eb="2">
      <t>カゾク</t>
    </rPh>
    <rPh sb="3" eb="5">
      <t>キュウソク</t>
    </rPh>
    <rPh sb="6" eb="9">
      <t>コキュウキ</t>
    </rPh>
    <rPh sb="9" eb="11">
      <t>ドウニュウ</t>
    </rPh>
    <rPh sb="11" eb="12">
      <t>ゴ</t>
    </rPh>
    <rPh sb="13" eb="15">
      <t>ヒョウカ</t>
    </rPh>
    <rPh sb="16" eb="17">
      <t>オコナ</t>
    </rPh>
    <phoneticPr fontId="3"/>
  </si>
  <si>
    <t>3,000,000円（看護師平均給与単価）×198日（勤務日数）/365日×5人（一日当たりの看護師実働人数）</t>
    <rPh sb="9" eb="10">
      <t>エン</t>
    </rPh>
    <rPh sb="11" eb="14">
      <t>カンゴシ</t>
    </rPh>
    <rPh sb="14" eb="16">
      <t>ヘイキン</t>
    </rPh>
    <rPh sb="16" eb="18">
      <t>キュウヨ</t>
    </rPh>
    <rPh sb="18" eb="20">
      <t>タンカ</t>
    </rPh>
    <rPh sb="25" eb="26">
      <t>ニチ</t>
    </rPh>
    <rPh sb="27" eb="29">
      <t>キンム</t>
    </rPh>
    <rPh sb="29" eb="31">
      <t>ニッスウ</t>
    </rPh>
    <rPh sb="36" eb="37">
      <t>ニチ</t>
    </rPh>
    <rPh sb="39" eb="40">
      <t>ニン</t>
    </rPh>
    <rPh sb="41" eb="43">
      <t>イチニチ</t>
    </rPh>
    <rPh sb="43" eb="44">
      <t>ア</t>
    </rPh>
    <rPh sb="47" eb="50">
      <t>カンゴシ</t>
    </rPh>
    <rPh sb="50" eb="52">
      <t>ジツドウ</t>
    </rPh>
    <rPh sb="52" eb="54">
      <t>ニンズウ</t>
    </rPh>
    <phoneticPr fontId="3"/>
  </si>
  <si>
    <t>3,000,000円（看護平均師諸手当単価）×198日（勤務日数）/365日×5人（一日当たりの看護師実働人数）</t>
    <rPh sb="13" eb="15">
      <t>ヘイキン</t>
    </rPh>
    <rPh sb="16" eb="19">
      <t>ショテアテ</t>
    </rPh>
    <phoneticPr fontId="3"/>
  </si>
  <si>
    <t>4,200,000,000円（入院収益総額）×5床（稼働病床数）/700（病院全体の病床数）×198/365日稼働日数</t>
    <rPh sb="13" eb="14">
      <t>エン</t>
    </rPh>
    <rPh sb="15" eb="17">
      <t>ニュウイン</t>
    </rPh>
    <rPh sb="17" eb="19">
      <t>シュウエキ</t>
    </rPh>
    <rPh sb="19" eb="21">
      <t>ソウガク</t>
    </rPh>
    <phoneticPr fontId="3"/>
  </si>
  <si>
    <r>
      <t>　・</t>
    </r>
    <r>
      <rPr>
        <u/>
        <sz val="9"/>
        <color indexed="10"/>
        <rFont val="ＭＳ Ｐゴシック"/>
        <family val="3"/>
        <charset val="128"/>
      </rPr>
      <t>書類作成者においては、「神奈川県周産期救急医療事業費補助金交付要綱」及び「同要領」を参照の上、結果の確認を十分に行ってください。</t>
    </r>
    <rPh sb="2" eb="4">
      <t>ショルイ</t>
    </rPh>
    <rPh sb="4" eb="6">
      <t>サクセイ</t>
    </rPh>
    <rPh sb="6" eb="7">
      <t>シャ</t>
    </rPh>
    <rPh sb="14" eb="18">
      <t>カナガワケン</t>
    </rPh>
    <rPh sb="18" eb="21">
      <t>シュウサンキ</t>
    </rPh>
    <rPh sb="21" eb="23">
      <t>キュウキュウ</t>
    </rPh>
    <rPh sb="23" eb="25">
      <t>イリョウ</t>
    </rPh>
    <rPh sb="25" eb="28">
      <t>ジギョウヒ</t>
    </rPh>
    <rPh sb="28" eb="31">
      <t>ホジョキン</t>
    </rPh>
    <rPh sb="31" eb="33">
      <t>コウフ</t>
    </rPh>
    <rPh sb="33" eb="35">
      <t>ヨウコウ</t>
    </rPh>
    <rPh sb="36" eb="37">
      <t>オヨ</t>
    </rPh>
    <rPh sb="39" eb="40">
      <t>ドウ</t>
    </rPh>
    <rPh sb="40" eb="42">
      <t>ヨウリョウ</t>
    </rPh>
    <rPh sb="44" eb="46">
      <t>サンショウ</t>
    </rPh>
    <rPh sb="47" eb="48">
      <t>ウエ</t>
    </rPh>
    <rPh sb="49" eb="51">
      <t>ケッカ</t>
    </rPh>
    <rPh sb="52" eb="54">
      <t>カクニン</t>
    </rPh>
    <rPh sb="55" eb="57">
      <t>ジュウブン</t>
    </rPh>
    <rPh sb="58" eb="59">
      <t>オコナ</t>
    </rPh>
    <phoneticPr fontId="4"/>
  </si>
  <si>
    <t>　・県担当者が、算出内訳に基づき、各区分の経費等を計算できるように必要な値等を漏れなく記載してください。</t>
    <phoneticPr fontId="4"/>
  </si>
  <si>
    <t>　・按分率を用いる場合は、必ず按分率の基礎として用いた項目及び値と、按分率の求め方を記載してください。</t>
    <phoneticPr fontId="4"/>
  </si>
  <si>
    <t>　　　※できる限り算出内訳欄内に記載してください。困難な場合は別に資料を添付しても構いません。</t>
    <phoneticPr fontId="4"/>
  </si>
  <si>
    <t>　・算出内訳には値だけでなく、その値が何の値であるかや、いつ時点の値であるかも記載してください。</t>
    <phoneticPr fontId="4"/>
  </si>
  <si>
    <t>　・本補助金内で対象経費の重複がないよう、留意してください。</t>
    <phoneticPr fontId="4"/>
  </si>
  <si>
    <t>周産期救急医療事業費補助金 日中一時支援事業実績額明細書</t>
    <phoneticPr fontId="4"/>
  </si>
  <si>
    <t>実支出額</t>
    <rPh sb="0" eb="1">
      <t>ジツ</t>
    </rPh>
    <rPh sb="1" eb="4">
      <t>シシュツガク</t>
    </rPh>
    <phoneticPr fontId="4"/>
  </si>
  <si>
    <t>実収入額</t>
    <rPh sb="0" eb="1">
      <t>ジツ</t>
    </rPh>
    <rPh sb="1" eb="3">
      <t>シュウニュウ</t>
    </rPh>
    <rPh sb="3" eb="4">
      <t>ガク</t>
    </rPh>
    <phoneticPr fontId="4"/>
  </si>
  <si>
    <t>実支出額</t>
    <rPh sb="0" eb="4">
      <t>ジツシシュツガク</t>
    </rPh>
    <phoneticPr fontId="3"/>
  </si>
  <si>
    <t>〇このエクセルファイルは、様式別紙（日中一時支援事業）について、入力の手間を省略するために、便宜上、各種自動計算式を挿入しています。</t>
    <rPh sb="13" eb="15">
      <t>ヨウシキ</t>
    </rPh>
    <rPh sb="15" eb="17">
      <t>ベッシ</t>
    </rPh>
    <rPh sb="18" eb="26">
      <t>ニッチュウイチジシエンジギョウ</t>
    </rPh>
    <rPh sb="32" eb="34">
      <t>ニュウリョク</t>
    </rPh>
    <rPh sb="35" eb="37">
      <t>テマ</t>
    </rPh>
    <rPh sb="38" eb="40">
      <t>ショウリャク</t>
    </rPh>
    <rPh sb="46" eb="48">
      <t>ベンギ</t>
    </rPh>
    <rPh sb="48" eb="49">
      <t>ジョウ</t>
    </rPh>
    <rPh sb="50" eb="52">
      <t>カクシュ</t>
    </rPh>
    <rPh sb="52" eb="54">
      <t>ジドウ</t>
    </rPh>
    <rPh sb="54" eb="57">
      <t>ケイサンシキ</t>
    </rPh>
    <rPh sb="58" eb="60">
      <t>ソウニュウ</t>
    </rPh>
    <phoneticPr fontId="4"/>
  </si>
  <si>
    <t>・支出予定額等の区分は、変更不可です。</t>
    <rPh sb="6" eb="7">
      <t>トウ</t>
    </rPh>
    <phoneticPr fontId="4"/>
  </si>
  <si>
    <r>
      <t>・</t>
    </r>
    <r>
      <rPr>
        <u/>
        <sz val="11"/>
        <rFont val="ＭＳ 明朝"/>
        <family val="1"/>
        <charset val="128"/>
      </rPr>
      <t>支出予定額等の各項目を入力する際は、１円単位の整数で入力して下さい（小数点以下がある場合は、この時点で端数処理して整数にしてください）</t>
    </r>
    <r>
      <rPr>
        <sz val="11"/>
        <rFont val="ＭＳ 明朝"/>
        <family val="1"/>
        <charset val="128"/>
      </rPr>
      <t>。</t>
    </r>
    <rPh sb="6" eb="7">
      <t>トウ</t>
    </rPh>
    <rPh sb="31" eb="32">
      <t>クダ</t>
    </rPh>
    <rPh sb="35" eb="38">
      <t>ショウスウテン</t>
    </rPh>
    <rPh sb="38" eb="40">
      <t>イカ</t>
    </rPh>
    <rPh sb="43" eb="45">
      <t>バアイ</t>
    </rPh>
    <rPh sb="49" eb="51">
      <t>ジテン</t>
    </rPh>
    <rPh sb="52" eb="54">
      <t>ハスウ</t>
    </rPh>
    <rPh sb="54" eb="56">
      <t>ショリ</t>
    </rPh>
    <rPh sb="58" eb="60">
      <t>セイスウ</t>
    </rPh>
    <phoneticPr fontId="4"/>
  </si>
  <si>
    <t>☑内科　☑呼吸器内科　□循環器内科　□消化器内科　□腎臓内科　□神経内科　□糖尿病内科　□血液内科　□皮膚科　□アレルギー科　□リウマチ科　□感染症内科　□小児科　□外科　□心臓血管外科　□脳神経外科　□整形外科　□小児外科　□産婦人科　□放射線科　□麻酔科　□病理診断科　□臨床検査科　□救急科　□その他（　　　　      　　）</t>
    <phoneticPr fontId="3"/>
  </si>
  <si>
    <t>　　　※各項目において、見た目は整数でも小数点以下の端数が隠れていると、見た目を足し上げた金額と自動計算の合計金額に差異が生じてしまうので、
　　　これを防ぐ必要があります。</t>
    <rPh sb="4" eb="7">
      <t>カクコウモク</t>
    </rPh>
    <rPh sb="12" eb="13">
      <t>ミ</t>
    </rPh>
    <rPh sb="14" eb="15">
      <t>メ</t>
    </rPh>
    <rPh sb="16" eb="18">
      <t>セイスウ</t>
    </rPh>
    <rPh sb="20" eb="23">
      <t>ショウスウテン</t>
    </rPh>
    <rPh sb="23" eb="25">
      <t>イカ</t>
    </rPh>
    <rPh sb="26" eb="28">
      <t>ハスウ</t>
    </rPh>
    <rPh sb="29" eb="30">
      <t>カク</t>
    </rPh>
    <rPh sb="36" eb="37">
      <t>ミ</t>
    </rPh>
    <rPh sb="38" eb="39">
      <t>メ</t>
    </rPh>
    <rPh sb="40" eb="41">
      <t>タ</t>
    </rPh>
    <rPh sb="42" eb="43">
      <t>ア</t>
    </rPh>
    <rPh sb="45" eb="47">
      <t>キンガク</t>
    </rPh>
    <rPh sb="48" eb="50">
      <t>ジドウ</t>
    </rPh>
    <rPh sb="50" eb="52">
      <t>ケイサン</t>
    </rPh>
    <rPh sb="53" eb="55">
      <t>ゴウケイ</t>
    </rPh>
    <rPh sb="55" eb="57">
      <t>キンガク</t>
    </rPh>
    <rPh sb="58" eb="60">
      <t>サイ</t>
    </rPh>
    <rPh sb="61" eb="62">
      <t>ショウ</t>
    </rPh>
    <rPh sb="77" eb="78">
      <t>フセ</t>
    </rPh>
    <rPh sb="79" eb="81">
      <t>ヒツヨウ</t>
    </rPh>
    <phoneticPr fontId="4"/>
  </si>
  <si>
    <r>
      <rPr>
        <sz val="11"/>
        <color indexed="8"/>
        <rFont val="ＭＳ Ｐゴシック"/>
        <family val="3"/>
        <charset val="128"/>
      </rPr>
      <t>　・</t>
    </r>
    <r>
      <rPr>
        <u/>
        <sz val="11"/>
        <color indexed="8"/>
        <rFont val="ＭＳ Ｐゴシック"/>
        <family val="3"/>
        <charset val="128"/>
      </rPr>
      <t xml:space="preserve">各病院ごとの事情に応じた記載として構いませんが、必ず合理的に説明可能な方法で算出し、算出方法及び内容について県から説明を求めた場合は、明確に
</t>
    </r>
    <r>
      <rPr>
        <sz val="11"/>
        <color indexed="8"/>
        <rFont val="ＭＳ Ｐゴシック"/>
        <family val="3"/>
        <charset val="128"/>
      </rPr>
      <t>　</t>
    </r>
    <r>
      <rPr>
        <u/>
        <sz val="11"/>
        <color indexed="8"/>
        <rFont val="ＭＳ Ｐゴシック"/>
        <family val="3"/>
        <charset val="128"/>
      </rPr>
      <t>示せるようにしてください。</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</si>
</sst>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_ "/>
    <numFmt numFmtId="177" formatCode="#,##0;&quot;△ &quot;#,##0"/>
    <numFmt numFmtId="178" formatCode="#,###&quot;日/年&quot;"/>
    <numFmt numFmtId="179" formatCode="General&quot;人&quot;"/>
  </numFmts>
  <fonts count="33">
    <font>
      <sz val="12"/>
      <name val="ＭＳ 明朝"/>
      <family val="1"/>
      <charset val="128"/>
    </font>
    <font>
      <sz val="12"/>
      <name val="ＭＳ 明朝"/>
      <family val="1"/>
      <charset val="128"/>
    </font>
    <font>
      <sz val="10"/>
      <name val="ＭＳ 明朝"/>
      <family val="1"/>
      <charset val="128"/>
    </font>
    <font>
      <sz val="6"/>
      <name val="ＭＳ 明朝"/>
      <family val="1"/>
      <charset val="128"/>
    </font>
    <font>
      <sz val="6"/>
      <name val="ＭＳ Ｐゴシック"/>
      <family val="3"/>
      <charset val="128"/>
    </font>
    <font>
      <sz val="12"/>
      <name val="ＭＳ ゴシック"/>
      <family val="3"/>
      <charset val="128"/>
    </font>
    <font>
      <sz val="10"/>
      <name val="ＭＳ Ｐゴシック"/>
      <family val="3"/>
      <charset val="128"/>
    </font>
    <font>
      <sz val="11"/>
      <name val="ＭＳ Ｐゴシック"/>
      <family val="3"/>
      <charset val="128"/>
    </font>
    <font>
      <sz val="9"/>
      <name val="ＭＳ 明朝"/>
      <family val="1"/>
      <charset val="128"/>
    </font>
    <font>
      <sz val="11"/>
      <name val="ＭＳ ゴシック"/>
      <family val="3"/>
      <charset val="128"/>
    </font>
    <font>
      <sz val="11"/>
      <name val="ＭＳ 明朝"/>
      <family val="1"/>
      <charset val="128"/>
    </font>
    <font>
      <sz val="10"/>
      <name val="ＭＳ ゴシック"/>
      <family val="3"/>
      <charset val="128"/>
    </font>
    <font>
      <sz val="9"/>
      <name val="ＭＳ ゴシック"/>
      <family val="3"/>
      <charset val="128"/>
    </font>
    <font>
      <sz val="10"/>
      <name val="ＭＳ Ｐ明朝"/>
      <family val="1"/>
      <charset val="128"/>
    </font>
    <font>
      <u/>
      <sz val="12"/>
      <color rgb="FFFF0000"/>
      <name val="ＭＳ ゴシック"/>
      <family val="3"/>
      <charset val="128"/>
    </font>
    <font>
      <sz val="14"/>
      <name val="ＭＳ Ｐゴシック"/>
      <family val="3"/>
      <charset val="128"/>
    </font>
    <font>
      <sz val="11"/>
      <color rgb="FFFF0000"/>
      <name val="ＭＳ Ｐゴシック"/>
      <family val="3"/>
      <charset val="128"/>
    </font>
    <font>
      <u/>
      <sz val="11"/>
      <name val="ＭＳ 明朝"/>
      <family val="1"/>
      <charset val="128"/>
    </font>
    <font>
      <sz val="9"/>
      <color indexed="81"/>
      <name val="MS P ゴシック"/>
      <family val="3"/>
      <charset val="128"/>
    </font>
    <font>
      <b/>
      <sz val="9"/>
      <color indexed="81"/>
      <name val="MS P ゴシック"/>
      <family val="3"/>
      <charset val="128"/>
    </font>
    <font>
      <u/>
      <sz val="10"/>
      <color rgb="FFFF0000"/>
      <name val="ＭＳ 明朝"/>
      <family val="1"/>
      <charset val="128"/>
    </font>
    <font>
      <u/>
      <sz val="9"/>
      <color rgb="FFFF0000"/>
      <name val="ＭＳ 明朝"/>
      <family val="1"/>
      <charset val="128"/>
    </font>
    <font>
      <u val="singleAccounting"/>
      <sz val="10"/>
      <color rgb="FFFF0000"/>
      <name val="ＭＳ 明朝"/>
      <family val="1"/>
      <charset val="128"/>
    </font>
    <font>
      <sz val="10"/>
      <color theme="1"/>
      <name val="ＭＳ 明朝"/>
      <family val="1"/>
      <charset val="128"/>
    </font>
    <font>
      <sz val="9"/>
      <color rgb="FFFF0000"/>
      <name val="ＭＳ Ｐゴシック"/>
      <family val="3"/>
      <charset val="128"/>
    </font>
    <font>
      <u/>
      <sz val="9"/>
      <color indexed="10"/>
      <name val="ＭＳ Ｐゴシック"/>
      <family val="3"/>
      <charset val="128"/>
    </font>
    <font>
      <b/>
      <sz val="11"/>
      <color rgb="FFFF0000"/>
      <name val="ＭＳ Ｐゴシック"/>
      <family val="3"/>
      <charset val="128"/>
    </font>
    <font>
      <b/>
      <sz val="11"/>
      <name val="ＭＳ 明朝"/>
      <family val="1"/>
      <charset val="128"/>
    </font>
    <font>
      <sz val="11"/>
      <color rgb="FF000000"/>
      <name val="ＭＳ Ｐゴシック"/>
      <family val="3"/>
      <charset val="128"/>
    </font>
    <font>
      <b/>
      <sz val="11"/>
      <name val="ＭＳ Ｐゴシック"/>
      <family val="3"/>
      <charset val="128"/>
    </font>
    <font>
      <u/>
      <sz val="11"/>
      <color rgb="FF000000"/>
      <name val="ＭＳ Ｐゴシック"/>
      <family val="3"/>
      <charset val="128"/>
    </font>
    <font>
      <sz val="11"/>
      <color indexed="8"/>
      <name val="ＭＳ Ｐゴシック"/>
      <family val="3"/>
      <charset val="128"/>
    </font>
    <font>
      <u/>
      <sz val="11"/>
      <color indexed="8"/>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diagonalUp="1">
      <left/>
      <right/>
      <top style="thin">
        <color indexed="64"/>
      </top>
      <bottom style="thin">
        <color indexed="64"/>
      </bottom>
      <diagonal style="thin">
        <color indexed="64"/>
      </diagonal>
    </border>
    <border diagonalDown="1">
      <left style="hair">
        <color indexed="64"/>
      </left>
      <right/>
      <top style="hair">
        <color indexed="64"/>
      </top>
      <bottom style="thin">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cellStyleXfs>
  <cellXfs count="304">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2" fillId="0" borderId="1"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right"/>
    </xf>
    <xf numFmtId="0" fontId="2" fillId="0" borderId="2" xfId="0" applyFont="1" applyBorder="1" applyAlignment="1">
      <alignment horizontal="center" vertical="center" wrapText="1"/>
    </xf>
    <xf numFmtId="0" fontId="2" fillId="0" borderId="2" xfId="0" applyFont="1" applyFill="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41" fontId="6" fillId="0" borderId="0" xfId="0" applyNumberFormat="1" applyFont="1" applyAlignment="1">
      <alignment vertical="center"/>
    </xf>
    <xf numFmtId="12" fontId="2" fillId="0" borderId="7" xfId="0" applyNumberFormat="1" applyFont="1" applyBorder="1" applyAlignment="1">
      <alignment horizontal="center" vertical="center"/>
    </xf>
    <xf numFmtId="0" fontId="2" fillId="0" borderId="0" xfId="2" applyFont="1" applyFill="1" applyAlignment="1">
      <alignment vertical="center"/>
    </xf>
    <xf numFmtId="0" fontId="2" fillId="0" borderId="0" xfId="0" applyFont="1" applyAlignment="1"/>
    <xf numFmtId="0" fontId="8" fillId="0" borderId="0" xfId="0" applyFont="1" applyAlignment="1">
      <alignment vertical="center"/>
    </xf>
    <xf numFmtId="0" fontId="9" fillId="0" borderId="0" xfId="0" applyFont="1" applyAlignment="1">
      <alignment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0" xfId="0" applyFont="1" applyBorder="1" applyAlignment="1">
      <alignment vertical="center"/>
    </xf>
    <xf numFmtId="0" fontId="8" fillId="0" borderId="21" xfId="0" applyFont="1" applyBorder="1" applyAlignment="1">
      <alignment vertical="center"/>
    </xf>
    <xf numFmtId="0" fontId="8" fillId="0" borderId="7" xfId="0" applyFont="1" applyBorder="1" applyAlignment="1">
      <alignment vertical="center"/>
    </xf>
    <xf numFmtId="0" fontId="8" fillId="0" borderId="1" xfId="0" applyFont="1" applyBorder="1" applyAlignment="1">
      <alignment vertical="center"/>
    </xf>
    <xf numFmtId="0" fontId="5" fillId="0" borderId="0" xfId="0" applyFont="1" applyBorder="1">
      <alignment vertical="center"/>
    </xf>
    <xf numFmtId="0" fontId="5" fillId="0" borderId="0" xfId="0" applyFont="1" applyBorder="1" applyAlignment="1">
      <alignment horizontal="centerContinuous" vertical="center"/>
    </xf>
    <xf numFmtId="0" fontId="5" fillId="0" borderId="1" xfId="0" applyFont="1" applyBorder="1" applyAlignment="1">
      <alignment vertical="center"/>
    </xf>
    <xf numFmtId="176" fontId="5" fillId="0" borderId="0" xfId="0" applyNumberFormat="1" applyFont="1" applyBorder="1" applyAlignment="1">
      <alignment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lignment vertical="center"/>
    </xf>
    <xf numFmtId="0" fontId="11" fillId="0" borderId="0" xfId="0" applyFont="1">
      <alignment vertical="center"/>
    </xf>
    <xf numFmtId="0" fontId="5" fillId="0" borderId="7" xfId="0" applyFont="1" applyBorder="1" applyAlignment="1">
      <alignment horizontal="right" vertical="center"/>
    </xf>
    <xf numFmtId="0" fontId="5" fillId="0" borderId="6" xfId="0" applyFont="1" applyBorder="1" applyAlignment="1">
      <alignment horizontal="right" vertical="center"/>
    </xf>
    <xf numFmtId="0" fontId="5" fillId="0" borderId="1" xfId="0" applyFont="1" applyBorder="1" applyAlignment="1">
      <alignment horizontal="right" vertical="center"/>
    </xf>
    <xf numFmtId="0" fontId="5" fillId="0" borderId="22" xfId="0" applyFont="1" applyBorder="1" applyAlignment="1">
      <alignment horizontal="right" vertical="center"/>
    </xf>
    <xf numFmtId="0" fontId="5" fillId="0" borderId="20" xfId="0" applyFont="1" applyBorder="1" applyAlignment="1">
      <alignment vertical="center"/>
    </xf>
    <xf numFmtId="0" fontId="5" fillId="0" borderId="21" xfId="0" applyFont="1" applyBorder="1" applyAlignment="1">
      <alignment horizontal="right" vertical="center"/>
    </xf>
    <xf numFmtId="177" fontId="5" fillId="0" borderId="23" xfId="1" applyNumberFormat="1" applyFont="1" applyBorder="1" applyAlignment="1">
      <alignment vertical="center"/>
    </xf>
    <xf numFmtId="177" fontId="5" fillId="0" borderId="23" xfId="1" applyNumberFormat="1" applyFont="1" applyFill="1" applyBorder="1" applyAlignment="1">
      <alignment vertical="center" wrapText="1"/>
    </xf>
    <xf numFmtId="177" fontId="5" fillId="0" borderId="23" xfId="1" applyNumberFormat="1" applyFont="1" applyFill="1" applyBorder="1" applyAlignment="1">
      <alignment vertical="center"/>
    </xf>
    <xf numFmtId="0" fontId="5" fillId="0" borderId="20"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177" fontId="5" fillId="0" borderId="23" xfId="0" applyNumberFormat="1" applyFont="1" applyBorder="1" applyAlignment="1">
      <alignment vertical="center"/>
    </xf>
    <xf numFmtId="0" fontId="5" fillId="0" borderId="20" xfId="0" applyFont="1" applyBorder="1" applyAlignment="1">
      <alignment vertical="center" wrapText="1"/>
    </xf>
    <xf numFmtId="177" fontId="5" fillId="0" borderId="23" xfId="1" applyNumberFormat="1" applyFont="1" applyBorder="1" applyAlignment="1">
      <alignment vertical="center" wrapText="1"/>
    </xf>
    <xf numFmtId="0" fontId="5" fillId="0" borderId="4" xfId="0" applyFont="1" applyBorder="1" applyAlignment="1">
      <alignment vertical="center"/>
    </xf>
    <xf numFmtId="0" fontId="5" fillId="0" borderId="0" xfId="0" applyFont="1" applyBorder="1" applyAlignment="1">
      <alignment vertical="center"/>
    </xf>
    <xf numFmtId="0" fontId="5" fillId="0" borderId="9" xfId="0" applyFont="1" applyBorder="1" applyAlignment="1">
      <alignment horizontal="center" vertical="center"/>
    </xf>
    <xf numFmtId="0" fontId="5" fillId="0" borderId="16" xfId="0" applyFont="1" applyBorder="1" applyAlignment="1">
      <alignment horizontal="centerContinuous" vertical="center"/>
    </xf>
    <xf numFmtId="0" fontId="5" fillId="0" borderId="17" xfId="0" applyFont="1" applyBorder="1" applyAlignment="1">
      <alignment horizontal="centerContinuous" vertical="center"/>
    </xf>
    <xf numFmtId="0" fontId="5" fillId="0" borderId="18" xfId="0" applyFont="1" applyBorder="1" applyAlignment="1">
      <alignment horizontal="centerContinuous" vertical="center"/>
    </xf>
    <xf numFmtId="0" fontId="5" fillId="0" borderId="23" xfId="0" applyFont="1" applyBorder="1">
      <alignment vertical="center"/>
    </xf>
    <xf numFmtId="0" fontId="5" fillId="0" borderId="3" xfId="0" applyFont="1" applyBorder="1">
      <alignment vertical="center"/>
    </xf>
    <xf numFmtId="0" fontId="5" fillId="0" borderId="21" xfId="0" applyFont="1" applyBorder="1">
      <alignment vertical="center"/>
    </xf>
    <xf numFmtId="0" fontId="5" fillId="0" borderId="23" xfId="0" applyFont="1" applyBorder="1" applyAlignment="1">
      <alignment vertical="center"/>
    </xf>
    <xf numFmtId="0" fontId="5" fillId="0" borderId="23" xfId="0" applyFont="1" applyBorder="1" applyAlignment="1">
      <alignment horizontal="left" vertical="center" indent="1"/>
    </xf>
    <xf numFmtId="0" fontId="5" fillId="0" borderId="23" xfId="0" applyFont="1" applyBorder="1" applyAlignment="1">
      <alignment vertical="center" wrapText="1"/>
    </xf>
    <xf numFmtId="0" fontId="5" fillId="0" borderId="23" xfId="0" applyFont="1" applyBorder="1" applyAlignment="1">
      <alignment horizontal="distributed" vertical="center"/>
    </xf>
    <xf numFmtId="177" fontId="5" fillId="0" borderId="0" xfId="0" applyNumberFormat="1" applyFont="1" applyBorder="1">
      <alignment vertical="center"/>
    </xf>
    <xf numFmtId="177" fontId="5" fillId="0" borderId="20" xfId="0" applyNumberFormat="1" applyFont="1" applyBorder="1">
      <alignment vertical="center"/>
    </xf>
    <xf numFmtId="0" fontId="5" fillId="0" borderId="0" xfId="0" applyFont="1" applyBorder="1" applyAlignment="1">
      <alignment horizontal="distributed" vertical="center" indent="1"/>
    </xf>
    <xf numFmtId="0" fontId="5" fillId="0" borderId="0" xfId="0" applyFont="1" applyBorder="1" applyAlignment="1">
      <alignment horizontal="distributed" vertical="center" indent="3"/>
    </xf>
    <xf numFmtId="0" fontId="8" fillId="0" borderId="0" xfId="0" applyFont="1" applyAlignment="1">
      <alignment horizontal="left" vertical="center"/>
    </xf>
    <xf numFmtId="0" fontId="5" fillId="0" borderId="0" xfId="0" applyFont="1" applyBorder="1" applyAlignment="1">
      <alignment horizontal="left" vertical="center"/>
    </xf>
    <xf numFmtId="12" fontId="8" fillId="0" borderId="0" xfId="0" applyNumberFormat="1" applyFont="1" applyBorder="1" applyAlignment="1">
      <alignment horizontal="center" vertical="center"/>
    </xf>
    <xf numFmtId="38" fontId="8" fillId="0" borderId="0" xfId="1" applyFont="1" applyBorder="1" applyAlignment="1">
      <alignment horizontal="right" vertical="center"/>
    </xf>
    <xf numFmtId="41" fontId="8" fillId="0" borderId="0" xfId="0" applyNumberFormat="1" applyFont="1" applyBorder="1" applyAlignment="1">
      <alignment horizontal="center" vertical="center"/>
    </xf>
    <xf numFmtId="0" fontId="2" fillId="0" borderId="1" xfId="0" applyFont="1" applyBorder="1" applyAlignment="1"/>
    <xf numFmtId="12" fontId="8" fillId="0" borderId="4" xfId="0" applyNumberFormat="1" applyFont="1" applyBorder="1" applyAlignment="1">
      <alignment horizontal="center" vertical="center"/>
    </xf>
    <xf numFmtId="41" fontId="8" fillId="0" borderId="4" xfId="0" applyNumberFormat="1" applyFont="1" applyBorder="1" applyAlignment="1">
      <alignment horizontal="center" vertical="center"/>
    </xf>
    <xf numFmtId="0" fontId="8" fillId="0" borderId="37" xfId="0" applyFont="1" applyBorder="1" applyAlignment="1">
      <alignment vertical="center"/>
    </xf>
    <xf numFmtId="0" fontId="8" fillId="0" borderId="38"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2" fillId="2" borderId="1" xfId="0" applyFont="1" applyFill="1" applyBorder="1" applyAlignment="1">
      <alignment vertical="center"/>
    </xf>
    <xf numFmtId="178" fontId="5" fillId="2" borderId="23" xfId="1" applyNumberFormat="1" applyFont="1" applyFill="1" applyBorder="1" applyAlignment="1">
      <alignment vertical="center"/>
    </xf>
    <xf numFmtId="0" fontId="5" fillId="0" borderId="23" xfId="0" applyFont="1" applyFill="1" applyBorder="1" applyAlignment="1">
      <alignment horizontal="right" vertical="center"/>
    </xf>
    <xf numFmtId="0" fontId="5" fillId="0" borderId="0" xfId="0" applyFont="1" applyFill="1" applyBorder="1" applyAlignment="1">
      <alignment horizontal="center" vertical="center"/>
    </xf>
    <xf numFmtId="0" fontId="5" fillId="0" borderId="21" xfId="0" applyFont="1" applyFill="1" applyBorder="1" applyAlignment="1">
      <alignment horizontal="right" vertical="center"/>
    </xf>
    <xf numFmtId="177" fontId="5" fillId="2" borderId="23" xfId="1" applyNumberFormat="1" applyFont="1" applyFill="1" applyBorder="1" applyAlignment="1">
      <alignment vertical="center"/>
    </xf>
    <xf numFmtId="179" fontId="5" fillId="0" borderId="23" xfId="1" applyNumberFormat="1" applyFont="1" applyFill="1" applyBorder="1" applyAlignment="1">
      <alignment horizontal="left" vertical="center" wrapText="1"/>
    </xf>
    <xf numFmtId="177" fontId="5" fillId="0" borderId="23" xfId="1" applyNumberFormat="1" applyFont="1" applyBorder="1" applyAlignment="1">
      <alignment horizontal="left" vertical="center"/>
    </xf>
    <xf numFmtId="179" fontId="11" fillId="0" borderId="23" xfId="1" applyNumberFormat="1" applyFont="1" applyFill="1" applyBorder="1" applyAlignment="1">
      <alignment horizontal="left" vertical="center" wrapText="1"/>
    </xf>
    <xf numFmtId="177" fontId="5" fillId="0" borderId="3" xfId="0" applyNumberFormat="1" applyFont="1" applyBorder="1" applyAlignment="1">
      <alignment vertical="center"/>
    </xf>
    <xf numFmtId="177" fontId="5" fillId="0" borderId="0" xfId="0" applyNumberFormat="1" applyFont="1" applyBorder="1" applyAlignment="1">
      <alignment vertical="center"/>
    </xf>
    <xf numFmtId="0" fontId="2" fillId="2" borderId="1" xfId="0" applyFont="1" applyFill="1" applyBorder="1" applyAlignment="1"/>
    <xf numFmtId="0" fontId="5" fillId="2" borderId="0" xfId="0" applyFont="1" applyFill="1" applyBorder="1" applyAlignment="1">
      <alignment vertical="center" wrapText="1"/>
    </xf>
    <xf numFmtId="177" fontId="5" fillId="2" borderId="0" xfId="0" applyNumberFormat="1"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center"/>
    </xf>
    <xf numFmtId="0" fontId="5" fillId="0" borderId="0" xfId="0" applyFont="1" applyAlignment="1">
      <alignment horizontal="center" vertical="center"/>
    </xf>
    <xf numFmtId="38" fontId="13" fillId="0" borderId="3" xfId="1" applyFont="1" applyBorder="1" applyAlignment="1">
      <alignment horizontal="center" vertical="center" wrapText="1"/>
    </xf>
    <xf numFmtId="38" fontId="13" fillId="0" borderId="2" xfId="1" applyFont="1" applyBorder="1" applyAlignment="1">
      <alignment vertical="center" wrapText="1"/>
    </xf>
    <xf numFmtId="38" fontId="13" fillId="0" borderId="2" xfId="1" applyFont="1" applyBorder="1" applyAlignment="1">
      <alignment horizontal="center" vertical="center" wrapText="1"/>
    </xf>
    <xf numFmtId="38" fontId="13" fillId="0" borderId="4" xfId="1" applyFont="1" applyBorder="1" applyAlignment="1">
      <alignment horizontal="center" vertical="center" wrapText="1"/>
    </xf>
    <xf numFmtId="38" fontId="13" fillId="0" borderId="5" xfId="1" applyFont="1" applyBorder="1" applyAlignment="1">
      <alignment horizontal="center" vertical="center" wrapText="1"/>
    </xf>
    <xf numFmtId="0" fontId="2" fillId="0" borderId="8" xfId="0" applyFont="1" applyBorder="1" applyAlignment="1">
      <alignment vertical="center"/>
    </xf>
    <xf numFmtId="0" fontId="0" fillId="0" borderId="0" xfId="0" applyFont="1" applyAlignment="1">
      <alignment vertical="center"/>
    </xf>
    <xf numFmtId="38" fontId="13" fillId="0" borderId="24" xfId="1" applyFont="1" applyBorder="1" applyAlignment="1">
      <alignment horizontal="center" vertical="center" wrapText="1"/>
    </xf>
    <xf numFmtId="0" fontId="2" fillId="0" borderId="25" xfId="0" applyFont="1" applyBorder="1" applyAlignment="1">
      <alignment vertical="center"/>
    </xf>
    <xf numFmtId="0" fontId="2" fillId="2" borderId="1" xfId="0" applyFont="1" applyFill="1" applyBorder="1" applyAlignment="1">
      <alignment horizontal="right"/>
    </xf>
    <xf numFmtId="0" fontId="2" fillId="0" borderId="0" xfId="0" applyFont="1" applyBorder="1" applyAlignment="1"/>
    <xf numFmtId="0" fontId="2" fillId="0" borderId="6" xfId="0" applyFont="1" applyBorder="1" applyAlignment="1"/>
    <xf numFmtId="0" fontId="2" fillId="0" borderId="0" xfId="0" applyFont="1" applyAlignment="1">
      <alignment horizontal="left" wrapText="1"/>
    </xf>
    <xf numFmtId="0" fontId="0" fillId="0" borderId="0" xfId="0" applyFont="1" applyAlignment="1"/>
    <xf numFmtId="49" fontId="10" fillId="0" borderId="0" xfId="0" applyNumberFormat="1"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8" fillId="0" borderId="17" xfId="0" applyFont="1" applyFill="1" applyBorder="1" applyAlignment="1">
      <alignment vertical="center"/>
    </xf>
    <xf numFmtId="0" fontId="8" fillId="2" borderId="17" xfId="0" applyFont="1" applyFill="1" applyBorder="1" applyAlignment="1">
      <alignment vertical="center"/>
    </xf>
    <xf numFmtId="177" fontId="5" fillId="3" borderId="23" xfId="1" applyNumberFormat="1" applyFont="1" applyFill="1" applyBorder="1" applyAlignment="1">
      <alignment vertical="center"/>
    </xf>
    <xf numFmtId="0" fontId="5" fillId="0" borderId="0" xfId="0" applyFont="1" applyFill="1" applyBorder="1" applyAlignment="1">
      <alignment vertical="center" wrapText="1"/>
    </xf>
    <xf numFmtId="3" fontId="11" fillId="0" borderId="0" xfId="0" applyNumberFormat="1" applyFont="1">
      <alignment vertical="center"/>
    </xf>
    <xf numFmtId="0" fontId="12" fillId="0" borderId="9" xfId="0" applyFont="1" applyBorder="1">
      <alignment vertical="center"/>
    </xf>
    <xf numFmtId="177" fontId="12" fillId="0" borderId="9" xfId="1" applyNumberFormat="1" applyFont="1" applyBorder="1">
      <alignment vertical="center"/>
    </xf>
    <xf numFmtId="0" fontId="8" fillId="2" borderId="16" xfId="0" applyFont="1" applyFill="1" applyBorder="1" applyAlignment="1">
      <alignment vertical="center"/>
    </xf>
    <xf numFmtId="0" fontId="8" fillId="0" borderId="18" xfId="0" applyFont="1" applyFill="1" applyBorder="1" applyAlignment="1">
      <alignment vertical="center"/>
    </xf>
    <xf numFmtId="177" fontId="5" fillId="0" borderId="23" xfId="0" applyNumberFormat="1" applyFont="1" applyFill="1" applyBorder="1" applyAlignment="1">
      <alignment vertical="center"/>
    </xf>
    <xf numFmtId="0" fontId="5" fillId="0" borderId="23" xfId="0" applyFont="1" applyFill="1" applyBorder="1" applyAlignment="1">
      <alignment vertical="center" wrapText="1"/>
    </xf>
    <xf numFmtId="177" fontId="5" fillId="3" borderId="0" xfId="0" applyNumberFormat="1" applyFont="1" applyFill="1" applyBorder="1" applyAlignment="1">
      <alignment vertical="center"/>
    </xf>
    <xf numFmtId="177" fontId="5" fillId="3" borderId="17" xfId="0" applyNumberFormat="1" applyFont="1" applyFill="1" applyBorder="1" applyAlignment="1">
      <alignment vertical="center"/>
    </xf>
    <xf numFmtId="41" fontId="2" fillId="3" borderId="9" xfId="1" applyNumberFormat="1" applyFont="1" applyFill="1" applyBorder="1" applyAlignment="1">
      <alignment vertical="center"/>
    </xf>
    <xf numFmtId="41" fontId="2" fillId="3" borderId="11" xfId="1" applyNumberFormat="1" applyFont="1" applyFill="1" applyBorder="1" applyAlignment="1">
      <alignment vertical="center"/>
    </xf>
    <xf numFmtId="41" fontId="2" fillId="3" borderId="6" xfId="1" applyNumberFormat="1" applyFont="1" applyFill="1" applyBorder="1" applyAlignment="1">
      <alignment vertical="center"/>
    </xf>
    <xf numFmtId="41" fontId="2" fillId="3" borderId="6" xfId="0" applyNumberFormat="1" applyFont="1" applyFill="1" applyBorder="1" applyAlignment="1">
      <alignment vertical="center"/>
    </xf>
    <xf numFmtId="41" fontId="2" fillId="3" borderId="15" xfId="0" applyNumberFormat="1" applyFont="1" applyFill="1" applyBorder="1" applyAlignment="1">
      <alignment vertical="center"/>
    </xf>
    <xf numFmtId="41" fontId="6" fillId="3" borderId="9" xfId="0" applyNumberFormat="1" applyFont="1" applyFill="1" applyBorder="1" applyAlignment="1">
      <alignment vertical="center"/>
    </xf>
    <xf numFmtId="0" fontId="15" fillId="0" borderId="0" xfId="0" applyFont="1" applyAlignment="1"/>
    <xf numFmtId="0" fontId="0" fillId="0" borderId="0" xfId="0" applyAlignment="1"/>
    <xf numFmtId="0" fontId="16" fillId="0" borderId="0" xfId="0" applyFont="1" applyAlignment="1"/>
    <xf numFmtId="0" fontId="10" fillId="0" borderId="0" xfId="0" applyFont="1" applyAlignment="1"/>
    <xf numFmtId="0" fontId="10" fillId="0" borderId="0" xfId="0" applyFont="1" applyFill="1" applyAlignment="1"/>
    <xf numFmtId="0" fontId="10" fillId="4" borderId="0" xfId="0" applyFont="1" applyFill="1" applyAlignment="1"/>
    <xf numFmtId="0" fontId="12" fillId="0" borderId="0" xfId="0" applyFont="1">
      <alignment vertical="center"/>
    </xf>
    <xf numFmtId="177" fontId="5" fillId="3" borderId="49" xfId="1" applyNumberFormat="1" applyFont="1" applyFill="1" applyBorder="1" applyAlignment="1">
      <alignment vertical="center"/>
    </xf>
    <xf numFmtId="177" fontId="5" fillId="3" borderId="49" xfId="0" applyNumberFormat="1" applyFont="1" applyFill="1" applyBorder="1" applyAlignment="1">
      <alignment vertical="center"/>
    </xf>
    <xf numFmtId="0" fontId="5" fillId="0" borderId="50" xfId="0" applyFont="1" applyBorder="1" applyAlignment="1">
      <alignment horizontal="center" vertical="center"/>
    </xf>
    <xf numFmtId="177" fontId="5" fillId="0" borderId="4" xfId="0" applyNumberFormat="1" applyFont="1" applyFill="1" applyBorder="1" applyAlignment="1">
      <alignment vertical="center"/>
    </xf>
    <xf numFmtId="0" fontId="5" fillId="0" borderId="0" xfId="0" applyFont="1" applyAlignment="1">
      <alignment horizontal="center" vertical="center"/>
    </xf>
    <xf numFmtId="0" fontId="5" fillId="0" borderId="0" xfId="0" applyFont="1" applyAlignment="1">
      <alignment horizontal="center"/>
    </xf>
    <xf numFmtId="38" fontId="13" fillId="0" borderId="2" xfId="1" applyFont="1" applyBorder="1" applyAlignment="1">
      <alignment horizontal="center" vertical="center" wrapText="1"/>
    </xf>
    <xf numFmtId="177" fontId="5" fillId="0" borderId="23" xfId="0" applyNumberFormat="1" applyFont="1" applyBorder="1" applyAlignment="1">
      <alignment vertical="center"/>
    </xf>
    <xf numFmtId="177" fontId="5" fillId="5" borderId="23" xfId="1" applyNumberFormat="1" applyFont="1" applyFill="1" applyBorder="1" applyAlignment="1">
      <alignment horizontal="right" vertical="center"/>
    </xf>
    <xf numFmtId="0" fontId="8" fillId="4" borderId="17" xfId="0" applyFont="1" applyFill="1" applyBorder="1" applyAlignment="1">
      <alignment vertical="center"/>
    </xf>
    <xf numFmtId="0" fontId="8" fillId="4" borderId="16" xfId="0" applyFont="1" applyFill="1" applyBorder="1" applyAlignment="1">
      <alignment vertical="center"/>
    </xf>
    <xf numFmtId="0" fontId="2" fillId="4" borderId="1" xfId="0" applyFont="1" applyFill="1" applyBorder="1" applyAlignment="1">
      <alignment vertical="center"/>
    </xf>
    <xf numFmtId="0" fontId="20" fillId="0" borderId="0" xfId="0" applyFont="1" applyAlignment="1">
      <alignment vertical="center"/>
    </xf>
    <xf numFmtId="0" fontId="2" fillId="3" borderId="1" xfId="0" applyNumberFormat="1" applyFont="1" applyFill="1" applyBorder="1" applyAlignment="1">
      <alignment horizontal="center" vertical="center"/>
    </xf>
    <xf numFmtId="41" fontId="8" fillId="3" borderId="25" xfId="0" applyNumberFormat="1" applyFont="1" applyFill="1" applyBorder="1" applyAlignment="1">
      <alignment horizontal="center" vertical="center"/>
    </xf>
    <xf numFmtId="41" fontId="8" fillId="3" borderId="48" xfId="0" applyNumberFormat="1" applyFont="1" applyFill="1" applyBorder="1" applyAlignment="1">
      <alignment vertical="center"/>
    </xf>
    <xf numFmtId="0" fontId="2" fillId="4" borderId="1" xfId="0" applyFont="1" applyFill="1" applyBorder="1" applyAlignment="1">
      <alignment horizontal="right"/>
    </xf>
    <xf numFmtId="0" fontId="2" fillId="4" borderId="1" xfId="0" applyFont="1" applyFill="1" applyBorder="1" applyAlignment="1"/>
    <xf numFmtId="177" fontId="14" fillId="2" borderId="23" xfId="1" applyNumberFormat="1" applyFont="1" applyFill="1" applyBorder="1" applyAlignment="1">
      <alignment vertical="center"/>
    </xf>
    <xf numFmtId="0" fontId="14" fillId="2" borderId="0" xfId="0" applyFont="1" applyFill="1" applyBorder="1" applyAlignment="1">
      <alignment vertical="center" wrapText="1"/>
    </xf>
    <xf numFmtId="41" fontId="22" fillId="3" borderId="9" xfId="1" applyNumberFormat="1" applyFont="1" applyFill="1" applyBorder="1" applyAlignment="1">
      <alignment vertical="center"/>
    </xf>
    <xf numFmtId="41" fontId="22" fillId="3" borderId="6" xfId="1" applyNumberFormat="1" applyFont="1" applyFill="1" applyBorder="1" applyAlignment="1">
      <alignment vertical="center"/>
    </xf>
    <xf numFmtId="41" fontId="23" fillId="3" borderId="9" xfId="1" applyNumberFormat="1" applyFont="1" applyFill="1" applyBorder="1" applyAlignment="1">
      <alignment vertical="center"/>
    </xf>
    <xf numFmtId="41" fontId="23" fillId="3" borderId="11" xfId="1" applyNumberFormat="1" applyFont="1" applyFill="1" applyBorder="1" applyAlignment="1">
      <alignment vertical="center"/>
    </xf>
    <xf numFmtId="41" fontId="23" fillId="3" borderId="6" xfId="1" applyNumberFormat="1" applyFont="1" applyFill="1" applyBorder="1" applyAlignment="1">
      <alignment vertical="center"/>
    </xf>
    <xf numFmtId="41" fontId="23" fillId="3" borderId="6" xfId="0" applyNumberFormat="1" applyFont="1" applyFill="1" applyBorder="1" applyAlignment="1">
      <alignment vertical="center"/>
    </xf>
    <xf numFmtId="41" fontId="23" fillId="3" borderId="15" xfId="0" applyNumberFormat="1" applyFont="1" applyFill="1" applyBorder="1" applyAlignment="1">
      <alignment vertical="center"/>
    </xf>
    <xf numFmtId="0" fontId="24" fillId="0" borderId="0" xfId="0" applyFont="1" applyAlignment="1"/>
    <xf numFmtId="0" fontId="26" fillId="0" borderId="0" xfId="0" applyFont="1" applyAlignment="1"/>
    <xf numFmtId="0" fontId="27" fillId="0" borderId="0" xfId="0" applyFont="1" applyAlignment="1"/>
    <xf numFmtId="0" fontId="28" fillId="0" borderId="0" xfId="0" applyFont="1" applyAlignment="1"/>
    <xf numFmtId="0" fontId="29" fillId="0" borderId="0" xfId="0" applyFont="1" applyAlignment="1"/>
    <xf numFmtId="0" fontId="10" fillId="0" borderId="0" xfId="0" applyFont="1" applyAlignment="1">
      <alignment horizontal="left" wrapText="1"/>
    </xf>
    <xf numFmtId="0" fontId="10" fillId="3" borderId="0" xfId="0" applyFont="1" applyFill="1" applyAlignment="1">
      <alignment horizontal="left" vertical="center" wrapText="1"/>
    </xf>
    <xf numFmtId="0" fontId="32" fillId="0" borderId="0" xfId="0" applyFont="1" applyAlignment="1">
      <alignment horizontal="left" vertical="center" wrapText="1"/>
    </xf>
    <xf numFmtId="0" fontId="30" fillId="0" borderId="0" xfId="0" applyFont="1" applyAlignment="1">
      <alignment horizontal="left" vertical="center" wrapText="1"/>
    </xf>
    <xf numFmtId="41" fontId="6" fillId="0" borderId="6" xfId="0" applyNumberFormat="1" applyFont="1" applyBorder="1" applyAlignment="1">
      <alignment horizontal="center" vertical="center" wrapText="1"/>
    </xf>
    <xf numFmtId="41" fontId="6" fillId="0" borderId="6" xfId="0" applyNumberFormat="1"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xf>
    <xf numFmtId="38" fontId="13" fillId="0" borderId="2" xfId="1" applyFont="1" applyBorder="1" applyAlignment="1">
      <alignment horizontal="center" vertical="center" wrapText="1"/>
    </xf>
    <xf numFmtId="0" fontId="0" fillId="0" borderId="6" xfId="0" applyFont="1" applyBorder="1" applyAlignment="1">
      <alignment horizontal="center"/>
    </xf>
    <xf numFmtId="41" fontId="6" fillId="0" borderId="9" xfId="0" applyNumberFormat="1" applyFont="1" applyBorder="1" applyAlignment="1">
      <alignment horizontal="center" vertical="center" wrapText="1"/>
    </xf>
    <xf numFmtId="41" fontId="6" fillId="0" borderId="9" xfId="0" applyNumberFormat="1" applyFont="1" applyBorder="1" applyAlignment="1">
      <alignment horizontal="center" vertical="center"/>
    </xf>
    <xf numFmtId="12" fontId="2" fillId="0" borderId="2" xfId="0" applyNumberFormat="1" applyFont="1" applyBorder="1" applyAlignment="1">
      <alignment horizontal="center" vertical="center"/>
    </xf>
    <xf numFmtId="41" fontId="2" fillId="0" borderId="12" xfId="0" applyNumberFormat="1" applyFont="1" applyBorder="1" applyAlignment="1">
      <alignment horizontal="center" vertical="center"/>
    </xf>
    <xf numFmtId="41" fontId="2" fillId="3" borderId="2" xfId="0" applyNumberFormat="1" applyFont="1" applyFill="1" applyBorder="1" applyAlignment="1">
      <alignment horizontal="center" vertical="center"/>
    </xf>
    <xf numFmtId="41" fontId="2" fillId="3" borderId="12"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2" fillId="2" borderId="13" xfId="0" applyNumberFormat="1" applyFont="1" applyFill="1" applyBorder="1" applyAlignment="1">
      <alignment horizontal="center" vertical="center"/>
    </xf>
    <xf numFmtId="41" fontId="2" fillId="3" borderId="10" xfId="0" applyNumberFormat="1" applyFont="1" applyFill="1" applyBorder="1" applyAlignment="1">
      <alignment horizontal="center" vertical="center"/>
    </xf>
    <xf numFmtId="0" fontId="2" fillId="3" borderId="14" xfId="0" applyFont="1" applyFill="1" applyBorder="1" applyAlignment="1">
      <alignment horizontal="center" vertical="center"/>
    </xf>
    <xf numFmtId="41" fontId="6" fillId="0" borderId="11" xfId="0" applyNumberFormat="1" applyFont="1" applyBorder="1" applyAlignment="1">
      <alignment horizontal="center" vertical="center" wrapText="1"/>
    </xf>
    <xf numFmtId="41" fontId="6" fillId="0" borderId="11" xfId="0" applyNumberFormat="1" applyFont="1" applyBorder="1" applyAlignment="1">
      <alignment horizontal="center" vertical="center"/>
    </xf>
    <xf numFmtId="41" fontId="2" fillId="3" borderId="2" xfId="1" applyNumberFormat="1" applyFont="1" applyFill="1" applyBorder="1" applyAlignment="1">
      <alignment horizontal="center" vertical="center"/>
    </xf>
    <xf numFmtId="41" fontId="2" fillId="3" borderId="12" xfId="1" applyNumberFormat="1" applyFont="1" applyFill="1" applyBorder="1" applyAlignment="1">
      <alignment horizontal="center" vertical="center"/>
    </xf>
    <xf numFmtId="0" fontId="2" fillId="4" borderId="3" xfId="0" applyNumberFormat="1" applyFont="1" applyFill="1" applyBorder="1" applyAlignment="1">
      <alignment horizontal="center" vertical="center"/>
    </xf>
    <xf numFmtId="0" fontId="2" fillId="4" borderId="13" xfId="0" applyNumberFormat="1" applyFont="1" applyFill="1" applyBorder="1" applyAlignment="1">
      <alignment horizontal="center" vertical="center"/>
    </xf>
    <xf numFmtId="0" fontId="8" fillId="2" borderId="9" xfId="0" applyFont="1" applyFill="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shrinkToFit="1"/>
    </xf>
    <xf numFmtId="0" fontId="8" fillId="0" borderId="9" xfId="0" applyFont="1" applyBorder="1" applyAlignment="1">
      <alignment horizontal="center" vertical="center" wrapText="1"/>
    </xf>
    <xf numFmtId="0" fontId="8" fillId="2" borderId="9" xfId="0" applyFont="1" applyFill="1" applyBorder="1" applyAlignment="1">
      <alignment horizontal="right" vertical="center"/>
    </xf>
    <xf numFmtId="0" fontId="8" fillId="0" borderId="9" xfId="0" applyFont="1" applyBorder="1" applyAlignment="1">
      <alignment vertical="center" wrapText="1"/>
    </xf>
    <xf numFmtId="0" fontId="8" fillId="2" borderId="9" xfId="0" applyFont="1" applyFill="1" applyBorder="1" applyAlignment="1">
      <alignment vertical="center" wrapText="1"/>
    </xf>
    <xf numFmtId="0" fontId="8" fillId="2" borderId="16" xfId="0" applyFont="1" applyFill="1" applyBorder="1" applyAlignment="1">
      <alignment horizontal="center" vertical="center"/>
    </xf>
    <xf numFmtId="0" fontId="8" fillId="2" borderId="1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 xfId="0" applyFont="1" applyFill="1" applyBorder="1" applyAlignment="1">
      <alignment horizontal="center" vertical="center"/>
    </xf>
    <xf numFmtId="0" fontId="8" fillId="0" borderId="1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22" xfId="0" applyFont="1" applyFill="1" applyBorder="1" applyAlignment="1">
      <alignment horizontal="center" vertical="center"/>
    </xf>
    <xf numFmtId="0" fontId="8" fillId="4" borderId="9" xfId="0" applyFont="1" applyFill="1" applyBorder="1" applyAlignment="1">
      <alignment horizontal="center" vertical="center"/>
    </xf>
    <xf numFmtId="58" fontId="8" fillId="4" borderId="9" xfId="0" applyNumberFormat="1" applyFont="1" applyFill="1" applyBorder="1" applyAlignment="1">
      <alignment horizontal="center" vertical="center"/>
    </xf>
    <xf numFmtId="0" fontId="8" fillId="4" borderId="9" xfId="0" applyFont="1" applyFill="1" applyBorder="1" applyAlignment="1">
      <alignment horizontal="right" vertical="center"/>
    </xf>
    <xf numFmtId="0" fontId="8" fillId="4" borderId="9" xfId="0" applyFont="1" applyFill="1" applyBorder="1" applyAlignment="1">
      <alignment vertical="center" wrapText="1"/>
    </xf>
    <xf numFmtId="0" fontId="8" fillId="4" borderId="16" xfId="0" applyFont="1" applyFill="1" applyBorder="1" applyAlignment="1">
      <alignment horizontal="center" vertical="center"/>
    </xf>
    <xf numFmtId="0" fontId="8" fillId="4" borderId="17" xfId="0" applyFont="1" applyFill="1" applyBorder="1" applyAlignment="1">
      <alignment horizontal="center" vertical="center"/>
    </xf>
    <xf numFmtId="0" fontId="8" fillId="4" borderId="9" xfId="0" applyFont="1" applyFill="1" applyBorder="1" applyAlignment="1">
      <alignment horizontal="left" vertical="center" wrapText="1"/>
    </xf>
    <xf numFmtId="0" fontId="8" fillId="4" borderId="0"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9" xfId="0" applyFont="1" applyFill="1" applyBorder="1" applyAlignment="1">
      <alignment horizontal="left" vertical="top"/>
    </xf>
    <xf numFmtId="0" fontId="8" fillId="4" borderId="20" xfId="0" applyFont="1" applyFill="1" applyBorder="1" applyAlignment="1">
      <alignment horizontal="left" vertical="top"/>
    </xf>
    <xf numFmtId="0" fontId="8" fillId="4" borderId="0" xfId="0" applyFont="1" applyFill="1" applyBorder="1" applyAlignment="1">
      <alignment horizontal="left" vertical="top"/>
    </xf>
    <xf numFmtId="0" fontId="8" fillId="4" borderId="21" xfId="0" applyFont="1" applyFill="1" applyBorder="1" applyAlignment="1">
      <alignment horizontal="left" vertical="top"/>
    </xf>
    <xf numFmtId="0" fontId="8" fillId="4" borderId="7" xfId="0" applyFont="1" applyFill="1" applyBorder="1" applyAlignment="1">
      <alignment horizontal="left" vertical="top"/>
    </xf>
    <xf numFmtId="0" fontId="8" fillId="4" borderId="1" xfId="0" applyFont="1" applyFill="1" applyBorder="1" applyAlignment="1">
      <alignment horizontal="left" vertical="top"/>
    </xf>
    <xf numFmtId="0" fontId="8" fillId="4" borderId="22" xfId="0" applyFont="1" applyFill="1" applyBorder="1" applyAlignment="1">
      <alignment horizontal="left" vertical="top"/>
    </xf>
    <xf numFmtId="177" fontId="5" fillId="2" borderId="20" xfId="0" applyNumberFormat="1" applyFont="1" applyFill="1" applyBorder="1" applyAlignment="1">
      <alignment vertical="center" wrapText="1"/>
    </xf>
    <xf numFmtId="177" fontId="5" fillId="2" borderId="0" xfId="0" applyNumberFormat="1" applyFont="1" applyFill="1" applyBorder="1" applyAlignment="1">
      <alignment vertical="center" wrapText="1"/>
    </xf>
    <xf numFmtId="177" fontId="5" fillId="2" borderId="21" xfId="0" applyNumberFormat="1" applyFont="1" applyFill="1" applyBorder="1" applyAlignment="1">
      <alignment vertical="center" wrapText="1"/>
    </xf>
    <xf numFmtId="0" fontId="5" fillId="2" borderId="1" xfId="0" applyFont="1" applyFill="1" applyBorder="1" applyAlignment="1">
      <alignment horizontal="right" vertical="center"/>
    </xf>
    <xf numFmtId="177" fontId="5" fillId="0" borderId="23" xfId="0" applyNumberFormat="1" applyFont="1" applyBorder="1" applyAlignment="1">
      <alignment vertical="center"/>
    </xf>
    <xf numFmtId="177" fontId="5" fillId="0" borderId="21" xfId="0" applyNumberFormat="1" applyFont="1" applyBorder="1" applyAlignment="1">
      <alignment vertical="center"/>
    </xf>
    <xf numFmtId="177" fontId="5" fillId="0" borderId="20" xfId="0" applyNumberFormat="1" applyFont="1" applyFill="1" applyBorder="1" applyAlignment="1">
      <alignment vertical="center" wrapText="1"/>
    </xf>
    <xf numFmtId="177" fontId="5" fillId="0" borderId="0" xfId="0" applyNumberFormat="1" applyFont="1" applyFill="1" applyBorder="1" applyAlignment="1">
      <alignment vertical="center" wrapText="1"/>
    </xf>
    <xf numFmtId="177" fontId="5" fillId="0" borderId="21" xfId="0" applyNumberFormat="1" applyFont="1" applyFill="1" applyBorder="1" applyAlignment="1">
      <alignment vertical="center" wrapText="1"/>
    </xf>
    <xf numFmtId="177" fontId="11" fillId="0" borderId="23" xfId="1" applyNumberFormat="1" applyFont="1" applyFill="1" applyBorder="1" applyAlignment="1">
      <alignment horizontal="left" vertical="center" wrapText="1"/>
    </xf>
    <xf numFmtId="177" fontId="12" fillId="0" borderId="23" xfId="1" applyNumberFormat="1" applyFont="1" applyFill="1" applyBorder="1" applyAlignment="1">
      <alignment horizontal="left" vertical="center" wrapText="1"/>
    </xf>
    <xf numFmtId="177" fontId="12" fillId="0" borderId="23" xfId="1" applyNumberFormat="1" applyFont="1" applyFill="1" applyBorder="1" applyAlignment="1">
      <alignment horizontal="center" vertical="center" wrapText="1"/>
    </xf>
    <xf numFmtId="41" fontId="23" fillId="3" borderId="10" xfId="0" applyNumberFormat="1" applyFont="1" applyFill="1" applyBorder="1" applyAlignment="1">
      <alignment horizontal="center" vertical="center"/>
    </xf>
    <xf numFmtId="0" fontId="23" fillId="3" borderId="14" xfId="0" applyFont="1" applyFill="1" applyBorder="1" applyAlignment="1">
      <alignment horizontal="center" vertical="center"/>
    </xf>
    <xf numFmtId="41" fontId="22" fillId="3" borderId="2" xfId="1" applyNumberFormat="1" applyFont="1" applyFill="1" applyBorder="1" applyAlignment="1">
      <alignment horizontal="center" vertical="center"/>
    </xf>
    <xf numFmtId="41" fontId="22" fillId="3" borderId="12" xfId="1" applyNumberFormat="1" applyFont="1" applyFill="1" applyBorder="1" applyAlignment="1">
      <alignment horizontal="center" vertical="center"/>
    </xf>
    <xf numFmtId="41" fontId="23" fillId="3" borderId="2" xfId="0" applyNumberFormat="1" applyFont="1" applyFill="1" applyBorder="1" applyAlignment="1">
      <alignment horizontal="center" vertical="center"/>
    </xf>
    <xf numFmtId="41" fontId="23" fillId="3" borderId="12" xfId="0" applyNumberFormat="1" applyFont="1" applyFill="1" applyBorder="1" applyAlignment="1">
      <alignment horizontal="center" vertical="center"/>
    </xf>
    <xf numFmtId="0" fontId="21" fillId="4" borderId="16" xfId="0" applyFont="1" applyFill="1" applyBorder="1" applyAlignment="1">
      <alignment horizontal="center" vertical="center"/>
    </xf>
    <xf numFmtId="0" fontId="21" fillId="4" borderId="17" xfId="0" applyFont="1" applyFill="1" applyBorder="1" applyAlignment="1">
      <alignment horizontal="center" vertical="center"/>
    </xf>
    <xf numFmtId="41" fontId="8" fillId="3" borderId="2" xfId="0" applyNumberFormat="1" applyFont="1" applyFill="1" applyBorder="1" applyAlignment="1">
      <alignment horizontal="center" vertical="center"/>
    </xf>
    <xf numFmtId="41" fontId="8" fillId="3" borderId="12" xfId="0" applyNumberFormat="1" applyFont="1" applyFill="1" applyBorder="1" applyAlignment="1">
      <alignment horizontal="center" vertical="center"/>
    </xf>
    <xf numFmtId="41" fontId="8" fillId="2" borderId="26" xfId="0" applyNumberFormat="1" applyFont="1" applyFill="1" applyBorder="1" applyAlignment="1">
      <alignment horizontal="center" vertical="center"/>
    </xf>
    <xf numFmtId="41" fontId="8" fillId="2" borderId="27" xfId="0" applyNumberFormat="1" applyFont="1" applyFill="1" applyBorder="1" applyAlignment="1">
      <alignment horizontal="center" vertical="center"/>
    </xf>
    <xf numFmtId="41" fontId="8" fillId="2" borderId="2" xfId="0" applyNumberFormat="1" applyFont="1" applyFill="1" applyBorder="1" applyAlignment="1">
      <alignment horizontal="center" vertical="center"/>
    </xf>
    <xf numFmtId="41" fontId="8" fillId="2" borderId="23" xfId="0" applyNumberFormat="1" applyFont="1" applyFill="1" applyBorder="1" applyAlignment="1">
      <alignment horizontal="center" vertical="center"/>
    </xf>
    <xf numFmtId="41" fontId="8" fillId="4" borderId="2" xfId="0" applyNumberFormat="1" applyFont="1" applyFill="1" applyBorder="1" applyAlignment="1">
      <alignment horizontal="center" vertical="center"/>
    </xf>
    <xf numFmtId="41" fontId="8" fillId="4" borderId="23" xfId="0" applyNumberFormat="1" applyFont="1" applyFill="1" applyBorder="1" applyAlignment="1">
      <alignment horizontal="center" vertical="center"/>
    </xf>
    <xf numFmtId="41" fontId="8" fillId="4" borderId="26" xfId="0" applyNumberFormat="1" applyFont="1" applyFill="1" applyBorder="1" applyAlignment="1">
      <alignment horizontal="center" vertical="center"/>
    </xf>
    <xf numFmtId="41" fontId="8" fillId="4" borderId="27" xfId="0" applyNumberFormat="1" applyFont="1" applyFill="1" applyBorder="1" applyAlignment="1">
      <alignment horizontal="center" vertical="center"/>
    </xf>
    <xf numFmtId="0" fontId="8" fillId="2" borderId="34" xfId="0" applyFont="1" applyFill="1" applyBorder="1" applyAlignment="1">
      <alignment vertical="center"/>
    </xf>
    <xf numFmtId="0" fontId="8" fillId="2" borderId="36" xfId="0" applyFont="1" applyFill="1" applyBorder="1" applyAlignment="1">
      <alignment vertical="center"/>
    </xf>
    <xf numFmtId="0" fontId="8" fillId="0" borderId="34" xfId="0" applyFont="1" applyBorder="1" applyAlignment="1">
      <alignmen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44" xfId="0" applyFont="1" applyBorder="1" applyAlignment="1">
      <alignment horizontal="center" vertical="center" wrapText="1"/>
    </xf>
    <xf numFmtId="0" fontId="8" fillId="0" borderId="45" xfId="0" applyFont="1" applyBorder="1" applyAlignment="1">
      <alignment horizontal="center" vertical="center"/>
    </xf>
    <xf numFmtId="0" fontId="8" fillId="0" borderId="33" xfId="0" applyFont="1" applyBorder="1" applyAlignment="1">
      <alignment horizontal="center" vertical="center"/>
    </xf>
    <xf numFmtId="0" fontId="8" fillId="0" borderId="39" xfId="0" applyFont="1" applyBorder="1" applyAlignment="1">
      <alignment horizontal="center" vertical="center"/>
    </xf>
    <xf numFmtId="0" fontId="8" fillId="0" borderId="40" xfId="0" applyFont="1" applyBorder="1" applyAlignment="1">
      <alignment horizontal="center" vertical="center"/>
    </xf>
    <xf numFmtId="0" fontId="8" fillId="2" borderId="45" xfId="0" applyFont="1" applyFill="1" applyBorder="1" applyAlignment="1">
      <alignment vertical="center"/>
    </xf>
    <xf numFmtId="0" fontId="8" fillId="2" borderId="46" xfId="0" applyFont="1" applyFill="1" applyBorder="1" applyAlignment="1">
      <alignment vertical="center"/>
    </xf>
    <xf numFmtId="0" fontId="8" fillId="2" borderId="35" xfId="0" applyFont="1" applyFill="1" applyBorder="1" applyAlignment="1">
      <alignment vertical="center"/>
    </xf>
    <xf numFmtId="0" fontId="8" fillId="2" borderId="40" xfId="0" applyFont="1" applyFill="1" applyBorder="1" applyAlignment="1">
      <alignment vertical="center"/>
    </xf>
    <xf numFmtId="0" fontId="8" fillId="2" borderId="47" xfId="0" applyFont="1" applyFill="1" applyBorder="1" applyAlignment="1">
      <alignment vertical="center"/>
    </xf>
    <xf numFmtId="0" fontId="8" fillId="3" borderId="40" xfId="0" applyFont="1" applyFill="1" applyBorder="1" applyAlignment="1">
      <alignment vertical="center"/>
    </xf>
    <xf numFmtId="0" fontId="8" fillId="3" borderId="41" xfId="0" applyFont="1" applyFill="1" applyBorder="1" applyAlignment="1">
      <alignment vertical="center"/>
    </xf>
    <xf numFmtId="0" fontId="8" fillId="0" borderId="52" xfId="0" applyFont="1" applyFill="1" applyBorder="1" applyAlignment="1">
      <alignment vertical="center"/>
    </xf>
    <xf numFmtId="0" fontId="8" fillId="0" borderId="51" xfId="0" applyFont="1" applyFill="1" applyBorder="1" applyAlignment="1">
      <alignment vertical="center"/>
    </xf>
    <xf numFmtId="0" fontId="8" fillId="0" borderId="28" xfId="0" applyFont="1" applyBorder="1" applyAlignment="1">
      <alignment horizontal="center" vertical="center" wrapText="1"/>
    </xf>
    <xf numFmtId="0" fontId="8" fillId="0" borderId="29" xfId="0" applyFont="1" applyBorder="1" applyAlignment="1">
      <alignment horizontal="center" vertical="center"/>
    </xf>
    <xf numFmtId="0" fontId="8" fillId="0" borderId="33" xfId="0" applyFont="1" applyBorder="1" applyAlignment="1">
      <alignment horizontal="center" vertical="center" wrapText="1"/>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4" xfId="0" applyFont="1" applyBorder="1" applyAlignment="1">
      <alignment horizontal="center" vertical="center" wrapText="1"/>
    </xf>
    <xf numFmtId="0" fontId="8" fillId="4" borderId="34" xfId="0" applyFont="1" applyFill="1" applyBorder="1" applyAlignment="1">
      <alignment vertical="center"/>
    </xf>
    <xf numFmtId="0" fontId="8" fillId="4" borderId="36" xfId="0" applyFont="1" applyFill="1" applyBorder="1" applyAlignment="1">
      <alignment vertical="center"/>
    </xf>
    <xf numFmtId="0" fontId="8" fillId="4" borderId="45" xfId="0" applyFont="1" applyFill="1" applyBorder="1" applyAlignment="1">
      <alignment vertical="center"/>
    </xf>
    <xf numFmtId="0" fontId="8" fillId="4" borderId="46" xfId="0" applyFont="1" applyFill="1" applyBorder="1" applyAlignment="1">
      <alignment vertical="center"/>
    </xf>
    <xf numFmtId="0" fontId="8" fillId="4" borderId="35" xfId="0" applyFont="1" applyFill="1" applyBorder="1" applyAlignment="1">
      <alignment vertical="center"/>
    </xf>
    <xf numFmtId="0" fontId="8" fillId="4" borderId="40" xfId="0" applyFont="1" applyFill="1" applyBorder="1" applyAlignment="1">
      <alignment vertical="center"/>
    </xf>
    <xf numFmtId="0" fontId="8" fillId="4" borderId="47" xfId="0" applyFont="1" applyFill="1" applyBorder="1" applyAlignment="1">
      <alignment vertical="center"/>
    </xf>
  </cellXfs>
  <cellStyles count="3">
    <cellStyle name="桁区切り" xfId="1" builtinId="6"/>
    <cellStyle name="標準" xfId="0" builtinId="0"/>
    <cellStyle name="標準_◆【別紙1-1、1-2】計画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177800</xdr:colOff>
      <xdr:row>2</xdr:row>
      <xdr:rowOff>114300</xdr:rowOff>
    </xdr:from>
    <xdr:to>
      <xdr:col>17</xdr:col>
      <xdr:colOff>266700</xdr:colOff>
      <xdr:row>5</xdr:row>
      <xdr:rowOff>228600</xdr:rowOff>
    </xdr:to>
    <xdr:sp macro="" textlink="">
      <xdr:nvSpPr>
        <xdr:cNvPr id="2" name="テキスト ボックス 1"/>
        <xdr:cNvSpPr txBox="1"/>
      </xdr:nvSpPr>
      <xdr:spPr>
        <a:xfrm>
          <a:off x="8401050" y="368300"/>
          <a:ext cx="2355850" cy="774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（記入方法）</a:t>
          </a:r>
          <a:r>
            <a:rPr kumimoji="1" lang="en-US" altLang="ja-JP" sz="1100"/>
            <a:t>※</a:t>
          </a:r>
          <a:r>
            <a:rPr kumimoji="1" lang="ja-JP" altLang="en-US" sz="1100"/>
            <a:t>各シート共通</a:t>
          </a:r>
          <a:endParaRPr kumimoji="1" lang="en-US" altLang="ja-JP" sz="1100"/>
        </a:p>
        <a:p>
          <a:pPr>
            <a:lnSpc>
              <a:spcPts val="1200"/>
            </a:lnSpc>
          </a:pPr>
          <a:r>
            <a:rPr kumimoji="1" lang="ja-JP" altLang="en-US" sz="1100">
              <a:solidFill>
                <a:srgbClr val="00B0F0"/>
              </a:solidFill>
            </a:rPr>
            <a:t>水色セル</a:t>
          </a:r>
          <a:r>
            <a:rPr kumimoji="1" lang="ja-JP" altLang="en-US" sz="1100"/>
            <a:t>の箇所を記入して下さい。</a:t>
          </a:r>
          <a:endParaRPr kumimoji="1" lang="en-US" altLang="ja-JP" sz="1100"/>
        </a:p>
        <a:p>
          <a:pPr>
            <a:lnSpc>
              <a:spcPts val="1000"/>
            </a:lnSpc>
          </a:pPr>
          <a:r>
            <a:rPr kumimoji="1" lang="en-US" altLang="ja-JP" sz="900"/>
            <a:t>※</a:t>
          </a:r>
          <a:r>
            <a:rPr kumimoji="1" lang="ja-JP" altLang="en-US" sz="900"/>
            <a:t>該当がない箇所は、セルの色は変えずに斜線を入れて下さい。</a:t>
          </a:r>
          <a:endParaRPr kumimoji="1" lang="en-US" altLang="ja-JP" sz="9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152400</xdr:colOff>
      <xdr:row>6</xdr:row>
      <xdr:rowOff>57150</xdr:rowOff>
    </xdr:from>
    <xdr:to>
      <xdr:col>11</xdr:col>
      <xdr:colOff>571500</xdr:colOff>
      <xdr:row>19</xdr:row>
      <xdr:rowOff>63500</xdr:rowOff>
    </xdr:to>
    <xdr:sp macro="" textlink="">
      <xdr:nvSpPr>
        <xdr:cNvPr id="3" name="テキスト ボックス 2"/>
        <xdr:cNvSpPr txBox="1"/>
      </xdr:nvSpPr>
      <xdr:spPr>
        <a:xfrm>
          <a:off x="9385300" y="1314450"/>
          <a:ext cx="4279900" cy="396240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nSpc>
              <a:spcPts val="1300"/>
            </a:lnSpc>
          </a:pPr>
          <a:r>
            <a:rPr kumimoji="1" lang="ja-JP" altLang="en-US" sz="1100">
              <a:solidFill>
                <a:sysClr val="windowText" lastClr="000000"/>
              </a:solidFill>
            </a:rPr>
            <a:t>（留意事項）下記事項にご留意ください。</a:t>
          </a:r>
          <a:endParaRPr kumimoji="1" lang="en-US" altLang="ja-JP" sz="1100">
            <a:solidFill>
              <a:sysClr val="windowText" lastClr="000000"/>
            </a:solidFill>
          </a:endParaRPr>
        </a:p>
        <a:p>
          <a:pPr>
            <a:lnSpc>
              <a:spcPts val="1300"/>
            </a:lnSpc>
          </a:pPr>
          <a:endParaRPr kumimoji="1" lang="en-US" altLang="ja-JP" sz="1100">
            <a:solidFill>
              <a:sysClr val="windowText" lastClr="000000"/>
            </a:solidFill>
          </a:endParaRPr>
        </a:p>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支出予定額</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支出予定額の各項目に入力する際は、１円単位の整数で記入してください。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（あん分等により円未満の端数が生じる場合、金額入力時は円未満端数切捨てとしてください）</a:t>
          </a:r>
        </a:p>
        <a:p>
          <a:pPr marL="0" marR="0" lvl="0" indent="0" defTabSz="914400" eaLnBrk="1" fontAlgn="auto" latinLnBrk="0" hangingPunct="1">
            <a:lnSpc>
              <a:spcPts val="1300"/>
            </a:lnSpc>
            <a:spcBef>
              <a:spcPts val="0"/>
            </a:spcBef>
            <a:spcAft>
              <a:spcPts val="0"/>
            </a:spcAft>
            <a:buClrTx/>
            <a:buSzTx/>
            <a:buFontTx/>
            <a:buNone/>
            <a:tabLst/>
            <a:defRPr/>
          </a:pPr>
          <a:endParaRPr lang="ja-JP" altLang="ja-JP">
            <a:solidFill>
              <a:sysClr val="windowText" lastClr="000000"/>
            </a:solidFill>
            <a:effectLst/>
          </a:endParaRPr>
        </a:p>
        <a:p>
          <a:pPr>
            <a:lnSpc>
              <a:spcPts val="1300"/>
            </a:lnSpc>
          </a:pPr>
          <a:r>
            <a:rPr kumimoji="1" lang="en-US" altLang="ja-JP" sz="1100">
              <a:solidFill>
                <a:sysClr val="windowText" lastClr="000000"/>
              </a:solidFill>
            </a:rPr>
            <a:t>【</a:t>
          </a:r>
          <a:r>
            <a:rPr kumimoji="1" lang="ja-JP" altLang="en-US" sz="1100">
              <a:solidFill>
                <a:sysClr val="windowText" lastClr="000000"/>
              </a:solidFill>
            </a:rPr>
            <a:t>算出内訳</a:t>
          </a:r>
          <a:r>
            <a:rPr kumimoji="1" lang="en-US" altLang="ja-JP" sz="1100">
              <a:solidFill>
                <a:sysClr val="windowText" lastClr="000000"/>
              </a:solidFill>
            </a:rPr>
            <a:t>】</a:t>
          </a:r>
        </a:p>
        <a:p>
          <a:pPr>
            <a:lnSpc>
              <a:spcPts val="1300"/>
            </a:lnSpc>
          </a:pPr>
          <a:r>
            <a:rPr kumimoji="1" lang="ja-JP" altLang="en-US" sz="1100">
              <a:solidFill>
                <a:sysClr val="windowText" lastClr="000000"/>
              </a:solidFill>
            </a:rPr>
            <a:t>①　県担当者が、算出内訳に基づき、各区分の経費等を計算できるように必要な値等を漏れなく記載してください。</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②　按分率を用いる場合は、必ず按分率の基礎として用いた項目及び値と、按分率の求め方を記載してください（できる限り算出内訳欄内に記載してください。困難な場合は別に資料を添付しても構いません。）</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③　算出内訳には値だけでなく、その値が何の値であるかや、いつ時点の値であるかも記載してください。</a:t>
          </a: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④</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本補助金内で対象経費の重複がないよう、留意してください。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交付要綱別表２の「４対象経費」に含まれるもののみを計上してください。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⑥　</a:t>
          </a:r>
          <a:r>
            <a:rPr kumimoji="1" lang="ja-JP" altLang="ja-JP" sz="1100">
              <a:solidFill>
                <a:sysClr val="windowText" lastClr="000000"/>
              </a:solidFill>
              <a:effectLst/>
              <a:latin typeface="+mn-lt"/>
              <a:ea typeface="+mn-ea"/>
              <a:cs typeface="+mn-cs"/>
            </a:rPr>
            <a:t>各病院ごとの事情に応じた記載として</a:t>
          </a:r>
          <a:r>
            <a:rPr kumimoji="1" lang="ja-JP" altLang="en-US" sz="1100">
              <a:solidFill>
                <a:sysClr val="windowText" lastClr="000000"/>
              </a:solidFill>
              <a:effectLst/>
              <a:latin typeface="+mn-lt"/>
              <a:ea typeface="+mn-ea"/>
              <a:cs typeface="+mn-cs"/>
            </a:rPr>
            <a:t>構いませんが</a:t>
          </a:r>
          <a:r>
            <a:rPr kumimoji="1" lang="ja-JP" altLang="ja-JP" sz="1100">
              <a:solidFill>
                <a:sysClr val="windowText" lastClr="000000"/>
              </a:solidFill>
              <a:effectLst/>
              <a:latin typeface="+mn-lt"/>
              <a:ea typeface="+mn-ea"/>
              <a:cs typeface="+mn-cs"/>
            </a:rPr>
            <a:t>、必ず合理的に説明可能な方法で算出し、算出方法及び内容について</a:t>
          </a:r>
          <a:r>
            <a:rPr kumimoji="1" lang="ja-JP" altLang="en-US" sz="1100">
              <a:solidFill>
                <a:sysClr val="windowText" lastClr="000000"/>
              </a:solidFill>
              <a:effectLst/>
              <a:latin typeface="+mn-lt"/>
              <a:ea typeface="+mn-ea"/>
              <a:cs typeface="+mn-cs"/>
            </a:rPr>
            <a:t>県から</a:t>
          </a:r>
          <a:r>
            <a:rPr kumimoji="1" lang="ja-JP" altLang="ja-JP" sz="1100">
              <a:solidFill>
                <a:sysClr val="windowText" lastClr="000000"/>
              </a:solidFill>
              <a:effectLst/>
              <a:latin typeface="+mn-lt"/>
              <a:ea typeface="+mn-ea"/>
              <a:cs typeface="+mn-cs"/>
            </a:rPr>
            <a:t>説明を求め</a:t>
          </a:r>
          <a:r>
            <a:rPr kumimoji="1" lang="ja-JP" altLang="en-US" sz="1100">
              <a:solidFill>
                <a:sysClr val="windowText" lastClr="000000"/>
              </a:solidFill>
              <a:effectLst/>
              <a:latin typeface="+mn-lt"/>
              <a:ea typeface="+mn-ea"/>
              <a:cs typeface="+mn-cs"/>
            </a:rPr>
            <a:t>た場合は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明確に示せるようにしてください。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0</xdr:col>
      <xdr:colOff>0</xdr:colOff>
      <xdr:row>0</xdr:row>
      <xdr:rowOff>0</xdr:rowOff>
    </xdr:from>
    <xdr:to>
      <xdr:col>2</xdr:col>
      <xdr:colOff>1047750</xdr:colOff>
      <xdr:row>7</xdr:row>
      <xdr:rowOff>31750</xdr:rowOff>
    </xdr:to>
    <xdr:sp macro="" textlink="">
      <xdr:nvSpPr>
        <xdr:cNvPr id="4" name="テキスト ボックス 3"/>
        <xdr:cNvSpPr txBox="1"/>
      </xdr:nvSpPr>
      <xdr:spPr>
        <a:xfrm>
          <a:off x="0" y="0"/>
          <a:ext cx="4406900" cy="149860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a:p>
          <a:r>
            <a:rPr kumimoji="1" lang="ja-JP" altLang="en-US" sz="1400">
              <a:solidFill>
                <a:srgbClr val="FF0000"/>
              </a:solidFill>
            </a:rPr>
            <a:t>あくまで記載方法の例ですので、医療機関の実態に合わせて、必ず合理的に説明可能な方法で算出してください。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133350</xdr:colOff>
      <xdr:row>4</xdr:row>
      <xdr:rowOff>101600</xdr:rowOff>
    </xdr:from>
    <xdr:to>
      <xdr:col>19</xdr:col>
      <xdr:colOff>50800</xdr:colOff>
      <xdr:row>8</xdr:row>
      <xdr:rowOff>165100</xdr:rowOff>
    </xdr:to>
    <xdr:sp macro="" textlink="">
      <xdr:nvSpPr>
        <xdr:cNvPr id="2" name="テキスト ボックス 1"/>
        <xdr:cNvSpPr txBox="1"/>
      </xdr:nvSpPr>
      <xdr:spPr>
        <a:xfrm>
          <a:off x="10699750" y="850900"/>
          <a:ext cx="2355850" cy="774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（記入方法）</a:t>
          </a:r>
          <a:r>
            <a:rPr kumimoji="1" lang="en-US" altLang="ja-JP" sz="1100"/>
            <a:t>※</a:t>
          </a:r>
          <a:r>
            <a:rPr kumimoji="1" lang="ja-JP" altLang="en-US" sz="1100"/>
            <a:t>各シート共通</a:t>
          </a:r>
          <a:endParaRPr kumimoji="1" lang="en-US" altLang="ja-JP" sz="1100"/>
        </a:p>
        <a:p>
          <a:pPr>
            <a:lnSpc>
              <a:spcPts val="1200"/>
            </a:lnSpc>
          </a:pPr>
          <a:r>
            <a:rPr kumimoji="1" lang="ja-JP" altLang="en-US" sz="1100">
              <a:solidFill>
                <a:srgbClr val="00B0F0"/>
              </a:solidFill>
            </a:rPr>
            <a:t>水色セル</a:t>
          </a:r>
          <a:r>
            <a:rPr kumimoji="1" lang="ja-JP" altLang="en-US" sz="1100"/>
            <a:t>の箇所を記入して下さい。</a:t>
          </a:r>
          <a:endParaRPr kumimoji="1" lang="en-US" altLang="ja-JP" sz="1100"/>
        </a:p>
        <a:p>
          <a:pPr>
            <a:lnSpc>
              <a:spcPts val="1000"/>
            </a:lnSpc>
          </a:pPr>
          <a:r>
            <a:rPr kumimoji="1" lang="en-US" altLang="ja-JP" sz="900"/>
            <a:t>※</a:t>
          </a:r>
          <a:r>
            <a:rPr kumimoji="1" lang="ja-JP" altLang="en-US" sz="900"/>
            <a:t>該当がない箇所は、セルの色は変えずに斜線を入れて下さい。</a:t>
          </a:r>
          <a:endParaRPr kumimoji="1" lang="en-US" altLang="ja-JP" sz="9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133350</xdr:colOff>
      <xdr:row>4</xdr:row>
      <xdr:rowOff>101600</xdr:rowOff>
    </xdr:from>
    <xdr:to>
      <xdr:col>19</xdr:col>
      <xdr:colOff>50800</xdr:colOff>
      <xdr:row>8</xdr:row>
      <xdr:rowOff>165100</xdr:rowOff>
    </xdr:to>
    <xdr:sp macro="" textlink="">
      <xdr:nvSpPr>
        <xdr:cNvPr id="2" name="テキスト ボックス 1"/>
        <xdr:cNvSpPr txBox="1"/>
      </xdr:nvSpPr>
      <xdr:spPr>
        <a:xfrm>
          <a:off x="10699750" y="850900"/>
          <a:ext cx="2355850" cy="774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（記入方法）</a:t>
          </a:r>
          <a:r>
            <a:rPr kumimoji="1" lang="en-US" altLang="ja-JP" sz="1100"/>
            <a:t>※</a:t>
          </a:r>
          <a:r>
            <a:rPr kumimoji="1" lang="ja-JP" altLang="en-US" sz="1100"/>
            <a:t>各シート共通</a:t>
          </a:r>
          <a:endParaRPr kumimoji="1" lang="en-US" altLang="ja-JP" sz="1100"/>
        </a:p>
        <a:p>
          <a:pPr>
            <a:lnSpc>
              <a:spcPts val="1200"/>
            </a:lnSpc>
          </a:pPr>
          <a:r>
            <a:rPr kumimoji="1" lang="ja-JP" altLang="en-US" sz="1100">
              <a:solidFill>
                <a:srgbClr val="00B0F0"/>
              </a:solidFill>
            </a:rPr>
            <a:t>水色セル</a:t>
          </a:r>
          <a:r>
            <a:rPr kumimoji="1" lang="ja-JP" altLang="en-US" sz="1100"/>
            <a:t>の箇所を記入して下さい。</a:t>
          </a:r>
          <a:endParaRPr kumimoji="1" lang="en-US" altLang="ja-JP" sz="1100"/>
        </a:p>
        <a:p>
          <a:pPr>
            <a:lnSpc>
              <a:spcPts val="1000"/>
            </a:lnSpc>
          </a:pPr>
          <a:r>
            <a:rPr kumimoji="1" lang="en-US" altLang="ja-JP" sz="900"/>
            <a:t>※</a:t>
          </a:r>
          <a:r>
            <a:rPr kumimoji="1" lang="ja-JP" altLang="en-US" sz="900"/>
            <a:t>該当がない箇所は、セルの色は変えずに斜線を入れて下さい。</a:t>
          </a:r>
          <a:endParaRPr kumimoji="1" lang="en-US" altLang="ja-JP" sz="900"/>
        </a:p>
      </xdr:txBody>
    </xdr:sp>
    <xdr:clientData/>
  </xdr:twoCellAnchor>
  <xdr:twoCellAnchor>
    <xdr:from>
      <xdr:col>0</xdr:col>
      <xdr:colOff>0</xdr:colOff>
      <xdr:row>0</xdr:row>
      <xdr:rowOff>0</xdr:rowOff>
    </xdr:from>
    <xdr:to>
      <xdr:col>3</xdr:col>
      <xdr:colOff>698500</xdr:colOff>
      <xdr:row>2</xdr:row>
      <xdr:rowOff>146050</xdr:rowOff>
    </xdr:to>
    <xdr:sp macro="" textlink="">
      <xdr:nvSpPr>
        <xdr:cNvPr id="3" name="テキスト ボックス 2"/>
        <xdr:cNvSpPr txBox="1"/>
      </xdr:nvSpPr>
      <xdr:spPr>
        <a:xfrm>
          <a:off x="0" y="0"/>
          <a:ext cx="2559050" cy="40005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19050</xdr:colOff>
      <xdr:row>1</xdr:row>
      <xdr:rowOff>247650</xdr:rowOff>
    </xdr:to>
    <xdr:sp macro="" textlink="">
      <xdr:nvSpPr>
        <xdr:cNvPr id="2" name="テキスト ボックス 1"/>
        <xdr:cNvSpPr txBox="1"/>
      </xdr:nvSpPr>
      <xdr:spPr>
        <a:xfrm>
          <a:off x="0" y="0"/>
          <a:ext cx="2559050" cy="40005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133350</xdr:colOff>
      <xdr:row>7</xdr:row>
      <xdr:rowOff>158750</xdr:rowOff>
    </xdr:from>
    <xdr:to>
      <xdr:col>12</xdr:col>
      <xdr:colOff>50800</xdr:colOff>
      <xdr:row>26</xdr:row>
      <xdr:rowOff>139700</xdr:rowOff>
    </xdr:to>
    <xdr:sp macro="" textlink="">
      <xdr:nvSpPr>
        <xdr:cNvPr id="2" name="テキスト ボックス 1"/>
        <xdr:cNvSpPr txBox="1"/>
      </xdr:nvSpPr>
      <xdr:spPr>
        <a:xfrm>
          <a:off x="9366250" y="1625600"/>
          <a:ext cx="4279900" cy="396240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nSpc>
              <a:spcPts val="1300"/>
            </a:lnSpc>
          </a:pPr>
          <a:r>
            <a:rPr kumimoji="1" lang="ja-JP" altLang="en-US" sz="1100">
              <a:solidFill>
                <a:sysClr val="windowText" lastClr="000000"/>
              </a:solidFill>
            </a:rPr>
            <a:t>（留意事項）下記事項にご留意ください。</a:t>
          </a:r>
          <a:endParaRPr kumimoji="1" lang="en-US" altLang="ja-JP" sz="1100">
            <a:solidFill>
              <a:sysClr val="windowText" lastClr="000000"/>
            </a:solidFill>
          </a:endParaRPr>
        </a:p>
        <a:p>
          <a:pPr>
            <a:lnSpc>
              <a:spcPts val="1300"/>
            </a:lnSpc>
          </a:pPr>
          <a:endParaRPr kumimoji="1" lang="en-US" altLang="ja-JP" sz="1100">
            <a:solidFill>
              <a:sysClr val="windowText" lastClr="000000"/>
            </a:solidFill>
          </a:endParaRPr>
        </a:p>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実支出額</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実支出額の各項目に入力する際は、１円単位の整数で記入してください。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（あん分等により円未満の端数が生じる場合、金額入力時は円未満端数切捨てとしてください）</a:t>
          </a:r>
        </a:p>
        <a:p>
          <a:pPr marL="0" marR="0" lvl="0" indent="0" defTabSz="914400" eaLnBrk="1" fontAlgn="auto" latinLnBrk="0" hangingPunct="1">
            <a:lnSpc>
              <a:spcPts val="1300"/>
            </a:lnSpc>
            <a:spcBef>
              <a:spcPts val="0"/>
            </a:spcBef>
            <a:spcAft>
              <a:spcPts val="0"/>
            </a:spcAft>
            <a:buClrTx/>
            <a:buSzTx/>
            <a:buFontTx/>
            <a:buNone/>
            <a:tabLst/>
            <a:defRPr/>
          </a:pPr>
          <a:endParaRPr lang="ja-JP" altLang="ja-JP">
            <a:solidFill>
              <a:sysClr val="windowText" lastClr="000000"/>
            </a:solidFill>
            <a:effectLst/>
          </a:endParaRPr>
        </a:p>
        <a:p>
          <a:pPr>
            <a:lnSpc>
              <a:spcPts val="1300"/>
            </a:lnSpc>
          </a:pPr>
          <a:r>
            <a:rPr kumimoji="1" lang="en-US" altLang="ja-JP" sz="1100">
              <a:solidFill>
                <a:sysClr val="windowText" lastClr="000000"/>
              </a:solidFill>
            </a:rPr>
            <a:t>【</a:t>
          </a:r>
          <a:r>
            <a:rPr kumimoji="1" lang="ja-JP" altLang="en-US" sz="1100">
              <a:solidFill>
                <a:sysClr val="windowText" lastClr="000000"/>
              </a:solidFill>
            </a:rPr>
            <a:t>算出内訳</a:t>
          </a:r>
          <a:r>
            <a:rPr kumimoji="1" lang="en-US" altLang="ja-JP" sz="1100">
              <a:solidFill>
                <a:sysClr val="windowText" lastClr="000000"/>
              </a:solidFill>
            </a:rPr>
            <a:t>】</a:t>
          </a:r>
        </a:p>
        <a:p>
          <a:pPr>
            <a:lnSpc>
              <a:spcPts val="1300"/>
            </a:lnSpc>
          </a:pPr>
          <a:r>
            <a:rPr kumimoji="1" lang="ja-JP" altLang="en-US" sz="1100">
              <a:solidFill>
                <a:sysClr val="windowText" lastClr="000000"/>
              </a:solidFill>
            </a:rPr>
            <a:t>①　県担当者が、算出内訳に基づき、各区分の経費等を計算できるように必要な値等を漏れなく記載してください。</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②　按分率を用いる場合は、必ず按分率の基礎として用いた項目及び値と、按分率の求め方を記載してください（できる限り算出内訳欄内に記載してください。困難な場合は別に資料を添付しても構いません。）</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③　算出内訳には値だけでなく、その値が何の値であるかや、いつ時点の値であるかも記載してください。</a:t>
          </a: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④</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本補助金内で対象経費の重複がないよう、留意してください。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交付要綱別表２の「４対象経費」に含まれるもののみを計上してください。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⑥　</a:t>
          </a:r>
          <a:r>
            <a:rPr kumimoji="1" lang="ja-JP" altLang="ja-JP" sz="1100">
              <a:solidFill>
                <a:sysClr val="windowText" lastClr="000000"/>
              </a:solidFill>
              <a:effectLst/>
              <a:latin typeface="+mn-lt"/>
              <a:ea typeface="+mn-ea"/>
              <a:cs typeface="+mn-cs"/>
            </a:rPr>
            <a:t>各病院ごとの事情に応じた記載として</a:t>
          </a:r>
          <a:r>
            <a:rPr kumimoji="1" lang="ja-JP" altLang="en-US" sz="1100">
              <a:solidFill>
                <a:sysClr val="windowText" lastClr="000000"/>
              </a:solidFill>
              <a:effectLst/>
              <a:latin typeface="+mn-lt"/>
              <a:ea typeface="+mn-ea"/>
              <a:cs typeface="+mn-cs"/>
            </a:rPr>
            <a:t>構いませんが</a:t>
          </a:r>
          <a:r>
            <a:rPr kumimoji="1" lang="ja-JP" altLang="ja-JP" sz="1100">
              <a:solidFill>
                <a:sysClr val="windowText" lastClr="000000"/>
              </a:solidFill>
              <a:effectLst/>
              <a:latin typeface="+mn-lt"/>
              <a:ea typeface="+mn-ea"/>
              <a:cs typeface="+mn-cs"/>
            </a:rPr>
            <a:t>、必ず合理的に説明可能な方法で算出し、算出方法及び内容について</a:t>
          </a:r>
          <a:r>
            <a:rPr kumimoji="1" lang="ja-JP" altLang="en-US" sz="1100">
              <a:solidFill>
                <a:sysClr val="windowText" lastClr="000000"/>
              </a:solidFill>
              <a:effectLst/>
              <a:latin typeface="+mn-lt"/>
              <a:ea typeface="+mn-ea"/>
              <a:cs typeface="+mn-cs"/>
            </a:rPr>
            <a:t>県から</a:t>
          </a:r>
          <a:r>
            <a:rPr kumimoji="1" lang="ja-JP" altLang="ja-JP" sz="1100">
              <a:solidFill>
                <a:sysClr val="windowText" lastClr="000000"/>
              </a:solidFill>
              <a:effectLst/>
              <a:latin typeface="+mn-lt"/>
              <a:ea typeface="+mn-ea"/>
              <a:cs typeface="+mn-cs"/>
            </a:rPr>
            <a:t>説明を求め</a:t>
          </a:r>
          <a:r>
            <a:rPr kumimoji="1" lang="ja-JP" altLang="en-US" sz="1100">
              <a:solidFill>
                <a:sysClr val="windowText" lastClr="000000"/>
              </a:solidFill>
              <a:effectLst/>
              <a:latin typeface="+mn-lt"/>
              <a:ea typeface="+mn-ea"/>
              <a:cs typeface="+mn-cs"/>
            </a:rPr>
            <a:t>た場合は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明確に示せるようにしてください。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152400</xdr:colOff>
      <xdr:row>6</xdr:row>
      <xdr:rowOff>57150</xdr:rowOff>
    </xdr:from>
    <xdr:to>
      <xdr:col>11</xdr:col>
      <xdr:colOff>571500</xdr:colOff>
      <xdr:row>19</xdr:row>
      <xdr:rowOff>63500</xdr:rowOff>
    </xdr:to>
    <xdr:sp macro="" textlink="">
      <xdr:nvSpPr>
        <xdr:cNvPr id="3" name="テキスト ボックス 2"/>
        <xdr:cNvSpPr txBox="1"/>
      </xdr:nvSpPr>
      <xdr:spPr>
        <a:xfrm>
          <a:off x="9385300" y="1314450"/>
          <a:ext cx="4279900" cy="396240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nSpc>
              <a:spcPts val="1300"/>
            </a:lnSpc>
          </a:pPr>
          <a:r>
            <a:rPr kumimoji="1" lang="ja-JP" altLang="en-US" sz="1100">
              <a:solidFill>
                <a:sysClr val="windowText" lastClr="000000"/>
              </a:solidFill>
            </a:rPr>
            <a:t>（留意事項）下記事項にご留意ください。</a:t>
          </a:r>
          <a:endParaRPr kumimoji="1" lang="en-US" altLang="ja-JP" sz="1100">
            <a:solidFill>
              <a:sysClr val="windowText" lastClr="000000"/>
            </a:solidFill>
          </a:endParaRPr>
        </a:p>
        <a:p>
          <a:pPr>
            <a:lnSpc>
              <a:spcPts val="1300"/>
            </a:lnSpc>
          </a:pPr>
          <a:endParaRPr kumimoji="1" lang="en-US" altLang="ja-JP" sz="1100">
            <a:solidFill>
              <a:sysClr val="windowText" lastClr="000000"/>
            </a:solidFill>
          </a:endParaRPr>
        </a:p>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実支出額</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実支出額の各項目に入力する際は、１円単位の整数で記入してください。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（あん分等により円未満の端数が生じる場合、金額入力時は円未満端数切捨てとしてください）</a:t>
          </a:r>
        </a:p>
        <a:p>
          <a:pPr marL="0" marR="0" lvl="0" indent="0" defTabSz="914400" eaLnBrk="1" fontAlgn="auto" latinLnBrk="0" hangingPunct="1">
            <a:lnSpc>
              <a:spcPts val="1300"/>
            </a:lnSpc>
            <a:spcBef>
              <a:spcPts val="0"/>
            </a:spcBef>
            <a:spcAft>
              <a:spcPts val="0"/>
            </a:spcAft>
            <a:buClrTx/>
            <a:buSzTx/>
            <a:buFontTx/>
            <a:buNone/>
            <a:tabLst/>
            <a:defRPr/>
          </a:pPr>
          <a:endParaRPr lang="ja-JP" altLang="ja-JP">
            <a:solidFill>
              <a:sysClr val="windowText" lastClr="000000"/>
            </a:solidFill>
            <a:effectLst/>
          </a:endParaRPr>
        </a:p>
        <a:p>
          <a:pPr>
            <a:lnSpc>
              <a:spcPts val="1300"/>
            </a:lnSpc>
          </a:pPr>
          <a:r>
            <a:rPr kumimoji="1" lang="en-US" altLang="ja-JP" sz="1100">
              <a:solidFill>
                <a:sysClr val="windowText" lastClr="000000"/>
              </a:solidFill>
            </a:rPr>
            <a:t>【</a:t>
          </a:r>
          <a:r>
            <a:rPr kumimoji="1" lang="ja-JP" altLang="en-US" sz="1100">
              <a:solidFill>
                <a:sysClr val="windowText" lastClr="000000"/>
              </a:solidFill>
            </a:rPr>
            <a:t>算出内訳</a:t>
          </a:r>
          <a:r>
            <a:rPr kumimoji="1" lang="en-US" altLang="ja-JP" sz="1100">
              <a:solidFill>
                <a:sysClr val="windowText" lastClr="000000"/>
              </a:solidFill>
            </a:rPr>
            <a:t>】</a:t>
          </a:r>
        </a:p>
        <a:p>
          <a:pPr>
            <a:lnSpc>
              <a:spcPts val="1300"/>
            </a:lnSpc>
          </a:pPr>
          <a:r>
            <a:rPr kumimoji="1" lang="ja-JP" altLang="en-US" sz="1100">
              <a:solidFill>
                <a:sysClr val="windowText" lastClr="000000"/>
              </a:solidFill>
            </a:rPr>
            <a:t>①　県担当者が、算出内訳に基づき、各区分の経費等を計算できるように必要な値等を漏れなく記載してください。</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②　按分率を用いる場合は、必ず按分率の基礎として用いた項目及び値と、按分率の求め方を記載してください（できる限り算出内訳欄内に記載してください。困難な場合は別に資料を添付しても構いません。）</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③　算出内訳には値だけでなく、その値が何の値であるかや、いつ時点の値であるかも記載してください。</a:t>
          </a: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④</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本補助金内で対象経費の重複がないよう、留意してください。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交付要綱別表２の「４対象経費」に含まれるもののみを計上してください。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⑥　</a:t>
          </a:r>
          <a:r>
            <a:rPr kumimoji="1" lang="ja-JP" altLang="ja-JP" sz="1100">
              <a:solidFill>
                <a:sysClr val="windowText" lastClr="000000"/>
              </a:solidFill>
              <a:effectLst/>
              <a:latin typeface="+mn-lt"/>
              <a:ea typeface="+mn-ea"/>
              <a:cs typeface="+mn-cs"/>
            </a:rPr>
            <a:t>各病院ごとの事情に応じた記載として</a:t>
          </a:r>
          <a:r>
            <a:rPr kumimoji="1" lang="ja-JP" altLang="en-US" sz="1100">
              <a:solidFill>
                <a:sysClr val="windowText" lastClr="000000"/>
              </a:solidFill>
              <a:effectLst/>
              <a:latin typeface="+mn-lt"/>
              <a:ea typeface="+mn-ea"/>
              <a:cs typeface="+mn-cs"/>
            </a:rPr>
            <a:t>構いませんが</a:t>
          </a:r>
          <a:r>
            <a:rPr kumimoji="1" lang="ja-JP" altLang="ja-JP" sz="1100">
              <a:solidFill>
                <a:sysClr val="windowText" lastClr="000000"/>
              </a:solidFill>
              <a:effectLst/>
              <a:latin typeface="+mn-lt"/>
              <a:ea typeface="+mn-ea"/>
              <a:cs typeface="+mn-cs"/>
            </a:rPr>
            <a:t>、必ず合理的に説明可能な方法で算出し、算出方法及び内容について</a:t>
          </a:r>
          <a:r>
            <a:rPr kumimoji="1" lang="ja-JP" altLang="en-US" sz="1100">
              <a:solidFill>
                <a:sysClr val="windowText" lastClr="000000"/>
              </a:solidFill>
              <a:effectLst/>
              <a:latin typeface="+mn-lt"/>
              <a:ea typeface="+mn-ea"/>
              <a:cs typeface="+mn-cs"/>
            </a:rPr>
            <a:t>県から</a:t>
          </a:r>
          <a:r>
            <a:rPr kumimoji="1" lang="ja-JP" altLang="ja-JP" sz="1100">
              <a:solidFill>
                <a:sysClr val="windowText" lastClr="000000"/>
              </a:solidFill>
              <a:effectLst/>
              <a:latin typeface="+mn-lt"/>
              <a:ea typeface="+mn-ea"/>
              <a:cs typeface="+mn-cs"/>
            </a:rPr>
            <a:t>説明を求め</a:t>
          </a:r>
          <a:r>
            <a:rPr kumimoji="1" lang="ja-JP" altLang="en-US" sz="1100">
              <a:solidFill>
                <a:sysClr val="windowText" lastClr="000000"/>
              </a:solidFill>
              <a:effectLst/>
              <a:latin typeface="+mn-lt"/>
              <a:ea typeface="+mn-ea"/>
              <a:cs typeface="+mn-cs"/>
            </a:rPr>
            <a:t>た場合は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明確に示せるようにしてください。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0</xdr:col>
      <xdr:colOff>0</xdr:colOff>
      <xdr:row>0</xdr:row>
      <xdr:rowOff>0</xdr:rowOff>
    </xdr:from>
    <xdr:to>
      <xdr:col>2</xdr:col>
      <xdr:colOff>1047750</xdr:colOff>
      <xdr:row>7</xdr:row>
      <xdr:rowOff>31750</xdr:rowOff>
    </xdr:to>
    <xdr:sp macro="" textlink="">
      <xdr:nvSpPr>
        <xdr:cNvPr id="4" name="テキスト ボックス 3"/>
        <xdr:cNvSpPr txBox="1"/>
      </xdr:nvSpPr>
      <xdr:spPr>
        <a:xfrm>
          <a:off x="0" y="0"/>
          <a:ext cx="4406900" cy="149860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a:p>
          <a:r>
            <a:rPr kumimoji="1" lang="ja-JP" altLang="en-US" sz="1400">
              <a:solidFill>
                <a:srgbClr val="FF0000"/>
              </a:solidFill>
            </a:rPr>
            <a:t>あくまで記載方法の例ですので、医療機関の実態に合わせて、必ず合理的に説明可能な方法で算出してください。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184150</xdr:colOff>
      <xdr:row>3</xdr:row>
      <xdr:rowOff>38100</xdr:rowOff>
    </xdr:from>
    <xdr:to>
      <xdr:col>17</xdr:col>
      <xdr:colOff>273050</xdr:colOff>
      <xdr:row>7</xdr:row>
      <xdr:rowOff>12700</xdr:rowOff>
    </xdr:to>
    <xdr:sp macro="" textlink="">
      <xdr:nvSpPr>
        <xdr:cNvPr id="2" name="テキスト ボックス 1"/>
        <xdr:cNvSpPr txBox="1"/>
      </xdr:nvSpPr>
      <xdr:spPr>
        <a:xfrm>
          <a:off x="8826500" y="539750"/>
          <a:ext cx="2355850" cy="774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（記入方法）</a:t>
          </a:r>
          <a:r>
            <a:rPr kumimoji="1" lang="en-US" altLang="ja-JP" sz="1100"/>
            <a:t>※</a:t>
          </a:r>
          <a:r>
            <a:rPr kumimoji="1" lang="ja-JP" altLang="en-US" sz="1100"/>
            <a:t>各シート共通</a:t>
          </a:r>
          <a:endParaRPr kumimoji="1" lang="en-US" altLang="ja-JP" sz="1100"/>
        </a:p>
        <a:p>
          <a:pPr>
            <a:lnSpc>
              <a:spcPts val="1200"/>
            </a:lnSpc>
          </a:pPr>
          <a:r>
            <a:rPr kumimoji="1" lang="ja-JP" altLang="en-US" sz="1100">
              <a:solidFill>
                <a:srgbClr val="00B0F0"/>
              </a:solidFill>
            </a:rPr>
            <a:t>水色セル</a:t>
          </a:r>
          <a:r>
            <a:rPr kumimoji="1" lang="ja-JP" altLang="en-US" sz="1100"/>
            <a:t>の箇所を記入して下さい。</a:t>
          </a:r>
          <a:endParaRPr kumimoji="1" lang="en-US" altLang="ja-JP" sz="1100"/>
        </a:p>
        <a:p>
          <a:pPr>
            <a:lnSpc>
              <a:spcPts val="1000"/>
            </a:lnSpc>
          </a:pPr>
          <a:r>
            <a:rPr kumimoji="1" lang="en-US" altLang="ja-JP" sz="900"/>
            <a:t>※</a:t>
          </a:r>
          <a:r>
            <a:rPr kumimoji="1" lang="ja-JP" altLang="en-US" sz="900"/>
            <a:t>該当がない箇所は、セルの色は変えずに斜線を入れて下さい。</a:t>
          </a:r>
          <a:endParaRPr kumimoji="1" lang="en-US" altLang="ja-JP" sz="900"/>
        </a:p>
      </xdr:txBody>
    </xdr:sp>
    <xdr:clientData/>
  </xdr:twoCellAnchor>
  <xdr:twoCellAnchor>
    <xdr:from>
      <xdr:col>0</xdr:col>
      <xdr:colOff>0</xdr:colOff>
      <xdr:row>0</xdr:row>
      <xdr:rowOff>0</xdr:rowOff>
    </xdr:from>
    <xdr:to>
      <xdr:col>3</xdr:col>
      <xdr:colOff>488950</xdr:colOff>
      <xdr:row>2</xdr:row>
      <xdr:rowOff>76200</xdr:rowOff>
    </xdr:to>
    <xdr:sp macro="" textlink="">
      <xdr:nvSpPr>
        <xdr:cNvPr id="3" name="テキスト ボックス 2"/>
        <xdr:cNvSpPr txBox="1"/>
      </xdr:nvSpPr>
      <xdr:spPr>
        <a:xfrm>
          <a:off x="0" y="0"/>
          <a:ext cx="2387600" cy="33020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19050</xdr:colOff>
      <xdr:row>1</xdr:row>
      <xdr:rowOff>247650</xdr:rowOff>
    </xdr:to>
    <xdr:sp macro="" textlink="">
      <xdr:nvSpPr>
        <xdr:cNvPr id="2" name="テキスト ボックス 1"/>
        <xdr:cNvSpPr txBox="1"/>
      </xdr:nvSpPr>
      <xdr:spPr>
        <a:xfrm>
          <a:off x="0" y="0"/>
          <a:ext cx="2559050" cy="40005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133350</xdr:colOff>
      <xdr:row>7</xdr:row>
      <xdr:rowOff>158750</xdr:rowOff>
    </xdr:from>
    <xdr:to>
      <xdr:col>12</xdr:col>
      <xdr:colOff>50800</xdr:colOff>
      <xdr:row>26</xdr:row>
      <xdr:rowOff>139700</xdr:rowOff>
    </xdr:to>
    <xdr:sp macro="" textlink="">
      <xdr:nvSpPr>
        <xdr:cNvPr id="2" name="テキスト ボックス 1"/>
        <xdr:cNvSpPr txBox="1"/>
      </xdr:nvSpPr>
      <xdr:spPr>
        <a:xfrm>
          <a:off x="9366250" y="1625600"/>
          <a:ext cx="4279900" cy="396240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nSpc>
              <a:spcPts val="1300"/>
            </a:lnSpc>
          </a:pPr>
          <a:r>
            <a:rPr kumimoji="1" lang="ja-JP" altLang="en-US" sz="1100">
              <a:solidFill>
                <a:sysClr val="windowText" lastClr="000000"/>
              </a:solidFill>
            </a:rPr>
            <a:t>（留意事項）下記事項にご留意ください。</a:t>
          </a:r>
          <a:endParaRPr kumimoji="1" lang="en-US" altLang="ja-JP" sz="1100">
            <a:solidFill>
              <a:sysClr val="windowText" lastClr="000000"/>
            </a:solidFill>
          </a:endParaRPr>
        </a:p>
        <a:p>
          <a:pPr>
            <a:lnSpc>
              <a:spcPts val="1300"/>
            </a:lnSpc>
          </a:pPr>
          <a:endParaRPr kumimoji="1" lang="en-US" altLang="ja-JP" sz="1100">
            <a:solidFill>
              <a:sysClr val="windowText" lastClr="000000"/>
            </a:solidFill>
          </a:endParaRPr>
        </a:p>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支出予定額</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支出予定額の各項目に入力する際は、１円単位の整数で記入してください。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（あん分等により円未満の端数が生じる場合、金額入力時は円未満端数切捨てとしてください）</a:t>
          </a:r>
        </a:p>
        <a:p>
          <a:pPr marL="0" marR="0" lvl="0" indent="0" defTabSz="914400" eaLnBrk="1" fontAlgn="auto" latinLnBrk="0" hangingPunct="1">
            <a:lnSpc>
              <a:spcPts val="1300"/>
            </a:lnSpc>
            <a:spcBef>
              <a:spcPts val="0"/>
            </a:spcBef>
            <a:spcAft>
              <a:spcPts val="0"/>
            </a:spcAft>
            <a:buClrTx/>
            <a:buSzTx/>
            <a:buFontTx/>
            <a:buNone/>
            <a:tabLst/>
            <a:defRPr/>
          </a:pPr>
          <a:endParaRPr lang="ja-JP" altLang="ja-JP">
            <a:solidFill>
              <a:sysClr val="windowText" lastClr="000000"/>
            </a:solidFill>
            <a:effectLst/>
          </a:endParaRPr>
        </a:p>
        <a:p>
          <a:pPr>
            <a:lnSpc>
              <a:spcPts val="1300"/>
            </a:lnSpc>
          </a:pPr>
          <a:r>
            <a:rPr kumimoji="1" lang="en-US" altLang="ja-JP" sz="1100">
              <a:solidFill>
                <a:sysClr val="windowText" lastClr="000000"/>
              </a:solidFill>
            </a:rPr>
            <a:t>【</a:t>
          </a:r>
          <a:r>
            <a:rPr kumimoji="1" lang="ja-JP" altLang="en-US" sz="1100">
              <a:solidFill>
                <a:sysClr val="windowText" lastClr="000000"/>
              </a:solidFill>
            </a:rPr>
            <a:t>算出内訳</a:t>
          </a:r>
          <a:r>
            <a:rPr kumimoji="1" lang="en-US" altLang="ja-JP" sz="1100">
              <a:solidFill>
                <a:sysClr val="windowText" lastClr="000000"/>
              </a:solidFill>
            </a:rPr>
            <a:t>】</a:t>
          </a:r>
        </a:p>
        <a:p>
          <a:pPr>
            <a:lnSpc>
              <a:spcPts val="1300"/>
            </a:lnSpc>
          </a:pPr>
          <a:r>
            <a:rPr kumimoji="1" lang="ja-JP" altLang="en-US" sz="1100">
              <a:solidFill>
                <a:sysClr val="windowText" lastClr="000000"/>
              </a:solidFill>
            </a:rPr>
            <a:t>①　県担当者が、算出内訳に基づき、各区分の経費等を計算できるように必要な値等を漏れなく記載してください。</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②　按分率を用いる場合は、必ず按分率の基礎として用いた項目及び値と、按分率の求め方を記載してください（できる限り算出内訳欄内に記載してください。困難な場合は別に資料を添付しても構いません。）</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③　算出内訳には値だけでなく、その値が何の値であるかや、いつ時点の値であるかも記載してください。</a:t>
          </a: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④</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本補助金内で対象経費の重複がないよう、留意してください。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交付要綱別表２の「４対象経費」に含まれるもののみを計上してください。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⑥　</a:t>
          </a:r>
          <a:r>
            <a:rPr kumimoji="1" lang="ja-JP" altLang="ja-JP" sz="1100">
              <a:solidFill>
                <a:sysClr val="windowText" lastClr="000000"/>
              </a:solidFill>
              <a:effectLst/>
              <a:latin typeface="+mn-lt"/>
              <a:ea typeface="+mn-ea"/>
              <a:cs typeface="+mn-cs"/>
            </a:rPr>
            <a:t>各病院ごとの事情に応じた記載として</a:t>
          </a:r>
          <a:r>
            <a:rPr kumimoji="1" lang="ja-JP" altLang="en-US" sz="1100">
              <a:solidFill>
                <a:sysClr val="windowText" lastClr="000000"/>
              </a:solidFill>
              <a:effectLst/>
              <a:latin typeface="+mn-lt"/>
              <a:ea typeface="+mn-ea"/>
              <a:cs typeface="+mn-cs"/>
            </a:rPr>
            <a:t>構いませんが</a:t>
          </a:r>
          <a:r>
            <a:rPr kumimoji="1" lang="ja-JP" altLang="ja-JP" sz="1100">
              <a:solidFill>
                <a:sysClr val="windowText" lastClr="000000"/>
              </a:solidFill>
              <a:effectLst/>
              <a:latin typeface="+mn-lt"/>
              <a:ea typeface="+mn-ea"/>
              <a:cs typeface="+mn-cs"/>
            </a:rPr>
            <a:t>、必ず合理的に説明可能な方法で算出し、算出方法及び内容について</a:t>
          </a:r>
          <a:r>
            <a:rPr kumimoji="1" lang="ja-JP" altLang="en-US" sz="1100">
              <a:solidFill>
                <a:sysClr val="windowText" lastClr="000000"/>
              </a:solidFill>
              <a:effectLst/>
              <a:latin typeface="+mn-lt"/>
              <a:ea typeface="+mn-ea"/>
              <a:cs typeface="+mn-cs"/>
            </a:rPr>
            <a:t>県から</a:t>
          </a:r>
          <a:r>
            <a:rPr kumimoji="1" lang="ja-JP" altLang="ja-JP" sz="1100">
              <a:solidFill>
                <a:sysClr val="windowText" lastClr="000000"/>
              </a:solidFill>
              <a:effectLst/>
              <a:latin typeface="+mn-lt"/>
              <a:ea typeface="+mn-ea"/>
              <a:cs typeface="+mn-cs"/>
            </a:rPr>
            <a:t>説明を求め</a:t>
          </a:r>
          <a:r>
            <a:rPr kumimoji="1" lang="ja-JP" altLang="en-US" sz="1100">
              <a:solidFill>
                <a:sysClr val="windowText" lastClr="000000"/>
              </a:solidFill>
              <a:effectLst/>
              <a:latin typeface="+mn-lt"/>
              <a:ea typeface="+mn-ea"/>
              <a:cs typeface="+mn-cs"/>
            </a:rPr>
            <a:t>た場合は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明確に示せるようにしてください。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152400</xdr:colOff>
      <xdr:row>6</xdr:row>
      <xdr:rowOff>57150</xdr:rowOff>
    </xdr:from>
    <xdr:to>
      <xdr:col>11</xdr:col>
      <xdr:colOff>571500</xdr:colOff>
      <xdr:row>19</xdr:row>
      <xdr:rowOff>63500</xdr:rowOff>
    </xdr:to>
    <xdr:sp macro="" textlink="">
      <xdr:nvSpPr>
        <xdr:cNvPr id="3" name="テキスト ボックス 2"/>
        <xdr:cNvSpPr txBox="1"/>
      </xdr:nvSpPr>
      <xdr:spPr>
        <a:xfrm>
          <a:off x="9385300" y="1314450"/>
          <a:ext cx="4279900" cy="396240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nSpc>
              <a:spcPts val="1300"/>
            </a:lnSpc>
          </a:pPr>
          <a:r>
            <a:rPr kumimoji="1" lang="ja-JP" altLang="en-US" sz="1100">
              <a:solidFill>
                <a:sysClr val="windowText" lastClr="000000"/>
              </a:solidFill>
            </a:rPr>
            <a:t>（留意事項）下記事項にご留意ください。</a:t>
          </a:r>
          <a:endParaRPr kumimoji="1" lang="en-US" altLang="ja-JP" sz="1100">
            <a:solidFill>
              <a:sysClr val="windowText" lastClr="000000"/>
            </a:solidFill>
          </a:endParaRPr>
        </a:p>
        <a:p>
          <a:pPr>
            <a:lnSpc>
              <a:spcPts val="1300"/>
            </a:lnSpc>
          </a:pPr>
          <a:endParaRPr kumimoji="1" lang="en-US" altLang="ja-JP" sz="1100">
            <a:solidFill>
              <a:sysClr val="windowText" lastClr="000000"/>
            </a:solidFill>
          </a:endParaRPr>
        </a:p>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支出予定額</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支出予定額の各項目に入力する際は、１円単位の整数で記入してください。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（あん分等により円未満の端数が生じる場合、金額入力時は円未満端数切捨てとしてください）</a:t>
          </a:r>
        </a:p>
        <a:p>
          <a:pPr marL="0" marR="0" lvl="0" indent="0" defTabSz="914400" eaLnBrk="1" fontAlgn="auto" latinLnBrk="0" hangingPunct="1">
            <a:lnSpc>
              <a:spcPts val="1300"/>
            </a:lnSpc>
            <a:spcBef>
              <a:spcPts val="0"/>
            </a:spcBef>
            <a:spcAft>
              <a:spcPts val="0"/>
            </a:spcAft>
            <a:buClrTx/>
            <a:buSzTx/>
            <a:buFontTx/>
            <a:buNone/>
            <a:tabLst/>
            <a:defRPr/>
          </a:pPr>
          <a:endParaRPr lang="ja-JP" altLang="ja-JP">
            <a:solidFill>
              <a:sysClr val="windowText" lastClr="000000"/>
            </a:solidFill>
            <a:effectLst/>
          </a:endParaRPr>
        </a:p>
        <a:p>
          <a:pPr>
            <a:lnSpc>
              <a:spcPts val="1300"/>
            </a:lnSpc>
          </a:pPr>
          <a:r>
            <a:rPr kumimoji="1" lang="en-US" altLang="ja-JP" sz="1100">
              <a:solidFill>
                <a:sysClr val="windowText" lastClr="000000"/>
              </a:solidFill>
            </a:rPr>
            <a:t>【</a:t>
          </a:r>
          <a:r>
            <a:rPr kumimoji="1" lang="ja-JP" altLang="en-US" sz="1100">
              <a:solidFill>
                <a:sysClr val="windowText" lastClr="000000"/>
              </a:solidFill>
            </a:rPr>
            <a:t>算出内訳</a:t>
          </a:r>
          <a:r>
            <a:rPr kumimoji="1" lang="en-US" altLang="ja-JP" sz="1100">
              <a:solidFill>
                <a:sysClr val="windowText" lastClr="000000"/>
              </a:solidFill>
            </a:rPr>
            <a:t>】</a:t>
          </a:r>
        </a:p>
        <a:p>
          <a:pPr>
            <a:lnSpc>
              <a:spcPts val="1300"/>
            </a:lnSpc>
          </a:pPr>
          <a:r>
            <a:rPr kumimoji="1" lang="ja-JP" altLang="en-US" sz="1100">
              <a:solidFill>
                <a:sysClr val="windowText" lastClr="000000"/>
              </a:solidFill>
            </a:rPr>
            <a:t>①　県担当者が、算出内訳に基づき、各区分の経費等を計算できるように必要な値等を漏れなく記載してください。</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②　按分率を用いる場合は、必ず按分率の基礎として用いた項目及び値と、按分率の求め方を記載してください（できる限り算出内訳欄内に記載してください。困難な場合は別に資料を添付しても構いません。）</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③　算出内訳には値だけでなく、その値が何の値であるかや、いつ時点の値であるかも記載してください。</a:t>
          </a: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④</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本補助金内で対象経費の重複がないよう、留意してください。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交付要綱別表２の「４対象経費」に含まれるもののみを計上してください。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⑥　</a:t>
          </a:r>
          <a:r>
            <a:rPr kumimoji="1" lang="ja-JP" altLang="ja-JP" sz="1100">
              <a:solidFill>
                <a:sysClr val="windowText" lastClr="000000"/>
              </a:solidFill>
              <a:effectLst/>
              <a:latin typeface="+mn-lt"/>
              <a:ea typeface="+mn-ea"/>
              <a:cs typeface="+mn-cs"/>
            </a:rPr>
            <a:t>各病院ごとの事情に応じた記載として</a:t>
          </a:r>
          <a:r>
            <a:rPr kumimoji="1" lang="ja-JP" altLang="en-US" sz="1100">
              <a:solidFill>
                <a:sysClr val="windowText" lastClr="000000"/>
              </a:solidFill>
              <a:effectLst/>
              <a:latin typeface="+mn-lt"/>
              <a:ea typeface="+mn-ea"/>
              <a:cs typeface="+mn-cs"/>
            </a:rPr>
            <a:t>構いませんが</a:t>
          </a:r>
          <a:r>
            <a:rPr kumimoji="1" lang="ja-JP" altLang="ja-JP" sz="1100">
              <a:solidFill>
                <a:sysClr val="windowText" lastClr="000000"/>
              </a:solidFill>
              <a:effectLst/>
              <a:latin typeface="+mn-lt"/>
              <a:ea typeface="+mn-ea"/>
              <a:cs typeface="+mn-cs"/>
            </a:rPr>
            <a:t>、必ず合理的に説明可能な方法で算出し、算出方法及び内容について</a:t>
          </a:r>
          <a:r>
            <a:rPr kumimoji="1" lang="ja-JP" altLang="en-US" sz="1100">
              <a:solidFill>
                <a:sysClr val="windowText" lastClr="000000"/>
              </a:solidFill>
              <a:effectLst/>
              <a:latin typeface="+mn-lt"/>
              <a:ea typeface="+mn-ea"/>
              <a:cs typeface="+mn-cs"/>
            </a:rPr>
            <a:t>県から</a:t>
          </a:r>
          <a:r>
            <a:rPr kumimoji="1" lang="ja-JP" altLang="ja-JP" sz="1100">
              <a:solidFill>
                <a:sysClr val="windowText" lastClr="000000"/>
              </a:solidFill>
              <a:effectLst/>
              <a:latin typeface="+mn-lt"/>
              <a:ea typeface="+mn-ea"/>
              <a:cs typeface="+mn-cs"/>
            </a:rPr>
            <a:t>説明を求め</a:t>
          </a:r>
          <a:r>
            <a:rPr kumimoji="1" lang="ja-JP" altLang="en-US" sz="1100">
              <a:solidFill>
                <a:sysClr val="windowText" lastClr="000000"/>
              </a:solidFill>
              <a:effectLst/>
              <a:latin typeface="+mn-lt"/>
              <a:ea typeface="+mn-ea"/>
              <a:cs typeface="+mn-cs"/>
            </a:rPr>
            <a:t>た場合は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明確に示せるようにしてください。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twoCellAnchor>
    <xdr:from>
      <xdr:col>0</xdr:col>
      <xdr:colOff>0</xdr:colOff>
      <xdr:row>0</xdr:row>
      <xdr:rowOff>0</xdr:rowOff>
    </xdr:from>
    <xdr:to>
      <xdr:col>2</xdr:col>
      <xdr:colOff>1047750</xdr:colOff>
      <xdr:row>7</xdr:row>
      <xdr:rowOff>31750</xdr:rowOff>
    </xdr:to>
    <xdr:sp macro="" textlink="">
      <xdr:nvSpPr>
        <xdr:cNvPr id="4" name="テキスト ボックス 3"/>
        <xdr:cNvSpPr txBox="1"/>
      </xdr:nvSpPr>
      <xdr:spPr>
        <a:xfrm>
          <a:off x="0" y="0"/>
          <a:ext cx="4406900" cy="149860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a:p>
          <a:r>
            <a:rPr kumimoji="1" lang="ja-JP" altLang="en-US" sz="1400">
              <a:solidFill>
                <a:srgbClr val="FF0000"/>
              </a:solidFill>
            </a:rPr>
            <a:t>あくまで記載方法の例ですので、医療機関の実態に合わせて、必ず合理的に説明可能な方法で算出してください。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177800</xdr:colOff>
      <xdr:row>2</xdr:row>
      <xdr:rowOff>114300</xdr:rowOff>
    </xdr:from>
    <xdr:to>
      <xdr:col>17</xdr:col>
      <xdr:colOff>266700</xdr:colOff>
      <xdr:row>5</xdr:row>
      <xdr:rowOff>228600</xdr:rowOff>
    </xdr:to>
    <xdr:sp macro="" textlink="">
      <xdr:nvSpPr>
        <xdr:cNvPr id="2" name="テキスト ボックス 1"/>
        <xdr:cNvSpPr txBox="1"/>
      </xdr:nvSpPr>
      <xdr:spPr>
        <a:xfrm>
          <a:off x="8401050" y="368300"/>
          <a:ext cx="2355850" cy="774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（記入方法）</a:t>
          </a:r>
          <a:r>
            <a:rPr kumimoji="1" lang="en-US" altLang="ja-JP" sz="1100"/>
            <a:t>※</a:t>
          </a:r>
          <a:r>
            <a:rPr kumimoji="1" lang="ja-JP" altLang="en-US" sz="1100"/>
            <a:t>各シート共通</a:t>
          </a:r>
          <a:endParaRPr kumimoji="1" lang="en-US" altLang="ja-JP" sz="1100"/>
        </a:p>
        <a:p>
          <a:pPr>
            <a:lnSpc>
              <a:spcPts val="1200"/>
            </a:lnSpc>
          </a:pPr>
          <a:r>
            <a:rPr kumimoji="1" lang="ja-JP" altLang="en-US" sz="1100">
              <a:solidFill>
                <a:srgbClr val="00B0F0"/>
              </a:solidFill>
            </a:rPr>
            <a:t>水色セル</a:t>
          </a:r>
          <a:r>
            <a:rPr kumimoji="1" lang="ja-JP" altLang="en-US" sz="1100"/>
            <a:t>の箇所を記入して下さい。</a:t>
          </a:r>
          <a:endParaRPr kumimoji="1" lang="en-US" altLang="ja-JP" sz="1100"/>
        </a:p>
        <a:p>
          <a:pPr>
            <a:lnSpc>
              <a:spcPts val="1000"/>
            </a:lnSpc>
          </a:pPr>
          <a:r>
            <a:rPr kumimoji="1" lang="en-US" altLang="ja-JP" sz="900"/>
            <a:t>※</a:t>
          </a:r>
          <a:r>
            <a:rPr kumimoji="1" lang="ja-JP" altLang="en-US" sz="900"/>
            <a:t>該当がない箇所は、セルの色は変えずに斜線を入れて下さい。</a:t>
          </a:r>
          <a:endParaRPr kumimoji="1" lang="en-US" altLang="ja-JP" sz="9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184150</xdr:colOff>
      <xdr:row>3</xdr:row>
      <xdr:rowOff>38100</xdr:rowOff>
    </xdr:from>
    <xdr:to>
      <xdr:col>17</xdr:col>
      <xdr:colOff>273050</xdr:colOff>
      <xdr:row>7</xdr:row>
      <xdr:rowOff>12700</xdr:rowOff>
    </xdr:to>
    <xdr:sp macro="" textlink="">
      <xdr:nvSpPr>
        <xdr:cNvPr id="2" name="テキスト ボックス 1"/>
        <xdr:cNvSpPr txBox="1"/>
      </xdr:nvSpPr>
      <xdr:spPr>
        <a:xfrm>
          <a:off x="8826500" y="539750"/>
          <a:ext cx="2355850" cy="7747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（記入方法）</a:t>
          </a:r>
          <a:r>
            <a:rPr kumimoji="1" lang="en-US" altLang="ja-JP" sz="1100"/>
            <a:t>※</a:t>
          </a:r>
          <a:r>
            <a:rPr kumimoji="1" lang="ja-JP" altLang="en-US" sz="1100"/>
            <a:t>各シート共通</a:t>
          </a:r>
          <a:endParaRPr kumimoji="1" lang="en-US" altLang="ja-JP" sz="1100"/>
        </a:p>
        <a:p>
          <a:pPr>
            <a:lnSpc>
              <a:spcPts val="1200"/>
            </a:lnSpc>
          </a:pPr>
          <a:r>
            <a:rPr kumimoji="1" lang="ja-JP" altLang="en-US" sz="1100">
              <a:solidFill>
                <a:srgbClr val="00B0F0"/>
              </a:solidFill>
            </a:rPr>
            <a:t>水色セル</a:t>
          </a:r>
          <a:r>
            <a:rPr kumimoji="1" lang="ja-JP" altLang="en-US" sz="1100"/>
            <a:t>の箇所を記入して下さい。</a:t>
          </a:r>
          <a:endParaRPr kumimoji="1" lang="en-US" altLang="ja-JP" sz="1100"/>
        </a:p>
        <a:p>
          <a:pPr>
            <a:lnSpc>
              <a:spcPts val="1000"/>
            </a:lnSpc>
          </a:pPr>
          <a:r>
            <a:rPr kumimoji="1" lang="en-US" altLang="ja-JP" sz="900"/>
            <a:t>※</a:t>
          </a:r>
          <a:r>
            <a:rPr kumimoji="1" lang="ja-JP" altLang="en-US" sz="900"/>
            <a:t>該当がない箇所は、セルの色は変えずに斜線を入れて下さい。</a:t>
          </a:r>
          <a:endParaRPr kumimoji="1" lang="en-US" altLang="ja-JP" sz="900"/>
        </a:p>
      </xdr:txBody>
    </xdr:sp>
    <xdr:clientData/>
  </xdr:twoCellAnchor>
  <xdr:twoCellAnchor>
    <xdr:from>
      <xdr:col>0</xdr:col>
      <xdr:colOff>0</xdr:colOff>
      <xdr:row>0</xdr:row>
      <xdr:rowOff>0</xdr:rowOff>
    </xdr:from>
    <xdr:to>
      <xdr:col>3</xdr:col>
      <xdr:colOff>660400</xdr:colOff>
      <xdr:row>2</xdr:row>
      <xdr:rowOff>146050</xdr:rowOff>
    </xdr:to>
    <xdr:sp macro="" textlink="">
      <xdr:nvSpPr>
        <xdr:cNvPr id="3" name="テキスト ボックス 2"/>
        <xdr:cNvSpPr txBox="1"/>
      </xdr:nvSpPr>
      <xdr:spPr>
        <a:xfrm>
          <a:off x="0" y="0"/>
          <a:ext cx="2559050" cy="40005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19050</xdr:colOff>
      <xdr:row>1</xdr:row>
      <xdr:rowOff>247650</xdr:rowOff>
    </xdr:to>
    <xdr:sp macro="" textlink="">
      <xdr:nvSpPr>
        <xdr:cNvPr id="2" name="テキスト ボックス 1"/>
        <xdr:cNvSpPr txBox="1"/>
      </xdr:nvSpPr>
      <xdr:spPr>
        <a:xfrm>
          <a:off x="0" y="0"/>
          <a:ext cx="2559050" cy="400050"/>
        </a:xfrm>
        <a:prstGeom prst="rect">
          <a:avLst/>
        </a:prstGeom>
        <a:solidFill>
          <a:schemeClr val="bg1">
            <a:lumMod val="95000"/>
          </a:schemeClr>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rgbClr val="FF0000"/>
              </a:solidFill>
            </a:rPr>
            <a:t>※</a:t>
          </a:r>
          <a:r>
            <a:rPr kumimoji="1" lang="ja-JP" altLang="en-US" sz="1400">
              <a:solidFill>
                <a:srgbClr val="FF0000"/>
              </a:solidFill>
            </a:rPr>
            <a:t>　本シートは記載例です。</a:t>
          </a:r>
          <a:endParaRPr kumimoji="1" lang="en-US" altLang="ja-JP" sz="14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133350</xdr:colOff>
      <xdr:row>7</xdr:row>
      <xdr:rowOff>158750</xdr:rowOff>
    </xdr:from>
    <xdr:to>
      <xdr:col>12</xdr:col>
      <xdr:colOff>50800</xdr:colOff>
      <xdr:row>26</xdr:row>
      <xdr:rowOff>139700</xdr:rowOff>
    </xdr:to>
    <xdr:sp macro="" textlink="">
      <xdr:nvSpPr>
        <xdr:cNvPr id="2" name="テキスト ボックス 1"/>
        <xdr:cNvSpPr txBox="1"/>
      </xdr:nvSpPr>
      <xdr:spPr>
        <a:xfrm>
          <a:off x="9366250" y="1625600"/>
          <a:ext cx="4279900" cy="3962400"/>
        </a:xfrm>
        <a:prstGeom prst="rect">
          <a:avLst/>
        </a:prstGeom>
        <a:solidFill>
          <a:srgbClr val="FFFF00"/>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nSpc>
              <a:spcPts val="1300"/>
            </a:lnSpc>
          </a:pPr>
          <a:r>
            <a:rPr kumimoji="1" lang="ja-JP" altLang="en-US" sz="1100">
              <a:solidFill>
                <a:sysClr val="windowText" lastClr="000000"/>
              </a:solidFill>
            </a:rPr>
            <a:t>（留意事項）下記事項にご留意ください。</a:t>
          </a:r>
          <a:endParaRPr kumimoji="1" lang="en-US" altLang="ja-JP" sz="1100">
            <a:solidFill>
              <a:sysClr val="windowText" lastClr="000000"/>
            </a:solidFill>
          </a:endParaRPr>
        </a:p>
        <a:p>
          <a:pPr>
            <a:lnSpc>
              <a:spcPts val="1300"/>
            </a:lnSpc>
          </a:pPr>
          <a:endParaRPr kumimoji="1" lang="en-US" altLang="ja-JP" sz="1100">
            <a:solidFill>
              <a:sysClr val="windowText" lastClr="000000"/>
            </a:solidFill>
          </a:endParaRPr>
        </a:p>
        <a:p>
          <a:pPr marL="0" marR="0" lvl="0" indent="0" defTabSz="914400" eaLnBrk="1" fontAlgn="auto" latinLnBrk="0" hangingPunct="1">
            <a:lnSpc>
              <a:spcPts val="13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支出予定額</a:t>
          </a:r>
          <a:r>
            <a:rPr kumimoji="1" lang="en-US" altLang="ja-JP" sz="1100">
              <a:solidFill>
                <a:sysClr val="windowText" lastClr="000000"/>
              </a:solidFill>
              <a:effectLst/>
              <a:latin typeface="+mn-lt"/>
              <a:ea typeface="+mn-ea"/>
              <a:cs typeface="+mn-cs"/>
            </a:rPr>
            <a:t>】</a:t>
          </a: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支出予定額の各項目に入力する際は、１円単位の整数で記入してください。</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（あん分等により円未満の端数が生じる場合、金額入力時は円未満端数切捨てとしてください）</a:t>
          </a:r>
        </a:p>
        <a:p>
          <a:pPr marL="0" marR="0" lvl="0" indent="0" defTabSz="914400" eaLnBrk="1" fontAlgn="auto" latinLnBrk="0" hangingPunct="1">
            <a:lnSpc>
              <a:spcPts val="1300"/>
            </a:lnSpc>
            <a:spcBef>
              <a:spcPts val="0"/>
            </a:spcBef>
            <a:spcAft>
              <a:spcPts val="0"/>
            </a:spcAft>
            <a:buClrTx/>
            <a:buSzTx/>
            <a:buFontTx/>
            <a:buNone/>
            <a:tabLst/>
            <a:defRPr/>
          </a:pPr>
          <a:endParaRPr lang="ja-JP" altLang="ja-JP">
            <a:solidFill>
              <a:sysClr val="windowText" lastClr="000000"/>
            </a:solidFill>
            <a:effectLst/>
          </a:endParaRPr>
        </a:p>
        <a:p>
          <a:pPr>
            <a:lnSpc>
              <a:spcPts val="1300"/>
            </a:lnSpc>
          </a:pPr>
          <a:r>
            <a:rPr kumimoji="1" lang="en-US" altLang="ja-JP" sz="1100">
              <a:solidFill>
                <a:sysClr val="windowText" lastClr="000000"/>
              </a:solidFill>
            </a:rPr>
            <a:t>【</a:t>
          </a:r>
          <a:r>
            <a:rPr kumimoji="1" lang="ja-JP" altLang="en-US" sz="1100">
              <a:solidFill>
                <a:sysClr val="windowText" lastClr="000000"/>
              </a:solidFill>
            </a:rPr>
            <a:t>算出内訳</a:t>
          </a:r>
          <a:r>
            <a:rPr kumimoji="1" lang="en-US" altLang="ja-JP" sz="1100">
              <a:solidFill>
                <a:sysClr val="windowText" lastClr="000000"/>
              </a:solidFill>
            </a:rPr>
            <a:t>】</a:t>
          </a:r>
        </a:p>
        <a:p>
          <a:pPr>
            <a:lnSpc>
              <a:spcPts val="1300"/>
            </a:lnSpc>
          </a:pPr>
          <a:r>
            <a:rPr kumimoji="1" lang="ja-JP" altLang="en-US" sz="1100">
              <a:solidFill>
                <a:sysClr val="windowText" lastClr="000000"/>
              </a:solidFill>
            </a:rPr>
            <a:t>①　県担当者が、算出内訳に基づき、各区分の経費等を計算できるように必要な値等を漏れなく記載してください。</a:t>
          </a:r>
          <a:endParaRPr kumimoji="1" lang="en-US" altLang="ja-JP" sz="1100">
            <a:solidFill>
              <a:sysClr val="windowText" lastClr="000000"/>
            </a:solidFill>
          </a:endParaRPr>
        </a:p>
        <a:p>
          <a:pPr>
            <a:lnSpc>
              <a:spcPts val="1300"/>
            </a:lnSpc>
          </a:pPr>
          <a:r>
            <a:rPr kumimoji="1" lang="ja-JP" altLang="en-US" sz="1100">
              <a:solidFill>
                <a:sysClr val="windowText" lastClr="000000"/>
              </a:solidFill>
            </a:rPr>
            <a:t>②　按分率を用いる場合は、必ず按分率の基礎として用いた項目及び値と、按分率の求め方を記載してください（できる限り算出内訳欄内に記載してください。困難な場合は別に資料を添付しても構いません。）</a:t>
          </a:r>
          <a:endParaRPr kumimoji="1" lang="en-US" altLang="ja-JP" sz="1100">
            <a:solidFill>
              <a:sysClr val="windowText" lastClr="000000"/>
            </a:solidFill>
          </a:endParaRPr>
        </a:p>
        <a:p>
          <a:pPr>
            <a:lnSpc>
              <a:spcPts val="1200"/>
            </a:lnSpc>
          </a:pPr>
          <a:r>
            <a:rPr kumimoji="1" lang="ja-JP" altLang="en-US" sz="1100">
              <a:solidFill>
                <a:sysClr val="windowText" lastClr="000000"/>
              </a:solidFill>
            </a:rPr>
            <a:t>③　算出内訳には値だけでなく、その値が何の値であるかや、いつ時点の値であるかも記載してください。</a:t>
          </a:r>
          <a:endParaRPr kumimoji="1" lang="en-US" altLang="ja-JP" sz="1100">
            <a:solidFill>
              <a:sysClr val="windowText" lastClr="000000"/>
            </a:solidFill>
          </a:endParaRPr>
        </a:p>
        <a:p>
          <a:r>
            <a:rPr kumimoji="1" lang="ja-JP" altLang="ja-JP" sz="1100">
              <a:solidFill>
                <a:sysClr val="windowText" lastClr="000000"/>
              </a:solidFill>
              <a:effectLst/>
              <a:latin typeface="+mn-lt"/>
              <a:ea typeface="+mn-ea"/>
              <a:cs typeface="+mn-cs"/>
            </a:rPr>
            <a:t>④</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本補助金内で対象経費の重複がないよう、留意してください。</a:t>
          </a:r>
          <a:endParaRPr lang="ja-JP" altLang="ja-JP">
            <a:solidFill>
              <a:sysClr val="windowText" lastClr="000000"/>
            </a:solidFill>
            <a:effectLst/>
          </a:endParaRPr>
        </a:p>
        <a:p>
          <a:pPr eaLnBrk="1" fontAlgn="auto" latinLnBrk="0" hangingPunct="1"/>
          <a:r>
            <a:rPr kumimoji="1" lang="ja-JP" altLang="ja-JP" sz="1100">
              <a:solidFill>
                <a:sysClr val="windowText" lastClr="000000"/>
              </a:solidFill>
              <a:effectLst/>
              <a:latin typeface="+mn-lt"/>
              <a:ea typeface="+mn-ea"/>
              <a:cs typeface="+mn-cs"/>
            </a:rPr>
            <a:t>⑤</a:t>
          </a:r>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交付要綱別表２の「４対象経費」に含まれるもののみを計上してください。</a:t>
          </a:r>
          <a:endParaRPr lang="ja-JP" altLang="ja-JP">
            <a:solidFill>
              <a:sysClr val="windowText" lastClr="000000"/>
            </a:solidFill>
            <a:effectLst/>
          </a:endParaRPr>
        </a:p>
        <a:p>
          <a:r>
            <a:rPr kumimoji="1" lang="ja-JP" altLang="en-US" sz="1100">
              <a:solidFill>
                <a:sysClr val="windowText" lastClr="000000"/>
              </a:solidFill>
              <a:effectLst/>
              <a:latin typeface="+mn-lt"/>
              <a:ea typeface="+mn-ea"/>
              <a:cs typeface="+mn-cs"/>
            </a:rPr>
            <a:t>⑥　</a:t>
          </a:r>
          <a:r>
            <a:rPr kumimoji="1" lang="ja-JP" altLang="ja-JP" sz="1100">
              <a:solidFill>
                <a:sysClr val="windowText" lastClr="000000"/>
              </a:solidFill>
              <a:effectLst/>
              <a:latin typeface="+mn-lt"/>
              <a:ea typeface="+mn-ea"/>
              <a:cs typeface="+mn-cs"/>
            </a:rPr>
            <a:t>各病院ごとの事情に応じた記載として</a:t>
          </a:r>
          <a:r>
            <a:rPr kumimoji="1" lang="ja-JP" altLang="en-US" sz="1100">
              <a:solidFill>
                <a:sysClr val="windowText" lastClr="000000"/>
              </a:solidFill>
              <a:effectLst/>
              <a:latin typeface="+mn-lt"/>
              <a:ea typeface="+mn-ea"/>
              <a:cs typeface="+mn-cs"/>
            </a:rPr>
            <a:t>構いませんが</a:t>
          </a:r>
          <a:r>
            <a:rPr kumimoji="1" lang="ja-JP" altLang="ja-JP" sz="1100">
              <a:solidFill>
                <a:sysClr val="windowText" lastClr="000000"/>
              </a:solidFill>
              <a:effectLst/>
              <a:latin typeface="+mn-lt"/>
              <a:ea typeface="+mn-ea"/>
              <a:cs typeface="+mn-cs"/>
            </a:rPr>
            <a:t>、必ず合理的に説明可能な方法で算出し、算出方法及び内容について</a:t>
          </a:r>
          <a:r>
            <a:rPr kumimoji="1" lang="ja-JP" altLang="en-US" sz="1100">
              <a:solidFill>
                <a:sysClr val="windowText" lastClr="000000"/>
              </a:solidFill>
              <a:effectLst/>
              <a:latin typeface="+mn-lt"/>
              <a:ea typeface="+mn-ea"/>
              <a:cs typeface="+mn-cs"/>
            </a:rPr>
            <a:t>県から</a:t>
          </a:r>
          <a:r>
            <a:rPr kumimoji="1" lang="ja-JP" altLang="ja-JP" sz="1100">
              <a:solidFill>
                <a:sysClr val="windowText" lastClr="000000"/>
              </a:solidFill>
              <a:effectLst/>
              <a:latin typeface="+mn-lt"/>
              <a:ea typeface="+mn-ea"/>
              <a:cs typeface="+mn-cs"/>
            </a:rPr>
            <a:t>説明を求め</a:t>
          </a:r>
          <a:r>
            <a:rPr kumimoji="1" lang="ja-JP" altLang="en-US" sz="1100">
              <a:solidFill>
                <a:sysClr val="windowText" lastClr="000000"/>
              </a:solidFill>
              <a:effectLst/>
              <a:latin typeface="+mn-lt"/>
              <a:ea typeface="+mn-ea"/>
              <a:cs typeface="+mn-cs"/>
            </a:rPr>
            <a:t>た場合は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rPr>
            <a:t>明確に示せるようにしてください。</a:t>
          </a:r>
          <a:endParaRPr kumimoji="1" lang="en-US" altLang="ja-JP" sz="1100">
            <a:solidFill>
              <a:sysClr val="windowText" lastClr="000000"/>
            </a:solidFill>
          </a:endParaRPr>
        </a:p>
        <a:p>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omments" Target="../comments1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33"/>
  <sheetViews>
    <sheetView tabSelected="1" workbookViewId="0">
      <selection activeCell="K4" sqref="K4"/>
    </sheetView>
  </sheetViews>
  <sheetFormatPr defaultColWidth="8.75" defaultRowHeight="14"/>
  <cols>
    <col min="1" max="13" width="8.75" style="135"/>
    <col min="14" max="14" width="11.25" style="135" customWidth="1"/>
    <col min="15" max="16384" width="8.75" style="135"/>
  </cols>
  <sheetData>
    <row r="1" spans="1:6" ht="16.5">
      <c r="A1" s="134" t="s">
        <v>190</v>
      </c>
    </row>
    <row r="2" spans="1:6" s="137" customFormat="1">
      <c r="A2" s="135" t="s">
        <v>252</v>
      </c>
    </row>
    <row r="3" spans="1:6" s="137" customFormat="1" ht="13">
      <c r="A3" s="168" t="s">
        <v>242</v>
      </c>
    </row>
    <row r="4" spans="1:6" s="137" customFormat="1" ht="13">
      <c r="A4" s="168" t="s">
        <v>191</v>
      </c>
    </row>
    <row r="5" spans="1:6" s="137" customFormat="1" ht="13">
      <c r="A5" s="136"/>
    </row>
    <row r="6" spans="1:6" s="137" customFormat="1" ht="13">
      <c r="A6" s="137" t="s">
        <v>192</v>
      </c>
    </row>
    <row r="7" spans="1:6" s="137" customFormat="1" ht="13">
      <c r="A7" s="138" t="s">
        <v>201</v>
      </c>
    </row>
    <row r="8" spans="1:6" s="137" customFormat="1" ht="13">
      <c r="A8" s="137" t="s">
        <v>202</v>
      </c>
    </row>
    <row r="9" spans="1:6" s="137" customFormat="1" ht="13">
      <c r="A9" s="137" t="s">
        <v>203</v>
      </c>
    </row>
    <row r="10" spans="1:6" s="137" customFormat="1" ht="13"/>
    <row r="11" spans="1:6" s="137" customFormat="1" ht="13">
      <c r="A11" s="169" t="s">
        <v>195</v>
      </c>
    </row>
    <row r="12" spans="1:6" s="137" customFormat="1" ht="13">
      <c r="A12" s="170" t="s">
        <v>204</v>
      </c>
      <c r="C12" s="137" t="s">
        <v>196</v>
      </c>
    </row>
    <row r="13" spans="1:6" s="137" customFormat="1" ht="13">
      <c r="A13" s="170" t="s">
        <v>197</v>
      </c>
      <c r="C13" s="137" t="s">
        <v>205</v>
      </c>
    </row>
    <row r="14" spans="1:6" s="137" customFormat="1" ht="13">
      <c r="A14" s="170" t="s">
        <v>198</v>
      </c>
      <c r="C14" s="137" t="s">
        <v>206</v>
      </c>
    </row>
    <row r="15" spans="1:6" s="137" customFormat="1" ht="13"/>
    <row r="16" spans="1:6" s="137" customFormat="1" ht="13">
      <c r="A16" s="139" t="s">
        <v>193</v>
      </c>
      <c r="B16" s="139"/>
      <c r="C16" s="139"/>
      <c r="D16" s="139"/>
      <c r="E16" s="139"/>
      <c r="F16" s="139"/>
    </row>
    <row r="17" spans="1:15" s="138" customFormat="1" ht="13"/>
    <row r="18" spans="1:15" s="137" customFormat="1" ht="29" customHeight="1">
      <c r="A18" s="174" t="s">
        <v>194</v>
      </c>
      <c r="B18" s="174"/>
      <c r="C18" s="174"/>
      <c r="D18" s="174"/>
      <c r="E18" s="174"/>
      <c r="F18" s="174"/>
      <c r="G18" s="174"/>
      <c r="H18" s="174"/>
      <c r="I18" s="174"/>
      <c r="J18" s="174"/>
      <c r="K18" s="174"/>
      <c r="L18" s="174"/>
      <c r="M18" s="138"/>
      <c r="N18" s="138"/>
    </row>
    <row r="19" spans="1:15" s="138" customFormat="1" ht="13"/>
    <row r="20" spans="1:15" s="137" customFormat="1" ht="13">
      <c r="A20" s="136" t="s">
        <v>207</v>
      </c>
    </row>
    <row r="21" spans="1:15" s="137" customFormat="1" ht="13">
      <c r="A21" s="137" t="s">
        <v>253</v>
      </c>
    </row>
    <row r="22" spans="1:15" s="137" customFormat="1" ht="13">
      <c r="A22" s="137" t="s">
        <v>199</v>
      </c>
    </row>
    <row r="23" spans="1:15" s="137" customFormat="1" ht="13">
      <c r="A23" s="137" t="s">
        <v>208</v>
      </c>
    </row>
    <row r="24" spans="1:15" s="137" customFormat="1" ht="13">
      <c r="A24" s="137" t="s">
        <v>254</v>
      </c>
    </row>
    <row r="25" spans="1:15" s="137" customFormat="1" ht="28" customHeight="1">
      <c r="A25" s="173" t="s">
        <v>256</v>
      </c>
      <c r="B25" s="173"/>
      <c r="C25" s="173"/>
      <c r="D25" s="173"/>
      <c r="E25" s="173"/>
      <c r="F25" s="173"/>
      <c r="G25" s="173"/>
      <c r="H25" s="173"/>
      <c r="I25" s="173"/>
      <c r="J25" s="173"/>
      <c r="K25" s="173"/>
      <c r="L25" s="173"/>
      <c r="M25" s="173"/>
      <c r="N25" s="173"/>
      <c r="O25" s="173"/>
    </row>
    <row r="26" spans="1:15">
      <c r="A26" s="171" t="s">
        <v>243</v>
      </c>
    </row>
    <row r="27" spans="1:15">
      <c r="A27" s="171" t="s">
        <v>244</v>
      </c>
    </row>
    <row r="28" spans="1:15">
      <c r="A28" s="171" t="s">
        <v>245</v>
      </c>
    </row>
    <row r="29" spans="1:15" s="172" customFormat="1" ht="13">
      <c r="A29" s="171" t="s">
        <v>246</v>
      </c>
    </row>
    <row r="30" spans="1:15" s="172" customFormat="1" ht="13">
      <c r="A30" s="171" t="s">
        <v>247</v>
      </c>
    </row>
    <row r="31" spans="1:15" ht="26.5" customHeight="1">
      <c r="A31" s="175" t="s">
        <v>257</v>
      </c>
      <c r="B31" s="176"/>
      <c r="C31" s="176"/>
      <c r="D31" s="176"/>
      <c r="E31" s="176"/>
      <c r="F31" s="176"/>
      <c r="G31" s="176"/>
      <c r="H31" s="176"/>
      <c r="I31" s="176"/>
      <c r="J31" s="176"/>
      <c r="K31" s="176"/>
      <c r="L31" s="176"/>
      <c r="M31" s="176"/>
      <c r="N31" s="176"/>
    </row>
    <row r="32" spans="1:15" s="137" customFormat="1" ht="13"/>
    <row r="33" spans="1:1" s="137" customFormat="1" ht="13">
      <c r="A33" s="137" t="s">
        <v>200</v>
      </c>
    </row>
  </sheetData>
  <mergeCells count="3">
    <mergeCell ref="A25:O25"/>
    <mergeCell ref="A18:L18"/>
    <mergeCell ref="A31:N31"/>
  </mergeCells>
  <phoneticPr fontId="3"/>
  <pageMargins left="0.7" right="0.7" top="0.75" bottom="0.75" header="0.3" footer="0.3"/>
  <pageSetup paperSize="9"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V40"/>
  <sheetViews>
    <sheetView view="pageBreakPreview" topLeftCell="A28" zoomScaleNormal="100" zoomScaleSheetLayoutView="100" workbookViewId="0">
      <selection activeCell="AX9" sqref="AX9"/>
    </sheetView>
  </sheetViews>
  <sheetFormatPr defaultColWidth="2.08203125" defaultRowHeight="12" customHeight="1"/>
  <cols>
    <col min="1" max="16384" width="2.08203125" style="14"/>
  </cols>
  <sheetData>
    <row r="1" spans="1:256" ht="12" customHeight="1">
      <c r="A1" s="1" t="s">
        <v>104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5" customFormat="1" ht="24.75" customHeight="1">
      <c r="A2" s="179" t="s">
        <v>233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256" s="15" customFormat="1" ht="18" customHeight="1">
      <c r="A3" s="2"/>
    </row>
    <row r="4" spans="1:256" ht="19.5" customHeight="1">
      <c r="A4" s="200" t="s">
        <v>30</v>
      </c>
      <c r="B4" s="200"/>
      <c r="C4" s="200"/>
      <c r="D4" s="200"/>
      <c r="E4" s="200"/>
      <c r="F4" s="200"/>
      <c r="G4" s="200"/>
      <c r="H4" s="200"/>
      <c r="I4" s="200"/>
      <c r="J4" s="200" t="s">
        <v>31</v>
      </c>
      <c r="K4" s="200"/>
      <c r="L4" s="200"/>
      <c r="M4" s="200"/>
      <c r="N4" s="200"/>
      <c r="O4" s="200"/>
      <c r="P4" s="200"/>
      <c r="Q4" s="200"/>
      <c r="R4" s="200"/>
      <c r="S4" s="200"/>
      <c r="T4" s="200"/>
      <c r="U4" s="200"/>
      <c r="V4" s="200" t="s">
        <v>32</v>
      </c>
      <c r="W4" s="200"/>
      <c r="X4" s="200"/>
      <c r="Y4" s="200"/>
      <c r="Z4" s="200"/>
      <c r="AA4" s="200"/>
      <c r="AB4" s="200"/>
      <c r="AC4" s="200"/>
      <c r="AD4" s="200"/>
      <c r="AE4" s="200"/>
      <c r="AF4" s="200"/>
      <c r="AG4" s="200"/>
      <c r="AH4" s="201" t="s">
        <v>33</v>
      </c>
      <c r="AI4" s="201"/>
      <c r="AJ4" s="201"/>
      <c r="AK4" s="201"/>
      <c r="AL4" s="201"/>
      <c r="AM4" s="201"/>
      <c r="AN4" s="201"/>
    </row>
    <row r="5" spans="1:256" ht="15.75"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row>
    <row r="6" spans="1:256" ht="24" customHeight="1">
      <c r="A6" s="199"/>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row>
    <row r="7" spans="1:256" ht="18" customHeight="1">
      <c r="A7" s="115" t="s">
        <v>155</v>
      </c>
      <c r="B7" s="115"/>
      <c r="C7" s="115"/>
      <c r="D7" s="115"/>
      <c r="E7" s="115"/>
      <c r="F7" s="115"/>
      <c r="G7" s="115"/>
      <c r="H7" s="116" t="s">
        <v>215</v>
      </c>
      <c r="I7" s="116"/>
      <c r="J7" s="116"/>
      <c r="K7" s="116"/>
      <c r="L7" s="116"/>
      <c r="M7" s="116"/>
      <c r="N7" s="116"/>
      <c r="O7" s="116"/>
      <c r="P7" s="116"/>
      <c r="Q7" s="116"/>
      <c r="R7" s="116"/>
      <c r="S7" s="116"/>
      <c r="T7" s="116"/>
      <c r="U7" s="116"/>
      <c r="V7" s="116"/>
      <c r="W7" s="115"/>
      <c r="X7" s="115"/>
      <c r="Y7" s="115"/>
      <c r="Z7" s="115"/>
      <c r="AA7" s="17"/>
      <c r="AB7" s="17"/>
      <c r="AC7" s="17"/>
      <c r="AD7" s="17"/>
      <c r="AE7" s="17"/>
      <c r="AF7" s="17"/>
      <c r="AG7" s="17"/>
      <c r="AH7" s="17"/>
      <c r="AI7" s="17"/>
      <c r="AJ7" s="17"/>
      <c r="AK7" s="17"/>
      <c r="AL7" s="17"/>
      <c r="AM7" s="17"/>
      <c r="AN7" s="18"/>
    </row>
    <row r="8" spans="1:256" ht="36" customHeight="1">
      <c r="A8" s="200" t="s">
        <v>34</v>
      </c>
      <c r="B8" s="200"/>
      <c r="C8" s="200"/>
      <c r="D8" s="200"/>
      <c r="E8" s="200"/>
      <c r="F8" s="203" t="s">
        <v>35</v>
      </c>
      <c r="G8" s="203"/>
      <c r="H8" s="203"/>
      <c r="I8" s="203"/>
      <c r="J8" s="203"/>
      <c r="K8" s="203"/>
      <c r="L8" s="203"/>
      <c r="M8" s="203"/>
      <c r="N8" s="203"/>
      <c r="O8" s="203"/>
      <c r="P8" s="203"/>
      <c r="Q8" s="204" t="s">
        <v>36</v>
      </c>
      <c r="R8" s="204"/>
      <c r="S8" s="204"/>
      <c r="T8" s="204"/>
      <c r="U8" s="204"/>
      <c r="V8" s="204"/>
      <c r="W8" s="204"/>
      <c r="X8" s="204"/>
      <c r="Y8" s="204"/>
      <c r="Z8" s="204"/>
      <c r="AA8" s="204"/>
      <c r="AB8" s="204"/>
      <c r="AC8" s="204"/>
      <c r="AD8" s="204"/>
      <c r="AE8" s="204"/>
      <c r="AF8" s="204"/>
      <c r="AG8" s="204"/>
      <c r="AH8" s="204"/>
      <c r="AI8" s="204"/>
      <c r="AJ8" s="204"/>
      <c r="AK8" s="204"/>
      <c r="AL8" s="204"/>
      <c r="AM8" s="204"/>
      <c r="AN8" s="204"/>
    </row>
    <row r="9" spans="1:256" ht="61.5" customHeight="1">
      <c r="A9" s="200" t="s">
        <v>37</v>
      </c>
      <c r="B9" s="200"/>
      <c r="C9" s="200"/>
      <c r="D9" s="200"/>
      <c r="E9" s="200"/>
      <c r="F9" s="205" t="s">
        <v>38</v>
      </c>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row>
    <row r="10" spans="1:256" ht="16.75" customHeight="1">
      <c r="A10" s="202" t="s">
        <v>39</v>
      </c>
      <c r="B10" s="202"/>
      <c r="C10" s="202"/>
      <c r="D10" s="202"/>
      <c r="E10" s="202"/>
      <c r="F10" s="200" t="s">
        <v>40</v>
      </c>
      <c r="G10" s="200"/>
      <c r="H10" s="200"/>
      <c r="I10" s="200"/>
      <c r="J10" s="200"/>
      <c r="K10" s="200"/>
      <c r="L10" s="200"/>
      <c r="M10" s="200"/>
      <c r="N10" s="200"/>
      <c r="O10" s="200"/>
      <c r="P10" s="200"/>
      <c r="Q10" s="200"/>
      <c r="R10" s="200"/>
      <c r="S10" s="200"/>
      <c r="T10" s="200"/>
      <c r="U10" s="200" t="s">
        <v>41</v>
      </c>
      <c r="V10" s="200"/>
      <c r="W10" s="200"/>
      <c r="X10" s="200"/>
      <c r="Y10" s="200"/>
      <c r="Z10" s="200"/>
      <c r="AA10" s="200"/>
      <c r="AB10" s="200"/>
      <c r="AC10" s="200"/>
      <c r="AD10" s="200"/>
      <c r="AE10" s="200"/>
      <c r="AF10" s="200"/>
      <c r="AG10" s="200"/>
      <c r="AH10" s="200"/>
      <c r="AI10" s="200"/>
      <c r="AJ10" s="200"/>
      <c r="AK10" s="200"/>
      <c r="AL10" s="200"/>
      <c r="AM10" s="200"/>
      <c r="AN10" s="200"/>
    </row>
    <row r="11" spans="1:256" ht="33.75" customHeight="1">
      <c r="A11" s="202"/>
      <c r="B11" s="202"/>
      <c r="C11" s="202"/>
      <c r="D11" s="202"/>
      <c r="E11" s="202"/>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row>
    <row r="12" spans="1:256" ht="54" customHeight="1">
      <c r="A12" s="204" t="s">
        <v>42</v>
      </c>
      <c r="B12" s="204"/>
      <c r="C12" s="204"/>
      <c r="D12" s="204"/>
      <c r="E12" s="204"/>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row>
    <row r="13" spans="1:256" ht="15.75" customHeight="1">
      <c r="A13" s="200" t="s">
        <v>43</v>
      </c>
      <c r="B13" s="200"/>
      <c r="C13" s="200"/>
      <c r="D13" s="200"/>
      <c r="E13" s="200"/>
      <c r="F13" s="19" t="s">
        <v>44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1"/>
    </row>
    <row r="14" spans="1:256" ht="18" customHeight="1">
      <c r="A14" s="200"/>
      <c r="B14" s="200"/>
      <c r="C14" s="200"/>
      <c r="D14" s="200"/>
      <c r="E14" s="200"/>
      <c r="F14" s="2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10" t="s">
        <v>45</v>
      </c>
      <c r="AG14" s="210"/>
      <c r="AH14" s="210"/>
      <c r="AI14" s="210"/>
      <c r="AJ14" s="210"/>
      <c r="AK14" s="210"/>
      <c r="AL14" s="210"/>
      <c r="AM14" s="210"/>
      <c r="AN14" s="211"/>
    </row>
    <row r="15" spans="1:256" ht="12" customHeight="1">
      <c r="A15" s="200"/>
      <c r="B15" s="200"/>
      <c r="C15" s="200"/>
      <c r="D15" s="200"/>
      <c r="E15" s="200"/>
      <c r="F15" s="22" t="s">
        <v>46</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256" ht="12" customHeight="1">
      <c r="A16" s="200"/>
      <c r="B16" s="200"/>
      <c r="C16" s="200"/>
      <c r="D16" s="200"/>
      <c r="E16" s="200"/>
      <c r="F16" s="22"/>
      <c r="G16" s="23"/>
      <c r="H16" s="23" t="s">
        <v>47</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4"/>
    </row>
    <row r="17" spans="1:40" ht="18" customHeight="1">
      <c r="A17" s="200"/>
      <c r="B17" s="200"/>
      <c r="C17" s="200"/>
      <c r="D17" s="200"/>
      <c r="E17" s="200"/>
      <c r="F17" s="25"/>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12" t="s">
        <v>45</v>
      </c>
      <c r="AG17" s="212"/>
      <c r="AH17" s="212"/>
      <c r="AI17" s="212"/>
      <c r="AJ17" s="210"/>
      <c r="AK17" s="210"/>
      <c r="AL17" s="210"/>
      <c r="AM17" s="210"/>
      <c r="AN17" s="211"/>
    </row>
    <row r="18" spans="1:40" ht="27.75" customHeight="1">
      <c r="A18" s="200" t="s">
        <v>48</v>
      </c>
      <c r="B18" s="200"/>
      <c r="C18" s="200"/>
      <c r="D18" s="200"/>
      <c r="E18" s="200"/>
      <c r="F18" s="204" t="s">
        <v>49</v>
      </c>
      <c r="G18" s="204"/>
      <c r="H18" s="204"/>
      <c r="I18" s="204"/>
      <c r="J18" s="204"/>
      <c r="K18" s="204"/>
      <c r="L18" s="202" t="s">
        <v>50</v>
      </c>
      <c r="M18" s="202"/>
      <c r="N18" s="202"/>
      <c r="O18" s="202"/>
      <c r="P18" s="202"/>
      <c r="Q18" s="202"/>
      <c r="R18" s="200" t="s">
        <v>51</v>
      </c>
      <c r="S18" s="200"/>
      <c r="T18" s="200"/>
      <c r="U18" s="200"/>
      <c r="V18" s="200"/>
      <c r="W18" s="200"/>
      <c r="X18" s="202" t="s">
        <v>52</v>
      </c>
      <c r="Y18" s="202"/>
      <c r="Z18" s="202"/>
      <c r="AA18" s="202"/>
      <c r="AB18" s="202"/>
      <c r="AC18" s="202"/>
      <c r="AD18" s="202" t="s">
        <v>53</v>
      </c>
      <c r="AE18" s="202"/>
      <c r="AF18" s="202"/>
      <c r="AG18" s="202"/>
      <c r="AH18" s="202"/>
      <c r="AI18" s="202"/>
      <c r="AJ18" s="200"/>
      <c r="AK18" s="200"/>
      <c r="AL18" s="200"/>
      <c r="AM18" s="200"/>
      <c r="AN18" s="213"/>
    </row>
    <row r="19" spans="1:40" ht="26.25" customHeight="1">
      <c r="A19" s="200"/>
      <c r="B19" s="200"/>
      <c r="C19" s="200"/>
      <c r="D19" s="200"/>
      <c r="E19" s="200"/>
      <c r="F19" s="206"/>
      <c r="G19" s="207"/>
      <c r="H19" s="207"/>
      <c r="I19" s="207"/>
      <c r="J19" s="208" t="s">
        <v>182</v>
      </c>
      <c r="K19" s="209"/>
      <c r="L19" s="206"/>
      <c r="M19" s="207"/>
      <c r="N19" s="207"/>
      <c r="O19" s="115" t="s">
        <v>181</v>
      </c>
      <c r="P19" s="115"/>
      <c r="Q19" s="123"/>
      <c r="R19" s="122"/>
      <c r="S19" s="116"/>
      <c r="T19" s="116"/>
      <c r="U19" s="116"/>
      <c r="V19" s="208" t="s">
        <v>183</v>
      </c>
      <c r="W19" s="209"/>
      <c r="X19" s="122"/>
      <c r="Y19" s="116"/>
      <c r="Z19" s="116"/>
      <c r="AA19" s="116"/>
      <c r="AB19" s="208" t="s">
        <v>183</v>
      </c>
      <c r="AC19" s="209"/>
      <c r="AD19" s="199" t="s">
        <v>54</v>
      </c>
      <c r="AE19" s="199"/>
      <c r="AF19" s="199"/>
      <c r="AG19" s="199"/>
      <c r="AH19" s="199"/>
      <c r="AI19" s="199"/>
      <c r="AJ19" s="214"/>
      <c r="AK19" s="214"/>
      <c r="AL19" s="214"/>
      <c r="AM19" s="214"/>
      <c r="AN19" s="215"/>
    </row>
    <row r="21" spans="1:40" ht="16.75" customHeight="1">
      <c r="A21" s="16" t="s">
        <v>55</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8"/>
    </row>
    <row r="22" spans="1:40" ht="16.75" customHeight="1">
      <c r="A22" s="19" t="s">
        <v>56</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row>
    <row r="23" spans="1:40" ht="26.25" customHeight="1">
      <c r="A23" s="200" t="s">
        <v>57</v>
      </c>
      <c r="B23" s="200"/>
      <c r="C23" s="200"/>
      <c r="D23" s="200" t="s">
        <v>58</v>
      </c>
      <c r="E23" s="200"/>
      <c r="F23" s="200"/>
      <c r="G23" s="200"/>
      <c r="H23" s="200"/>
      <c r="I23" s="200"/>
      <c r="J23" s="200"/>
      <c r="K23" s="200"/>
      <c r="L23" s="202" t="s">
        <v>59</v>
      </c>
      <c r="M23" s="202"/>
      <c r="N23" s="202"/>
      <c r="O23" s="202"/>
      <c r="P23" s="202"/>
      <c r="Q23" s="202"/>
      <c r="R23" s="202"/>
      <c r="S23" s="200" t="s">
        <v>60</v>
      </c>
      <c r="T23" s="200"/>
      <c r="U23" s="200"/>
      <c r="V23" s="200"/>
      <c r="W23" s="200"/>
      <c r="X23" s="200"/>
      <c r="Y23" s="200"/>
      <c r="Z23" s="202" t="s">
        <v>61</v>
      </c>
      <c r="AA23" s="202"/>
      <c r="AB23" s="202"/>
      <c r="AC23" s="202"/>
      <c r="AD23" s="202"/>
      <c r="AE23" s="202"/>
      <c r="AF23" s="202"/>
      <c r="AG23" s="200" t="s">
        <v>62</v>
      </c>
      <c r="AH23" s="200"/>
      <c r="AI23" s="200"/>
      <c r="AJ23" s="200"/>
      <c r="AK23" s="200"/>
      <c r="AL23" s="200"/>
      <c r="AM23" s="200"/>
      <c r="AN23" s="200"/>
    </row>
    <row r="24" spans="1:40" ht="24.75" customHeight="1">
      <c r="A24" s="200" t="s">
        <v>63</v>
      </c>
      <c r="B24" s="200"/>
      <c r="C24" s="200"/>
      <c r="D24" s="203" t="s">
        <v>64</v>
      </c>
      <c r="E24" s="203"/>
      <c r="F24" s="203"/>
      <c r="G24" s="203"/>
      <c r="H24" s="203"/>
      <c r="I24" s="203"/>
      <c r="J24" s="203"/>
      <c r="K24" s="203"/>
      <c r="L24" s="203" t="s">
        <v>65</v>
      </c>
      <c r="M24" s="203"/>
      <c r="N24" s="203"/>
      <c r="O24" s="203"/>
      <c r="P24" s="203"/>
      <c r="Q24" s="203"/>
      <c r="R24" s="203"/>
      <c r="S24" s="203" t="s">
        <v>66</v>
      </c>
      <c r="T24" s="203"/>
      <c r="U24" s="203"/>
      <c r="V24" s="203"/>
      <c r="W24" s="203"/>
      <c r="X24" s="203"/>
      <c r="Y24" s="203"/>
      <c r="Z24" s="203" t="s">
        <v>66</v>
      </c>
      <c r="AA24" s="203"/>
      <c r="AB24" s="203"/>
      <c r="AC24" s="203"/>
      <c r="AD24" s="203"/>
      <c r="AE24" s="203"/>
      <c r="AF24" s="203"/>
      <c r="AG24" s="203" t="s">
        <v>66</v>
      </c>
      <c r="AH24" s="203"/>
      <c r="AI24" s="203"/>
      <c r="AJ24" s="203"/>
      <c r="AK24" s="203"/>
      <c r="AL24" s="203"/>
      <c r="AM24" s="203"/>
      <c r="AN24" s="200"/>
    </row>
    <row r="25" spans="1:40" ht="24.75" customHeight="1">
      <c r="A25" s="200" t="s">
        <v>67</v>
      </c>
      <c r="B25" s="200"/>
      <c r="C25" s="200"/>
      <c r="D25" s="203" t="s">
        <v>66</v>
      </c>
      <c r="E25" s="203"/>
      <c r="F25" s="203"/>
      <c r="G25" s="203"/>
      <c r="H25" s="203"/>
      <c r="I25" s="203"/>
      <c r="J25" s="203"/>
      <c r="K25" s="203"/>
      <c r="L25" s="203" t="s">
        <v>66</v>
      </c>
      <c r="M25" s="203"/>
      <c r="N25" s="203"/>
      <c r="O25" s="203"/>
      <c r="P25" s="203"/>
      <c r="Q25" s="203"/>
      <c r="R25" s="203"/>
      <c r="S25" s="203" t="s">
        <v>66</v>
      </c>
      <c r="T25" s="203"/>
      <c r="U25" s="203"/>
      <c r="V25" s="203"/>
      <c r="W25" s="203"/>
      <c r="X25" s="203"/>
      <c r="Y25" s="203"/>
      <c r="Z25" s="203" t="s">
        <v>66</v>
      </c>
      <c r="AA25" s="203"/>
      <c r="AB25" s="203"/>
      <c r="AC25" s="203"/>
      <c r="AD25" s="203"/>
      <c r="AE25" s="203"/>
      <c r="AF25" s="203"/>
      <c r="AG25" s="203" t="s">
        <v>66</v>
      </c>
      <c r="AH25" s="203"/>
      <c r="AI25" s="203"/>
      <c r="AJ25" s="203"/>
      <c r="AK25" s="203"/>
      <c r="AL25" s="203"/>
      <c r="AM25" s="203"/>
      <c r="AN25" s="200"/>
    </row>
    <row r="26" spans="1:40" ht="18" customHeight="1">
      <c r="A26" s="16" t="s">
        <v>69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8"/>
    </row>
    <row r="27" spans="1:40" ht="12" customHeight="1">
      <c r="A27" s="216"/>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8"/>
    </row>
    <row r="28" spans="1:40" ht="12" customHeight="1">
      <c r="A28" s="219"/>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1"/>
    </row>
    <row r="29" spans="1:40" ht="12" customHeight="1">
      <c r="A29" s="21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1"/>
    </row>
    <row r="30" spans="1:40" ht="12" customHeight="1">
      <c r="A30" s="21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1"/>
    </row>
    <row r="31" spans="1:40" ht="12" customHeight="1">
      <c r="A31" s="21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1"/>
    </row>
    <row r="32" spans="1:40" ht="12" customHeight="1">
      <c r="A32" s="219"/>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1"/>
    </row>
    <row r="33" spans="1:40" ht="12" customHeight="1">
      <c r="A33" s="21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1"/>
    </row>
    <row r="34" spans="1:40" ht="12" customHeight="1">
      <c r="A34" s="21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1"/>
    </row>
    <row r="35" spans="1:40" ht="12" customHeight="1">
      <c r="A35" s="219"/>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1"/>
    </row>
    <row r="36" spans="1:40" ht="12" customHeight="1">
      <c r="A36" s="219"/>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1"/>
    </row>
    <row r="37" spans="1:40" ht="12" customHeight="1">
      <c r="A37" s="220"/>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21"/>
    </row>
    <row r="38" spans="1:40" ht="12" customHeight="1">
      <c r="A38" s="14" t="s">
        <v>70</v>
      </c>
    </row>
    <row r="39" spans="1:40" ht="12" customHeight="1">
      <c r="C39" s="14" t="s">
        <v>71</v>
      </c>
    </row>
    <row r="40" spans="1:40" ht="12" customHeight="1">
      <c r="A40" s="153" t="s">
        <v>231</v>
      </c>
    </row>
  </sheetData>
  <mergeCells count="57">
    <mergeCell ref="S25:Y25"/>
    <mergeCell ref="Z25:AF25"/>
    <mergeCell ref="AG25:AM25"/>
    <mergeCell ref="A27:AN37"/>
    <mergeCell ref="AN23:AN25"/>
    <mergeCell ref="A24:C24"/>
    <mergeCell ref="D24:K24"/>
    <mergeCell ref="L24:R24"/>
    <mergeCell ref="S24:Y24"/>
    <mergeCell ref="Z24:AF24"/>
    <mergeCell ref="AG24:AM24"/>
    <mergeCell ref="A25:C25"/>
    <mergeCell ref="D25:K25"/>
    <mergeCell ref="L25:R25"/>
    <mergeCell ref="A23:C23"/>
    <mergeCell ref="D23:K23"/>
    <mergeCell ref="L23:R23"/>
    <mergeCell ref="S23:Y23"/>
    <mergeCell ref="Z23:AF23"/>
    <mergeCell ref="AG23:AM23"/>
    <mergeCell ref="AD18:AI18"/>
    <mergeCell ref="AJ18:AN19"/>
    <mergeCell ref="AD19:AI19"/>
    <mergeCell ref="A12:E12"/>
    <mergeCell ref="F12:AN12"/>
    <mergeCell ref="A13:E17"/>
    <mergeCell ref="AF14:AN14"/>
    <mergeCell ref="AF17:AN17"/>
    <mergeCell ref="A18:E19"/>
    <mergeCell ref="F18:K18"/>
    <mergeCell ref="L18:Q18"/>
    <mergeCell ref="R18:W18"/>
    <mergeCell ref="X18:AC18"/>
    <mergeCell ref="F19:I19"/>
    <mergeCell ref="J19:K19"/>
    <mergeCell ref="L19:N19"/>
    <mergeCell ref="V19:W19"/>
    <mergeCell ref="AB19:AC19"/>
    <mergeCell ref="A8:E8"/>
    <mergeCell ref="F8:P8"/>
    <mergeCell ref="Q8:AN8"/>
    <mergeCell ref="A9:E9"/>
    <mergeCell ref="F9:AN9"/>
    <mergeCell ref="A10:E11"/>
    <mergeCell ref="F10:T10"/>
    <mergeCell ref="U10:AN10"/>
    <mergeCell ref="F11:T11"/>
    <mergeCell ref="U11:AN11"/>
    <mergeCell ref="A5:I6"/>
    <mergeCell ref="J5:U6"/>
    <mergeCell ref="V5:AG6"/>
    <mergeCell ref="AH5:AN6"/>
    <mergeCell ref="A2:AN2"/>
    <mergeCell ref="A4:I4"/>
    <mergeCell ref="J4:U4"/>
    <mergeCell ref="V4:AG4"/>
    <mergeCell ref="AH4:AN4"/>
  </mergeCells>
  <phoneticPr fontId="3"/>
  <dataValidations count="2">
    <dataValidation type="list" allowBlank="1" showInputMessage="1" showErrorMessage="1" sqref="AD19:AI19">
      <formula1>"有り,無し"</formula1>
    </dataValidation>
    <dataValidation type="list" allowBlank="1" showInputMessage="1" showErrorMessage="1" sqref="AF14:AN14 AF17:AN17">
      <formula1>"はい,いいえ"</formula1>
    </dataValidation>
  </dataValidations>
  <printOptions horizontalCentered="1" verticalCentered="1"/>
  <pageMargins left="0.78740157480314965" right="0.78740157480314965" top="0.98425196850393704" bottom="0.98425196850393704" header="0.51181102362204722" footer="0.51181102362204722"/>
  <pageSetup paperSize="9" scale="96" orientation="portrait" cellComments="asDisplayed" r:id="rId1"/>
  <headerFooter differentOddEven="1" alignWithMargins="0">
    <evenHeader>&amp;C（旧）</even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IV40"/>
  <sheetViews>
    <sheetView view="pageBreakPreview" topLeftCell="A13" zoomScaleNormal="100" zoomScaleSheetLayoutView="100" workbookViewId="0">
      <selection activeCell="AH4" sqref="AH4:AN4"/>
    </sheetView>
  </sheetViews>
  <sheetFormatPr defaultColWidth="2.08203125" defaultRowHeight="12" customHeight="1"/>
  <cols>
    <col min="1" max="20" width="2.08203125" style="14"/>
    <col min="21" max="21" width="2.6640625" style="14" bestFit="1" customWidth="1"/>
    <col min="22" max="26" width="2.08203125" style="14"/>
    <col min="27" max="27" width="3.4140625" style="14" bestFit="1" customWidth="1"/>
    <col min="28" max="16384" width="2.08203125" style="14"/>
  </cols>
  <sheetData>
    <row r="1" spans="1:256" ht="12" customHeight="1">
      <c r="A1" s="1" t="s">
        <v>104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5" customFormat="1" ht="24.75" customHeight="1">
      <c r="A2" s="179" t="s">
        <v>233</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256" s="15" customFormat="1" ht="18" customHeight="1">
      <c r="A3" s="2"/>
    </row>
    <row r="4" spans="1:256" ht="19.5" customHeight="1">
      <c r="A4" s="200" t="s">
        <v>30</v>
      </c>
      <c r="B4" s="200"/>
      <c r="C4" s="200"/>
      <c r="D4" s="200"/>
      <c r="E4" s="200"/>
      <c r="F4" s="200"/>
      <c r="G4" s="200"/>
      <c r="H4" s="200"/>
      <c r="I4" s="200"/>
      <c r="J4" s="200" t="s">
        <v>31</v>
      </c>
      <c r="K4" s="200"/>
      <c r="L4" s="200"/>
      <c r="M4" s="200"/>
      <c r="N4" s="200"/>
      <c r="O4" s="200"/>
      <c r="P4" s="200"/>
      <c r="Q4" s="200"/>
      <c r="R4" s="200"/>
      <c r="S4" s="200"/>
      <c r="T4" s="200"/>
      <c r="U4" s="200"/>
      <c r="V4" s="200" t="s">
        <v>32</v>
      </c>
      <c r="W4" s="200"/>
      <c r="X4" s="200"/>
      <c r="Y4" s="200"/>
      <c r="Z4" s="200"/>
      <c r="AA4" s="200"/>
      <c r="AB4" s="200"/>
      <c r="AC4" s="200"/>
      <c r="AD4" s="200"/>
      <c r="AE4" s="200"/>
      <c r="AF4" s="200"/>
      <c r="AG4" s="200"/>
      <c r="AH4" s="201" t="s">
        <v>33</v>
      </c>
      <c r="AI4" s="201"/>
      <c r="AJ4" s="201"/>
      <c r="AK4" s="201"/>
      <c r="AL4" s="201"/>
      <c r="AM4" s="201"/>
      <c r="AN4" s="201"/>
    </row>
    <row r="5" spans="1:256" ht="15.75" customHeight="1">
      <c r="A5" s="222" t="s">
        <v>211</v>
      </c>
      <c r="B5" s="222"/>
      <c r="C5" s="222"/>
      <c r="D5" s="222"/>
      <c r="E5" s="222"/>
      <c r="F5" s="222"/>
      <c r="G5" s="222"/>
      <c r="H5" s="222"/>
      <c r="I5" s="222"/>
      <c r="J5" s="222" t="s">
        <v>212</v>
      </c>
      <c r="K5" s="222"/>
      <c r="L5" s="222"/>
      <c r="M5" s="222"/>
      <c r="N5" s="222"/>
      <c r="O5" s="222"/>
      <c r="P5" s="222"/>
      <c r="Q5" s="222"/>
      <c r="R5" s="222"/>
      <c r="S5" s="222"/>
      <c r="T5" s="222"/>
      <c r="U5" s="222"/>
      <c r="V5" s="222" t="s">
        <v>213</v>
      </c>
      <c r="W5" s="222"/>
      <c r="X5" s="222"/>
      <c r="Y5" s="222"/>
      <c r="Z5" s="222"/>
      <c r="AA5" s="222"/>
      <c r="AB5" s="222"/>
      <c r="AC5" s="222"/>
      <c r="AD5" s="222"/>
      <c r="AE5" s="222"/>
      <c r="AF5" s="222"/>
      <c r="AG5" s="222"/>
      <c r="AH5" s="223">
        <v>43831</v>
      </c>
      <c r="AI5" s="222"/>
      <c r="AJ5" s="222"/>
      <c r="AK5" s="222"/>
      <c r="AL5" s="222"/>
      <c r="AM5" s="222"/>
      <c r="AN5" s="222"/>
    </row>
    <row r="6" spans="1:256" ht="24"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row>
    <row r="7" spans="1:256" ht="18" customHeight="1">
      <c r="A7" s="115" t="s">
        <v>155</v>
      </c>
      <c r="B7" s="115"/>
      <c r="C7" s="115"/>
      <c r="D7" s="115"/>
      <c r="E7" s="115"/>
      <c r="F7" s="115"/>
      <c r="G7" s="115"/>
      <c r="H7" s="150" t="s">
        <v>214</v>
      </c>
      <c r="I7" s="150"/>
      <c r="J7" s="150"/>
      <c r="K7" s="150"/>
      <c r="L7" s="150"/>
      <c r="M7" s="150"/>
      <c r="N7" s="150"/>
      <c r="O7" s="150"/>
      <c r="P7" s="150"/>
      <c r="Q7" s="150"/>
      <c r="R7" s="150"/>
      <c r="S7" s="150"/>
      <c r="T7" s="150"/>
      <c r="U7" s="150"/>
      <c r="V7" s="150"/>
      <c r="W7" s="115"/>
      <c r="X7" s="115"/>
      <c r="Y7" s="115"/>
      <c r="Z7" s="115"/>
      <c r="AA7" s="17"/>
      <c r="AB7" s="17"/>
      <c r="AC7" s="17"/>
      <c r="AD7" s="17"/>
      <c r="AE7" s="17"/>
      <c r="AF7" s="17"/>
      <c r="AG7" s="17"/>
      <c r="AH7" s="17"/>
      <c r="AI7" s="17"/>
      <c r="AJ7" s="17"/>
      <c r="AK7" s="17"/>
      <c r="AL7" s="17"/>
      <c r="AM7" s="17"/>
      <c r="AN7" s="18"/>
    </row>
    <row r="8" spans="1:256" ht="36" customHeight="1">
      <c r="A8" s="200" t="s">
        <v>34</v>
      </c>
      <c r="B8" s="200"/>
      <c r="C8" s="200"/>
      <c r="D8" s="200"/>
      <c r="E8" s="200"/>
      <c r="F8" s="224" t="s">
        <v>216</v>
      </c>
      <c r="G8" s="224"/>
      <c r="H8" s="224"/>
      <c r="I8" s="224"/>
      <c r="J8" s="224"/>
      <c r="K8" s="224"/>
      <c r="L8" s="224"/>
      <c r="M8" s="224"/>
      <c r="N8" s="224"/>
      <c r="O8" s="224"/>
      <c r="P8" s="224"/>
      <c r="Q8" s="204" t="s">
        <v>36</v>
      </c>
      <c r="R8" s="204"/>
      <c r="S8" s="204"/>
      <c r="T8" s="204"/>
      <c r="U8" s="204"/>
      <c r="V8" s="204"/>
      <c r="W8" s="204"/>
      <c r="X8" s="204"/>
      <c r="Y8" s="204"/>
      <c r="Z8" s="204"/>
      <c r="AA8" s="204"/>
      <c r="AB8" s="204"/>
      <c r="AC8" s="204"/>
      <c r="AD8" s="204"/>
      <c r="AE8" s="204"/>
      <c r="AF8" s="204"/>
      <c r="AG8" s="204"/>
      <c r="AH8" s="204"/>
      <c r="AI8" s="204"/>
      <c r="AJ8" s="204"/>
      <c r="AK8" s="204"/>
      <c r="AL8" s="204"/>
      <c r="AM8" s="204"/>
      <c r="AN8" s="204"/>
    </row>
    <row r="9" spans="1:256" ht="61.5" customHeight="1">
      <c r="A9" s="200" t="s">
        <v>37</v>
      </c>
      <c r="B9" s="200"/>
      <c r="C9" s="200"/>
      <c r="D9" s="200"/>
      <c r="E9" s="200"/>
      <c r="F9" s="225" t="s">
        <v>255</v>
      </c>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row>
    <row r="10" spans="1:256" ht="16.75" customHeight="1">
      <c r="A10" s="202" t="s">
        <v>39</v>
      </c>
      <c r="B10" s="202"/>
      <c r="C10" s="202"/>
      <c r="D10" s="202"/>
      <c r="E10" s="202"/>
      <c r="F10" s="200" t="s">
        <v>40</v>
      </c>
      <c r="G10" s="200"/>
      <c r="H10" s="200"/>
      <c r="I10" s="200"/>
      <c r="J10" s="200"/>
      <c r="K10" s="200"/>
      <c r="L10" s="200"/>
      <c r="M10" s="200"/>
      <c r="N10" s="200"/>
      <c r="O10" s="200"/>
      <c r="P10" s="200"/>
      <c r="Q10" s="200"/>
      <c r="R10" s="200"/>
      <c r="S10" s="200"/>
      <c r="T10" s="200"/>
      <c r="U10" s="200" t="s">
        <v>41</v>
      </c>
      <c r="V10" s="200"/>
      <c r="W10" s="200"/>
      <c r="X10" s="200"/>
      <c r="Y10" s="200"/>
      <c r="Z10" s="200"/>
      <c r="AA10" s="200"/>
      <c r="AB10" s="200"/>
      <c r="AC10" s="200"/>
      <c r="AD10" s="200"/>
      <c r="AE10" s="200"/>
      <c r="AF10" s="200"/>
      <c r="AG10" s="200"/>
      <c r="AH10" s="200"/>
      <c r="AI10" s="200"/>
      <c r="AJ10" s="200"/>
      <c r="AK10" s="200"/>
      <c r="AL10" s="200"/>
      <c r="AM10" s="200"/>
      <c r="AN10" s="200"/>
    </row>
    <row r="11" spans="1:256" ht="33.75" customHeight="1">
      <c r="A11" s="202"/>
      <c r="B11" s="202"/>
      <c r="C11" s="202"/>
      <c r="D11" s="202"/>
      <c r="E11" s="202"/>
      <c r="F11" s="222" t="s">
        <v>217</v>
      </c>
      <c r="G11" s="222"/>
      <c r="H11" s="222"/>
      <c r="I11" s="222"/>
      <c r="J11" s="222"/>
      <c r="K11" s="222"/>
      <c r="L11" s="222"/>
      <c r="M11" s="222"/>
      <c r="N11" s="222"/>
      <c r="O11" s="222"/>
      <c r="P11" s="222"/>
      <c r="Q11" s="222"/>
      <c r="R11" s="222"/>
      <c r="S11" s="222"/>
      <c r="T11" s="222"/>
      <c r="U11" s="222" t="s">
        <v>213</v>
      </c>
      <c r="V11" s="222"/>
      <c r="W11" s="222"/>
      <c r="X11" s="222"/>
      <c r="Y11" s="222"/>
      <c r="Z11" s="222"/>
      <c r="AA11" s="222"/>
      <c r="AB11" s="222"/>
      <c r="AC11" s="222"/>
      <c r="AD11" s="222"/>
      <c r="AE11" s="222"/>
      <c r="AF11" s="222"/>
      <c r="AG11" s="222"/>
      <c r="AH11" s="222"/>
      <c r="AI11" s="222"/>
      <c r="AJ11" s="222"/>
      <c r="AK11" s="222"/>
      <c r="AL11" s="222"/>
      <c r="AM11" s="222"/>
      <c r="AN11" s="222"/>
    </row>
    <row r="12" spans="1:256" ht="54" customHeight="1">
      <c r="A12" s="204" t="s">
        <v>42</v>
      </c>
      <c r="B12" s="204"/>
      <c r="C12" s="204"/>
      <c r="D12" s="204"/>
      <c r="E12" s="204"/>
      <c r="F12" s="228" t="s">
        <v>218</v>
      </c>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row>
    <row r="13" spans="1:256" ht="15.75" customHeight="1">
      <c r="A13" s="200" t="s">
        <v>43</v>
      </c>
      <c r="B13" s="200"/>
      <c r="C13" s="200"/>
      <c r="D13" s="200"/>
      <c r="E13" s="200"/>
      <c r="F13" s="19" t="s">
        <v>44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1"/>
    </row>
    <row r="14" spans="1:256" ht="18" customHeight="1">
      <c r="A14" s="200"/>
      <c r="B14" s="200"/>
      <c r="C14" s="200"/>
      <c r="D14" s="200"/>
      <c r="E14" s="200"/>
      <c r="F14" s="2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29" t="s">
        <v>210</v>
      </c>
      <c r="AG14" s="229"/>
      <c r="AH14" s="229"/>
      <c r="AI14" s="229"/>
      <c r="AJ14" s="229"/>
      <c r="AK14" s="229"/>
      <c r="AL14" s="229"/>
      <c r="AM14" s="229"/>
      <c r="AN14" s="230"/>
    </row>
    <row r="15" spans="1:256" ht="12" customHeight="1">
      <c r="A15" s="200"/>
      <c r="B15" s="200"/>
      <c r="C15" s="200"/>
      <c r="D15" s="200"/>
      <c r="E15" s="200"/>
      <c r="F15" s="22" t="s">
        <v>46</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256" ht="12" customHeight="1">
      <c r="A16" s="200"/>
      <c r="B16" s="200"/>
      <c r="C16" s="200"/>
      <c r="D16" s="200"/>
      <c r="E16" s="200"/>
      <c r="F16" s="22"/>
      <c r="G16" s="23"/>
      <c r="H16" s="23" t="s">
        <v>47</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4"/>
    </row>
    <row r="17" spans="1:40" ht="18" customHeight="1">
      <c r="A17" s="200"/>
      <c r="B17" s="200"/>
      <c r="C17" s="200"/>
      <c r="D17" s="200"/>
      <c r="E17" s="200"/>
      <c r="F17" s="25"/>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31" t="s">
        <v>210</v>
      </c>
      <c r="AG17" s="231"/>
      <c r="AH17" s="231"/>
      <c r="AI17" s="231"/>
      <c r="AJ17" s="229"/>
      <c r="AK17" s="229"/>
      <c r="AL17" s="229"/>
      <c r="AM17" s="229"/>
      <c r="AN17" s="230"/>
    </row>
    <row r="18" spans="1:40" ht="27.75" customHeight="1">
      <c r="A18" s="200" t="s">
        <v>48</v>
      </c>
      <c r="B18" s="200"/>
      <c r="C18" s="200"/>
      <c r="D18" s="200"/>
      <c r="E18" s="200"/>
      <c r="F18" s="204" t="s">
        <v>49</v>
      </c>
      <c r="G18" s="204"/>
      <c r="H18" s="204"/>
      <c r="I18" s="204"/>
      <c r="J18" s="204"/>
      <c r="K18" s="204"/>
      <c r="L18" s="202" t="s">
        <v>50</v>
      </c>
      <c r="M18" s="202"/>
      <c r="N18" s="202"/>
      <c r="O18" s="202"/>
      <c r="P18" s="202"/>
      <c r="Q18" s="202"/>
      <c r="R18" s="200" t="s">
        <v>51</v>
      </c>
      <c r="S18" s="200"/>
      <c r="T18" s="200"/>
      <c r="U18" s="200"/>
      <c r="V18" s="200"/>
      <c r="W18" s="200"/>
      <c r="X18" s="202" t="s">
        <v>52</v>
      </c>
      <c r="Y18" s="202"/>
      <c r="Z18" s="202"/>
      <c r="AA18" s="202"/>
      <c r="AB18" s="202"/>
      <c r="AC18" s="202"/>
      <c r="AD18" s="202" t="s">
        <v>53</v>
      </c>
      <c r="AE18" s="202"/>
      <c r="AF18" s="202"/>
      <c r="AG18" s="202"/>
      <c r="AH18" s="202"/>
      <c r="AI18" s="202"/>
      <c r="AJ18" s="200"/>
      <c r="AK18" s="200"/>
      <c r="AL18" s="200"/>
      <c r="AM18" s="200"/>
      <c r="AN18" s="213"/>
    </row>
    <row r="19" spans="1:40" ht="26.25" customHeight="1">
      <c r="A19" s="200"/>
      <c r="B19" s="200"/>
      <c r="C19" s="200"/>
      <c r="D19" s="200"/>
      <c r="E19" s="200"/>
      <c r="F19" s="259">
        <v>5</v>
      </c>
      <c r="G19" s="260"/>
      <c r="H19" s="260"/>
      <c r="I19" s="260"/>
      <c r="J19" s="208" t="s">
        <v>182</v>
      </c>
      <c r="K19" s="209"/>
      <c r="L19" s="226">
        <v>365</v>
      </c>
      <c r="M19" s="227"/>
      <c r="N19" s="227"/>
      <c r="O19" s="115" t="s">
        <v>181</v>
      </c>
      <c r="P19" s="115"/>
      <c r="Q19" s="123"/>
      <c r="R19" s="151"/>
      <c r="S19" s="150"/>
      <c r="T19" s="150"/>
      <c r="U19" s="150">
        <v>5</v>
      </c>
      <c r="V19" s="208" t="s">
        <v>183</v>
      </c>
      <c r="W19" s="209"/>
      <c r="X19" s="151"/>
      <c r="Y19" s="150"/>
      <c r="Z19" s="150"/>
      <c r="AA19" s="150">
        <v>5</v>
      </c>
      <c r="AB19" s="208" t="s">
        <v>183</v>
      </c>
      <c r="AC19" s="209"/>
      <c r="AD19" s="222" t="s">
        <v>219</v>
      </c>
      <c r="AE19" s="222"/>
      <c r="AF19" s="222"/>
      <c r="AG19" s="222"/>
      <c r="AH19" s="222"/>
      <c r="AI19" s="222"/>
      <c r="AJ19" s="214"/>
      <c r="AK19" s="214"/>
      <c r="AL19" s="214"/>
      <c r="AM19" s="214"/>
      <c r="AN19" s="215"/>
    </row>
    <row r="21" spans="1:40" ht="16.75" customHeight="1">
      <c r="A21" s="16" t="s">
        <v>55</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8"/>
    </row>
    <row r="22" spans="1:40" ht="16.75" customHeight="1">
      <c r="A22" s="19" t="s">
        <v>56</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row>
    <row r="23" spans="1:40" ht="26.25" customHeight="1">
      <c r="A23" s="200" t="s">
        <v>57</v>
      </c>
      <c r="B23" s="200"/>
      <c r="C23" s="200"/>
      <c r="D23" s="200" t="s">
        <v>58</v>
      </c>
      <c r="E23" s="200"/>
      <c r="F23" s="200"/>
      <c r="G23" s="200"/>
      <c r="H23" s="200"/>
      <c r="I23" s="200"/>
      <c r="J23" s="200"/>
      <c r="K23" s="200"/>
      <c r="L23" s="202" t="s">
        <v>59</v>
      </c>
      <c r="M23" s="202"/>
      <c r="N23" s="202"/>
      <c r="O23" s="202"/>
      <c r="P23" s="202"/>
      <c r="Q23" s="202"/>
      <c r="R23" s="202"/>
      <c r="S23" s="200" t="s">
        <v>60</v>
      </c>
      <c r="T23" s="200"/>
      <c r="U23" s="200"/>
      <c r="V23" s="200"/>
      <c r="W23" s="200"/>
      <c r="X23" s="200"/>
      <c r="Y23" s="200"/>
      <c r="Z23" s="202" t="s">
        <v>61</v>
      </c>
      <c r="AA23" s="202"/>
      <c r="AB23" s="202"/>
      <c r="AC23" s="202"/>
      <c r="AD23" s="202"/>
      <c r="AE23" s="202"/>
      <c r="AF23" s="202"/>
      <c r="AG23" s="200" t="s">
        <v>62</v>
      </c>
      <c r="AH23" s="200"/>
      <c r="AI23" s="200"/>
      <c r="AJ23" s="200"/>
      <c r="AK23" s="200"/>
      <c r="AL23" s="200"/>
      <c r="AM23" s="200"/>
      <c r="AN23" s="200"/>
    </row>
    <row r="24" spans="1:40" ht="24.75" customHeight="1">
      <c r="A24" s="200" t="s">
        <v>63</v>
      </c>
      <c r="B24" s="200"/>
      <c r="C24" s="200"/>
      <c r="D24" s="224" t="s">
        <v>223</v>
      </c>
      <c r="E24" s="224"/>
      <c r="F24" s="224"/>
      <c r="G24" s="224"/>
      <c r="H24" s="224"/>
      <c r="I24" s="224"/>
      <c r="J24" s="224"/>
      <c r="K24" s="224"/>
      <c r="L24" s="224" t="s">
        <v>221</v>
      </c>
      <c r="M24" s="224"/>
      <c r="N24" s="224"/>
      <c r="O24" s="224"/>
      <c r="P24" s="224"/>
      <c r="Q24" s="224"/>
      <c r="R24" s="224"/>
      <c r="S24" s="224" t="s">
        <v>220</v>
      </c>
      <c r="T24" s="224"/>
      <c r="U24" s="224"/>
      <c r="V24" s="224"/>
      <c r="W24" s="224"/>
      <c r="X24" s="224"/>
      <c r="Y24" s="224"/>
      <c r="Z24" s="224" t="s">
        <v>221</v>
      </c>
      <c r="AA24" s="224"/>
      <c r="AB24" s="224"/>
      <c r="AC24" s="224"/>
      <c r="AD24" s="224"/>
      <c r="AE24" s="224"/>
      <c r="AF24" s="224"/>
      <c r="AG24" s="224" t="s">
        <v>221</v>
      </c>
      <c r="AH24" s="224"/>
      <c r="AI24" s="224"/>
      <c r="AJ24" s="224"/>
      <c r="AK24" s="224"/>
      <c r="AL24" s="224"/>
      <c r="AM24" s="224"/>
      <c r="AN24" s="200"/>
    </row>
    <row r="25" spans="1:40" ht="24.75" customHeight="1">
      <c r="A25" s="200" t="s">
        <v>67</v>
      </c>
      <c r="B25" s="200"/>
      <c r="C25" s="200"/>
      <c r="D25" s="224" t="s">
        <v>222</v>
      </c>
      <c r="E25" s="224"/>
      <c r="F25" s="224"/>
      <c r="G25" s="224"/>
      <c r="H25" s="224"/>
      <c r="I25" s="224"/>
      <c r="J25" s="224"/>
      <c r="K25" s="224"/>
      <c r="L25" s="224" t="s">
        <v>222</v>
      </c>
      <c r="M25" s="224"/>
      <c r="N25" s="224"/>
      <c r="O25" s="224"/>
      <c r="P25" s="224"/>
      <c r="Q25" s="224"/>
      <c r="R25" s="224"/>
      <c r="S25" s="224" t="s">
        <v>222</v>
      </c>
      <c r="T25" s="224"/>
      <c r="U25" s="224"/>
      <c r="V25" s="224"/>
      <c r="W25" s="224"/>
      <c r="X25" s="224"/>
      <c r="Y25" s="224"/>
      <c r="Z25" s="224" t="s">
        <v>222</v>
      </c>
      <c r="AA25" s="224"/>
      <c r="AB25" s="224"/>
      <c r="AC25" s="224"/>
      <c r="AD25" s="224"/>
      <c r="AE25" s="224"/>
      <c r="AF25" s="224"/>
      <c r="AG25" s="224" t="s">
        <v>222</v>
      </c>
      <c r="AH25" s="224"/>
      <c r="AI25" s="224"/>
      <c r="AJ25" s="224"/>
      <c r="AK25" s="224"/>
      <c r="AL25" s="224"/>
      <c r="AM25" s="224"/>
      <c r="AN25" s="200"/>
    </row>
    <row r="26" spans="1:40" ht="18" customHeight="1">
      <c r="A26" s="16" t="s">
        <v>69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8"/>
    </row>
    <row r="27" spans="1:40" ht="12" customHeight="1">
      <c r="A27" s="232"/>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4"/>
    </row>
    <row r="28" spans="1:40" ht="12" customHeight="1">
      <c r="A28" s="235"/>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7"/>
    </row>
    <row r="29" spans="1:40" ht="12" customHeight="1">
      <c r="A29" s="235"/>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7"/>
    </row>
    <row r="30" spans="1:40" ht="12" customHeight="1">
      <c r="A30" s="235"/>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7"/>
    </row>
    <row r="31" spans="1:40" ht="12" customHeight="1">
      <c r="A31" s="235"/>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7"/>
    </row>
    <row r="32" spans="1:40" ht="12" customHeight="1">
      <c r="A32" s="235"/>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7"/>
    </row>
    <row r="33" spans="1:40" ht="12" customHeight="1">
      <c r="A33" s="235"/>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7"/>
    </row>
    <row r="34" spans="1:40" ht="12" customHeight="1">
      <c r="A34" s="235"/>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7"/>
    </row>
    <row r="35" spans="1:40" ht="12" customHeight="1">
      <c r="A35" s="23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7"/>
    </row>
    <row r="36" spans="1:40" ht="12"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7"/>
    </row>
    <row r="37" spans="1:40" ht="12" customHeight="1">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40"/>
    </row>
    <row r="38" spans="1:40" ht="12" customHeight="1">
      <c r="A38" s="14" t="s">
        <v>70</v>
      </c>
    </row>
    <row r="39" spans="1:40" ht="12" customHeight="1">
      <c r="C39" s="14" t="s">
        <v>71</v>
      </c>
    </row>
    <row r="40" spans="1:40" ht="12" customHeight="1">
      <c r="A40" s="153" t="s">
        <v>231</v>
      </c>
    </row>
  </sheetData>
  <mergeCells count="57">
    <mergeCell ref="S25:Y25"/>
    <mergeCell ref="Z25:AF25"/>
    <mergeCell ref="AG25:AM25"/>
    <mergeCell ref="A27:AN37"/>
    <mergeCell ref="AN23:AN25"/>
    <mergeCell ref="A24:C24"/>
    <mergeCell ref="D24:K24"/>
    <mergeCell ref="L24:R24"/>
    <mergeCell ref="S24:Y24"/>
    <mergeCell ref="Z24:AF24"/>
    <mergeCell ref="AG24:AM24"/>
    <mergeCell ref="A25:C25"/>
    <mergeCell ref="D25:K25"/>
    <mergeCell ref="L25:R25"/>
    <mergeCell ref="A23:C23"/>
    <mergeCell ref="D23:K23"/>
    <mergeCell ref="L23:R23"/>
    <mergeCell ref="S23:Y23"/>
    <mergeCell ref="Z23:AF23"/>
    <mergeCell ref="AG23:AM23"/>
    <mergeCell ref="AD18:AI18"/>
    <mergeCell ref="AJ18:AN19"/>
    <mergeCell ref="AD19:AI19"/>
    <mergeCell ref="A12:E12"/>
    <mergeCell ref="F12:AN12"/>
    <mergeCell ref="A13:E17"/>
    <mergeCell ref="AF14:AN14"/>
    <mergeCell ref="AF17:AN17"/>
    <mergeCell ref="A18:E19"/>
    <mergeCell ref="F18:K18"/>
    <mergeCell ref="L18:Q18"/>
    <mergeCell ref="R18:W18"/>
    <mergeCell ref="X18:AC18"/>
    <mergeCell ref="F19:I19"/>
    <mergeCell ref="J19:K19"/>
    <mergeCell ref="L19:N19"/>
    <mergeCell ref="V19:W19"/>
    <mergeCell ref="AB19:AC19"/>
    <mergeCell ref="A8:E8"/>
    <mergeCell ref="F8:P8"/>
    <mergeCell ref="Q8:AN8"/>
    <mergeCell ref="A9:E9"/>
    <mergeCell ref="F9:AN9"/>
    <mergeCell ref="A10:E11"/>
    <mergeCell ref="F10:T10"/>
    <mergeCell ref="U10:AN10"/>
    <mergeCell ref="F11:T11"/>
    <mergeCell ref="U11:AN11"/>
    <mergeCell ref="A5:I6"/>
    <mergeCell ref="J5:U6"/>
    <mergeCell ref="V5:AG6"/>
    <mergeCell ref="AH5:AN6"/>
    <mergeCell ref="A2:AN2"/>
    <mergeCell ref="A4:I4"/>
    <mergeCell ref="J4:U4"/>
    <mergeCell ref="V4:AG4"/>
    <mergeCell ref="AH4:AN4"/>
  </mergeCells>
  <phoneticPr fontId="3"/>
  <dataValidations count="2">
    <dataValidation type="list" allowBlank="1" showInputMessage="1" showErrorMessage="1" sqref="AF14:AN14 AF17:AN17">
      <formula1>"はい,いいえ"</formula1>
    </dataValidation>
    <dataValidation type="list" allowBlank="1" showInputMessage="1" showErrorMessage="1" sqref="AD19:AI19">
      <formula1>"有り,無し"</formula1>
    </dataValidation>
  </dataValidations>
  <printOptions horizontalCentered="1" verticalCentered="1"/>
  <pageMargins left="0.78740157480314965" right="0.78740157480314965" top="0.98425196850393704" bottom="0.98425196850393704" header="0.51181102362204722" footer="0.51181102362204722"/>
  <pageSetup paperSize="9" scale="92" orientation="portrait" cellComments="asDisplayed" r:id="rId1"/>
  <headerFooter differentOddEven="1" alignWithMargins="0">
    <evenHeader>&amp;C（旧）</even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Z70"/>
  <sheetViews>
    <sheetView view="pageBreakPreview" zoomScaleNormal="100" zoomScaleSheetLayoutView="100" workbookViewId="0">
      <selection activeCell="E7" sqref="E7:E46"/>
    </sheetView>
  </sheetViews>
  <sheetFormatPr defaultColWidth="9" defaultRowHeight="14"/>
  <cols>
    <col min="1" max="1" width="28" style="35" customWidth="1"/>
    <col min="2" max="2" width="16.08203125" style="35" bestFit="1" customWidth="1"/>
    <col min="3" max="3" width="45.25" style="35" customWidth="1"/>
    <col min="4" max="5" width="15.9140625" style="35" customWidth="1"/>
    <col min="6" max="6" width="3.25" style="35" customWidth="1"/>
    <col min="7" max="16384" width="9" style="35"/>
  </cols>
  <sheetData>
    <row r="1" spans="1:13" s="27" customFormat="1" ht="16.75" customHeight="1">
      <c r="A1" s="27" t="s">
        <v>236</v>
      </c>
      <c r="G1" s="120" t="s">
        <v>178</v>
      </c>
      <c r="H1" s="121">
        <v>29110</v>
      </c>
    </row>
    <row r="2" spans="1:13" s="27" customFormat="1" ht="16.75" customHeight="1">
      <c r="A2" s="28" t="s">
        <v>232</v>
      </c>
      <c r="B2" s="28"/>
      <c r="C2" s="28"/>
      <c r="D2" s="28"/>
      <c r="E2" s="28"/>
      <c r="G2" s="120" t="s">
        <v>179</v>
      </c>
      <c r="H2" s="121">
        <v>6350</v>
      </c>
    </row>
    <row r="3" spans="1:13" s="27" customFormat="1" ht="16.75" customHeight="1">
      <c r="A3" s="29" t="s">
        <v>75</v>
      </c>
      <c r="B3" s="30"/>
      <c r="C3" s="244" t="s">
        <v>76</v>
      </c>
      <c r="D3" s="244"/>
      <c r="E3" s="244"/>
      <c r="G3" s="120" t="s">
        <v>180</v>
      </c>
      <c r="H3" s="121">
        <v>5320</v>
      </c>
    </row>
    <row r="4" spans="1:13" ht="16.75" customHeight="1">
      <c r="A4" s="31" t="s">
        <v>77</v>
      </c>
      <c r="B4" s="32" t="s">
        <v>75</v>
      </c>
      <c r="C4" s="33" t="s">
        <v>78</v>
      </c>
      <c r="D4" s="32" t="s">
        <v>79</v>
      </c>
      <c r="E4" s="34" t="s">
        <v>7</v>
      </c>
      <c r="G4" s="36"/>
      <c r="H4" s="36"/>
      <c r="I4" s="36"/>
      <c r="J4" s="36"/>
      <c r="K4" s="36"/>
      <c r="L4" s="36"/>
      <c r="M4" s="36"/>
    </row>
    <row r="5" spans="1:13" ht="16.75" customHeight="1">
      <c r="A5" s="37"/>
      <c r="B5" s="38" t="s">
        <v>80</v>
      </c>
      <c r="C5" s="39" t="s">
        <v>81</v>
      </c>
      <c r="D5" s="38" t="s">
        <v>82</v>
      </c>
      <c r="E5" s="40" t="s">
        <v>83</v>
      </c>
      <c r="G5" s="36"/>
      <c r="H5" s="36"/>
      <c r="I5" s="36"/>
      <c r="J5" s="36"/>
      <c r="K5" s="36"/>
      <c r="L5" s="36"/>
      <c r="M5" s="36"/>
    </row>
    <row r="6" spans="1:13" ht="16.75" customHeight="1">
      <c r="A6" s="41"/>
      <c r="B6" s="83" t="s">
        <v>84</v>
      </c>
      <c r="C6" s="84"/>
      <c r="D6" s="83" t="s">
        <v>138</v>
      </c>
      <c r="E6" s="85" t="s">
        <v>84</v>
      </c>
      <c r="G6" s="36"/>
      <c r="H6" s="119"/>
      <c r="I6" s="36"/>
      <c r="J6" s="36"/>
      <c r="K6" s="36"/>
      <c r="L6" s="36"/>
      <c r="M6" s="36"/>
    </row>
    <row r="7" spans="1:13" ht="16.75" customHeight="1">
      <c r="A7" s="41" t="s">
        <v>85</v>
      </c>
      <c r="B7" s="45"/>
      <c r="C7" s="118"/>
      <c r="D7" s="43" t="s">
        <v>86</v>
      </c>
      <c r="E7" s="245"/>
      <c r="G7" s="140"/>
    </row>
    <row r="8" spans="1:13" ht="16.75" customHeight="1">
      <c r="A8" s="41"/>
      <c r="B8" s="45"/>
      <c r="C8" s="118"/>
      <c r="D8" s="88" t="s">
        <v>137</v>
      </c>
      <c r="E8" s="245"/>
    </row>
    <row r="9" spans="1:13" ht="16.75" customHeight="1">
      <c r="A9" s="41" t="s">
        <v>157</v>
      </c>
      <c r="B9" s="86"/>
      <c r="C9" s="93"/>
      <c r="D9" s="149">
        <f>H1</f>
        <v>29110</v>
      </c>
      <c r="E9" s="245"/>
      <c r="G9" s="14"/>
    </row>
    <row r="10" spans="1:13" ht="16.75" customHeight="1">
      <c r="A10" s="41" t="s">
        <v>158</v>
      </c>
      <c r="B10" s="86"/>
      <c r="C10" s="93"/>
      <c r="D10" s="250" t="s">
        <v>87</v>
      </c>
      <c r="E10" s="245"/>
      <c r="G10" s="14"/>
    </row>
    <row r="11" spans="1:13" ht="16.75" customHeight="1">
      <c r="A11" s="41" t="s">
        <v>159</v>
      </c>
      <c r="B11" s="86"/>
      <c r="C11" s="93"/>
      <c r="D11" s="250"/>
      <c r="E11" s="245"/>
    </row>
    <row r="12" spans="1:13" ht="16.75" customHeight="1">
      <c r="A12" s="41" t="s">
        <v>160</v>
      </c>
      <c r="B12" s="86"/>
      <c r="C12" s="93"/>
      <c r="D12" s="82">
        <v>0</v>
      </c>
      <c r="E12" s="245"/>
    </row>
    <row r="13" spans="1:13" ht="16.75" customHeight="1">
      <c r="A13" s="41" t="s">
        <v>161</v>
      </c>
      <c r="B13" s="86"/>
      <c r="C13" s="93"/>
      <c r="D13" s="44"/>
      <c r="E13" s="245"/>
    </row>
    <row r="14" spans="1:13" ht="16.75" customHeight="1">
      <c r="A14" s="41" t="s">
        <v>162</v>
      </c>
      <c r="B14" s="86"/>
      <c r="C14" s="93"/>
      <c r="D14" s="251" t="s">
        <v>135</v>
      </c>
      <c r="E14" s="245"/>
    </row>
    <row r="15" spans="1:13" ht="16.75" customHeight="1">
      <c r="A15" s="41" t="s">
        <v>163</v>
      </c>
      <c r="B15" s="86"/>
      <c r="C15" s="93"/>
      <c r="D15" s="251"/>
      <c r="E15" s="245"/>
    </row>
    <row r="16" spans="1:13" ht="16.75" customHeight="1">
      <c r="A16" s="41" t="s">
        <v>164</v>
      </c>
      <c r="B16" s="117">
        <f>SUM(B17:B19)</f>
        <v>0</v>
      </c>
      <c r="C16" s="118" t="s">
        <v>156</v>
      </c>
      <c r="D16" s="251" t="s">
        <v>88</v>
      </c>
      <c r="E16" s="245"/>
    </row>
    <row r="17" spans="1:5" ht="16.75" customHeight="1">
      <c r="A17" s="41" t="s">
        <v>165</v>
      </c>
      <c r="B17" s="86"/>
      <c r="C17" s="93"/>
      <c r="D17" s="251"/>
      <c r="E17" s="245"/>
    </row>
    <row r="18" spans="1:5" ht="16.75" customHeight="1">
      <c r="A18" s="41" t="s">
        <v>166</v>
      </c>
      <c r="B18" s="86"/>
      <c r="C18" s="93"/>
      <c r="D18" s="251"/>
      <c r="E18" s="245"/>
    </row>
    <row r="19" spans="1:5" ht="16.75" customHeight="1">
      <c r="A19" s="41" t="s">
        <v>167</v>
      </c>
      <c r="B19" s="86"/>
      <c r="C19" s="93"/>
      <c r="D19" s="44"/>
      <c r="E19" s="245"/>
    </row>
    <row r="20" spans="1:5" ht="16.75" customHeight="1">
      <c r="A20" s="41" t="s">
        <v>168</v>
      </c>
      <c r="B20" s="86"/>
      <c r="C20" s="93"/>
      <c r="D20" s="44"/>
      <c r="E20" s="245"/>
    </row>
    <row r="21" spans="1:5" ht="16.75" customHeight="1">
      <c r="A21" s="46" t="s">
        <v>169</v>
      </c>
      <c r="B21" s="86"/>
      <c r="C21" s="93"/>
      <c r="D21" s="44"/>
      <c r="E21" s="245"/>
    </row>
    <row r="22" spans="1:5" ht="16.75" customHeight="1">
      <c r="A22" s="41" t="s">
        <v>170</v>
      </c>
      <c r="B22" s="86"/>
      <c r="C22" s="93"/>
      <c r="D22" s="43"/>
      <c r="E22" s="245"/>
    </row>
    <row r="23" spans="1:5" ht="16.75" customHeight="1">
      <c r="A23" s="41" t="s">
        <v>171</v>
      </c>
      <c r="B23" s="86"/>
      <c r="C23" s="93"/>
      <c r="D23" s="43"/>
      <c r="E23" s="245"/>
    </row>
    <row r="24" spans="1:5" ht="16.75" customHeight="1">
      <c r="A24" s="41" t="s">
        <v>172</v>
      </c>
      <c r="B24" s="86"/>
      <c r="C24" s="93"/>
      <c r="D24" s="43"/>
      <c r="E24" s="245"/>
    </row>
    <row r="25" spans="1:5" ht="16.75" customHeight="1">
      <c r="A25" s="41" t="s">
        <v>173</v>
      </c>
      <c r="B25" s="86"/>
      <c r="C25" s="93"/>
      <c r="D25" s="43"/>
      <c r="E25" s="245"/>
    </row>
    <row r="26" spans="1:5" ht="16.75" customHeight="1">
      <c r="A26" s="41" t="s">
        <v>174</v>
      </c>
      <c r="B26" s="86"/>
      <c r="C26" s="93"/>
      <c r="D26" s="43"/>
      <c r="E26" s="245"/>
    </row>
    <row r="27" spans="1:5" ht="16.75" customHeight="1">
      <c r="A27" s="41" t="s">
        <v>175</v>
      </c>
      <c r="B27" s="86"/>
      <c r="C27" s="93"/>
      <c r="D27" s="43"/>
      <c r="E27" s="245"/>
    </row>
    <row r="28" spans="1:5" ht="16.75" customHeight="1" thickBot="1">
      <c r="A28" s="41" t="s">
        <v>176</v>
      </c>
      <c r="B28" s="86"/>
      <c r="C28" s="93"/>
      <c r="D28" s="43"/>
      <c r="E28" s="245"/>
    </row>
    <row r="29" spans="1:5" ht="16.75" customHeight="1" thickTop="1" thickBot="1">
      <c r="A29" s="47" t="s">
        <v>89</v>
      </c>
      <c r="B29" s="141">
        <f>SUM(B9:B15,B16,B20:B28)</f>
        <v>0</v>
      </c>
      <c r="C29" s="143"/>
      <c r="D29" s="141">
        <f>IF(B29&gt;0,29110*D12,0)</f>
        <v>0</v>
      </c>
      <c r="E29" s="246"/>
    </row>
    <row r="30" spans="1:5" ht="16.75" customHeight="1" thickTop="1">
      <c r="A30" s="41"/>
      <c r="B30" s="124"/>
      <c r="C30" s="118"/>
      <c r="D30" s="148" t="s">
        <v>90</v>
      </c>
      <c r="E30" s="245"/>
    </row>
    <row r="31" spans="1:5" ht="16.75" customHeight="1">
      <c r="A31" s="50" t="s">
        <v>91</v>
      </c>
      <c r="B31" s="45"/>
      <c r="C31" s="125"/>
      <c r="D31" s="51"/>
      <c r="E31" s="245"/>
    </row>
    <row r="32" spans="1:5" ht="16.75" customHeight="1">
      <c r="A32" s="50"/>
      <c r="B32" s="45"/>
      <c r="C32" s="125"/>
      <c r="D32" s="51" t="s">
        <v>141</v>
      </c>
      <c r="E32" s="245"/>
    </row>
    <row r="33" spans="1:7" ht="16.75" customHeight="1">
      <c r="A33" s="41" t="s">
        <v>157</v>
      </c>
      <c r="B33" s="86"/>
      <c r="C33" s="93"/>
      <c r="D33" s="87" t="s">
        <v>139</v>
      </c>
      <c r="E33" s="245"/>
    </row>
    <row r="34" spans="1:7" ht="16.75" customHeight="1">
      <c r="A34" s="41" t="s">
        <v>158</v>
      </c>
      <c r="B34" s="86"/>
      <c r="C34" s="93"/>
      <c r="D34" s="149">
        <f>H2</f>
        <v>6350</v>
      </c>
      <c r="E34" s="245"/>
    </row>
    <row r="35" spans="1:7" ht="16.75" customHeight="1">
      <c r="A35" s="41" t="s">
        <v>159</v>
      </c>
      <c r="B35" s="86"/>
      <c r="C35" s="93"/>
      <c r="D35" s="89" t="s">
        <v>140</v>
      </c>
      <c r="E35" s="245"/>
    </row>
    <row r="36" spans="1:7" ht="16.75" customHeight="1">
      <c r="A36" s="41" t="s">
        <v>160</v>
      </c>
      <c r="B36" s="86"/>
      <c r="C36" s="93"/>
      <c r="D36" s="82">
        <v>0</v>
      </c>
      <c r="E36" s="245"/>
    </row>
    <row r="37" spans="1:7" ht="16.75" customHeight="1">
      <c r="A37" s="41" t="s">
        <v>177</v>
      </c>
      <c r="B37" s="86"/>
      <c r="C37" s="93"/>
      <c r="D37" s="45" t="s">
        <v>142</v>
      </c>
      <c r="E37" s="245"/>
    </row>
    <row r="38" spans="1:7" ht="16.75" customHeight="1">
      <c r="A38" s="41" t="s">
        <v>172</v>
      </c>
      <c r="B38" s="86"/>
      <c r="C38" s="93"/>
      <c r="D38" s="87" t="s">
        <v>139</v>
      </c>
      <c r="E38" s="245"/>
    </row>
    <row r="39" spans="1:7" ht="16.75" customHeight="1">
      <c r="A39" s="41"/>
      <c r="B39" s="86"/>
      <c r="C39" s="93"/>
      <c r="D39" s="149">
        <f>H3</f>
        <v>5320</v>
      </c>
      <c r="E39" s="245"/>
    </row>
    <row r="40" spans="1:7" ht="24">
      <c r="A40" s="41"/>
      <c r="B40" s="86"/>
      <c r="C40" s="93"/>
      <c r="D40" s="89" t="s">
        <v>184</v>
      </c>
      <c r="E40" s="245"/>
    </row>
    <row r="41" spans="1:7" ht="16.75" customHeight="1">
      <c r="A41" s="41"/>
      <c r="B41" s="86"/>
      <c r="C41" s="93"/>
      <c r="D41" s="82">
        <v>0</v>
      </c>
      <c r="E41" s="245"/>
    </row>
    <row r="42" spans="1:7" ht="16.75" customHeight="1">
      <c r="A42" s="41"/>
      <c r="B42" s="86"/>
      <c r="C42" s="93"/>
      <c r="D42" s="252" t="s">
        <v>136</v>
      </c>
      <c r="E42" s="245"/>
    </row>
    <row r="43" spans="1:7" ht="16.75" customHeight="1">
      <c r="A43" s="41"/>
      <c r="B43" s="86"/>
      <c r="C43" s="93"/>
      <c r="D43" s="252"/>
      <c r="E43" s="245"/>
    </row>
    <row r="44" spans="1:7" ht="16.75" customHeight="1">
      <c r="A44" s="41"/>
      <c r="B44" s="86"/>
      <c r="C44" s="93"/>
      <c r="D44" s="252" t="s">
        <v>88</v>
      </c>
      <c r="E44" s="245"/>
    </row>
    <row r="45" spans="1:7" ht="16.75" customHeight="1" thickBot="1">
      <c r="A45" s="41"/>
      <c r="B45" s="86"/>
      <c r="C45" s="93"/>
      <c r="D45" s="252"/>
      <c r="E45" s="245"/>
    </row>
    <row r="46" spans="1:7" ht="16.75" customHeight="1" thickTop="1" thickBot="1">
      <c r="A46" s="47" t="s">
        <v>89</v>
      </c>
      <c r="B46" s="141">
        <f>SUM(B33:B45)</f>
        <v>0</v>
      </c>
      <c r="C46" s="143"/>
      <c r="D46" s="141">
        <f>(D34*D36+D39*D41)</f>
        <v>0</v>
      </c>
      <c r="E46" s="246"/>
    </row>
    <row r="47" spans="1:7" ht="16.75" customHeight="1" thickTop="1" thickBot="1">
      <c r="A47" s="47" t="s">
        <v>92</v>
      </c>
      <c r="B47" s="141">
        <f>SUM(B29,B46)</f>
        <v>0</v>
      </c>
      <c r="C47" s="143"/>
      <c r="D47" s="142">
        <f>IF(B29&gt;0,D29,0)+IF(B46&gt;0,D46,0)</f>
        <v>0</v>
      </c>
      <c r="E47" s="142">
        <f>MIN(B47,D47)</f>
        <v>0</v>
      </c>
      <c r="G47" s="140" t="s">
        <v>209</v>
      </c>
    </row>
    <row r="48" spans="1:7" s="27" customFormat="1" ht="16.75" customHeight="1" thickTop="1">
      <c r="A48" s="52"/>
      <c r="B48" s="53"/>
      <c r="C48" s="53"/>
      <c r="D48" s="53"/>
      <c r="E48" s="53"/>
    </row>
    <row r="49" spans="1:26" s="27" customFormat="1" ht="16.75" customHeight="1">
      <c r="A49" s="29" t="s">
        <v>93</v>
      </c>
      <c r="B49" s="29"/>
      <c r="C49" s="29"/>
      <c r="D49" s="29"/>
      <c r="E49" s="29"/>
    </row>
    <row r="50" spans="1:26" ht="16.75" customHeight="1">
      <c r="A50" s="54" t="s">
        <v>77</v>
      </c>
      <c r="B50" s="48" t="s">
        <v>93</v>
      </c>
      <c r="C50" s="55" t="s">
        <v>78</v>
      </c>
      <c r="D50" s="56"/>
      <c r="E50" s="57"/>
    </row>
    <row r="51" spans="1:26" ht="16.75" customHeight="1">
      <c r="A51" s="58"/>
      <c r="B51" s="42" t="s">
        <v>84</v>
      </c>
      <c r="C51" s="59"/>
      <c r="D51" s="27"/>
      <c r="E51" s="60"/>
    </row>
    <row r="52" spans="1:26" ht="16.75" customHeight="1">
      <c r="A52" s="61" t="s">
        <v>187</v>
      </c>
      <c r="B52" s="126">
        <f>SUM(B53:B54)</f>
        <v>0</v>
      </c>
      <c r="C52" s="247" t="s">
        <v>185</v>
      </c>
      <c r="D52" s="248"/>
      <c r="E52" s="249"/>
    </row>
    <row r="53" spans="1:26" ht="16.75" customHeight="1">
      <c r="A53" s="62" t="s">
        <v>94</v>
      </c>
      <c r="B53" s="94"/>
      <c r="C53" s="241"/>
      <c r="D53" s="242"/>
      <c r="E53" s="243"/>
    </row>
    <row r="54" spans="1:26" ht="16.75" customHeight="1">
      <c r="A54" s="62" t="s">
        <v>95</v>
      </c>
      <c r="B54" s="94">
        <f t="shared" ref="B54" si="0">SUM(B48)</f>
        <v>0</v>
      </c>
      <c r="C54" s="241"/>
      <c r="D54" s="242"/>
      <c r="E54" s="243"/>
    </row>
    <row r="55" spans="1:26" ht="16.75" customHeight="1">
      <c r="A55" s="61" t="s">
        <v>188</v>
      </c>
      <c r="B55" s="126">
        <f>SUM(B56:B57)</f>
        <v>0</v>
      </c>
      <c r="C55" s="247" t="s">
        <v>189</v>
      </c>
      <c r="D55" s="248"/>
      <c r="E55" s="249"/>
    </row>
    <row r="56" spans="1:26" ht="16.75" customHeight="1">
      <c r="A56" s="63" t="s">
        <v>186</v>
      </c>
      <c r="B56" s="94"/>
      <c r="C56" s="241"/>
      <c r="D56" s="242"/>
      <c r="E56" s="243"/>
    </row>
    <row r="57" spans="1:26" ht="16.75" customHeight="1">
      <c r="A57" s="64"/>
      <c r="B57" s="94"/>
      <c r="C57" s="241"/>
      <c r="D57" s="242"/>
      <c r="E57" s="243"/>
    </row>
    <row r="58" spans="1:26" ht="16.75" customHeight="1">
      <c r="A58" s="58"/>
      <c r="B58" s="65"/>
      <c r="C58" s="66"/>
      <c r="D58" s="27"/>
      <c r="E58" s="60"/>
    </row>
    <row r="59" spans="1:26" ht="16.75" customHeight="1">
      <c r="A59" s="54" t="s">
        <v>92</v>
      </c>
      <c r="B59" s="127">
        <f>SUM(B52,B55)</f>
        <v>0</v>
      </c>
      <c r="C59" s="90"/>
      <c r="D59" s="52"/>
      <c r="E59" s="52"/>
    </row>
    <row r="60" spans="1:26" ht="16.75" customHeight="1" thickBot="1">
      <c r="A60" s="48"/>
      <c r="B60" s="144"/>
      <c r="C60" s="91"/>
      <c r="D60" s="53"/>
      <c r="E60" s="53"/>
    </row>
    <row r="61" spans="1:26" ht="16.75" customHeight="1" thickTop="1" thickBot="1">
      <c r="A61" s="47" t="s">
        <v>96</v>
      </c>
      <c r="B61" s="142">
        <f>B47-B59</f>
        <v>0</v>
      </c>
      <c r="C61" s="91"/>
      <c r="D61" s="53"/>
      <c r="E61" s="53"/>
    </row>
    <row r="62" spans="1:26" ht="16.75" customHeight="1" thickTop="1">
      <c r="A62" s="67"/>
      <c r="B62" s="67"/>
      <c r="C62" s="67"/>
      <c r="D62" s="68"/>
      <c r="E62" s="68"/>
    </row>
    <row r="63" spans="1:26" ht="16.75" customHeight="1">
      <c r="A63" s="14" t="s">
        <v>97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6.75" customHeight="1">
      <c r="A64" s="69" t="s">
        <v>98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6.75" customHeight="1">
      <c r="A65" s="14" t="s">
        <v>99</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6.75" customHeight="1">
      <c r="A66" s="70" t="s">
        <v>100</v>
      </c>
      <c r="B66" s="53"/>
      <c r="C66" s="53"/>
      <c r="D66" s="68"/>
      <c r="E66" s="68"/>
    </row>
    <row r="67" spans="1:26">
      <c r="A67" s="53" t="s">
        <v>101</v>
      </c>
      <c r="B67" s="53"/>
      <c r="C67" s="53"/>
      <c r="D67" s="68"/>
      <c r="E67" s="68"/>
    </row>
    <row r="68" spans="1:26">
      <c r="A68" s="53" t="s">
        <v>102</v>
      </c>
      <c r="B68" s="53"/>
      <c r="C68" s="53"/>
      <c r="D68" s="68"/>
      <c r="E68" s="68"/>
    </row>
    <row r="69" spans="1:26">
      <c r="A69" s="53" t="s">
        <v>103</v>
      </c>
    </row>
    <row r="70" spans="1:26">
      <c r="A70" s="153" t="s">
        <v>231</v>
      </c>
    </row>
  </sheetData>
  <mergeCells count="13">
    <mergeCell ref="C57:E57"/>
    <mergeCell ref="C3:E3"/>
    <mergeCell ref="E7:E46"/>
    <mergeCell ref="D10:D11"/>
    <mergeCell ref="D14:D15"/>
    <mergeCell ref="D16:D18"/>
    <mergeCell ref="D42:D43"/>
    <mergeCell ref="D44:D45"/>
    <mergeCell ref="C52:E52"/>
    <mergeCell ref="C53:E53"/>
    <mergeCell ref="C54:E54"/>
    <mergeCell ref="C55:E55"/>
    <mergeCell ref="C56:E56"/>
  </mergeCells>
  <phoneticPr fontId="3"/>
  <printOptions horizontalCentered="1" verticalCentered="1"/>
  <pageMargins left="0.78740157480314965" right="0.78740157480314965" top="0.98425196850393704" bottom="0.98425196850393704" header="0.51181102362204722" footer="0.51181102362204722"/>
  <pageSetup paperSize="9" scale="63" orientation="portrait" cellComments="asDisplayed" r:id="rId1"/>
  <headerFooter differentOddEven="1" alignWithMargins="0">
    <evenHeader>&amp;C（旧）</even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Z70"/>
  <sheetViews>
    <sheetView view="pageBreakPreview" zoomScaleNormal="100" zoomScaleSheetLayoutView="100" workbookViewId="0">
      <selection activeCell="E7" sqref="E7:E46"/>
    </sheetView>
  </sheetViews>
  <sheetFormatPr defaultColWidth="9" defaultRowHeight="14"/>
  <cols>
    <col min="1" max="1" width="28" style="35" customWidth="1"/>
    <col min="2" max="2" width="16.08203125" style="35" bestFit="1" customWidth="1"/>
    <col min="3" max="3" width="45.25" style="35" customWidth="1"/>
    <col min="4" max="5" width="15.9140625" style="35" customWidth="1"/>
    <col min="6" max="6" width="3.25" style="35" customWidth="1"/>
    <col min="7" max="7" width="9.1640625" style="35" bestFit="1" customWidth="1"/>
    <col min="8" max="8" width="9" style="35"/>
    <col min="9" max="9" width="11.25" style="35" bestFit="1" customWidth="1"/>
    <col min="10" max="16384" width="9" style="35"/>
  </cols>
  <sheetData>
    <row r="1" spans="1:13" s="27" customFormat="1" ht="16.75" customHeight="1">
      <c r="A1" s="27" t="s">
        <v>236</v>
      </c>
      <c r="G1" s="120" t="s">
        <v>178</v>
      </c>
      <c r="H1" s="121">
        <v>29110</v>
      </c>
    </row>
    <row r="2" spans="1:13" s="27" customFormat="1" ht="16.75" customHeight="1">
      <c r="A2" s="28" t="s">
        <v>232</v>
      </c>
      <c r="B2" s="28"/>
      <c r="C2" s="28"/>
      <c r="D2" s="28"/>
      <c r="E2" s="28"/>
      <c r="G2" s="120" t="s">
        <v>179</v>
      </c>
      <c r="H2" s="121">
        <v>6350</v>
      </c>
    </row>
    <row r="3" spans="1:13" s="27" customFormat="1" ht="16.75" customHeight="1">
      <c r="A3" s="29" t="s">
        <v>75</v>
      </c>
      <c r="B3" s="30"/>
      <c r="C3" s="244" t="s">
        <v>230</v>
      </c>
      <c r="D3" s="244"/>
      <c r="E3" s="244"/>
      <c r="G3" s="120" t="s">
        <v>180</v>
      </c>
      <c r="H3" s="121">
        <v>5320</v>
      </c>
    </row>
    <row r="4" spans="1:13" ht="16.75" customHeight="1">
      <c r="A4" s="31" t="s">
        <v>77</v>
      </c>
      <c r="B4" s="32" t="s">
        <v>75</v>
      </c>
      <c r="C4" s="33" t="s">
        <v>78</v>
      </c>
      <c r="D4" s="32" t="s">
        <v>79</v>
      </c>
      <c r="E4" s="34" t="s">
        <v>7</v>
      </c>
      <c r="G4" s="36"/>
      <c r="H4" s="36"/>
      <c r="I4" s="36"/>
      <c r="J4" s="36"/>
      <c r="K4" s="36"/>
      <c r="L4" s="36"/>
      <c r="M4" s="36"/>
    </row>
    <row r="5" spans="1:13" ht="16.75" customHeight="1">
      <c r="A5" s="37"/>
      <c r="B5" s="38" t="s">
        <v>80</v>
      </c>
      <c r="C5" s="39" t="s">
        <v>81</v>
      </c>
      <c r="D5" s="38" t="s">
        <v>82</v>
      </c>
      <c r="E5" s="40" t="s">
        <v>83</v>
      </c>
      <c r="G5" s="36"/>
      <c r="H5" s="36"/>
      <c r="I5" s="36"/>
      <c r="J5" s="36"/>
      <c r="K5" s="36"/>
      <c r="L5" s="36"/>
      <c r="M5" s="36"/>
    </row>
    <row r="6" spans="1:13" ht="16.75" customHeight="1">
      <c r="A6" s="41"/>
      <c r="B6" s="83" t="s">
        <v>84</v>
      </c>
      <c r="C6" s="84"/>
      <c r="D6" s="83" t="s">
        <v>138</v>
      </c>
      <c r="E6" s="85" t="s">
        <v>84</v>
      </c>
      <c r="G6" s="36"/>
      <c r="H6" s="119"/>
      <c r="I6" s="36"/>
      <c r="J6" s="36"/>
      <c r="K6" s="36"/>
      <c r="L6" s="36"/>
      <c r="M6" s="36"/>
    </row>
    <row r="7" spans="1:13" ht="16.75" customHeight="1">
      <c r="A7" s="41" t="s">
        <v>85</v>
      </c>
      <c r="B7" s="45"/>
      <c r="C7" s="118"/>
      <c r="D7" s="43" t="s">
        <v>86</v>
      </c>
      <c r="E7" s="245"/>
      <c r="G7" s="140"/>
    </row>
    <row r="8" spans="1:13" ht="16.75" customHeight="1">
      <c r="A8" s="41"/>
      <c r="B8" s="45"/>
      <c r="C8" s="118"/>
      <c r="D8" s="88" t="s">
        <v>137</v>
      </c>
      <c r="E8" s="245"/>
    </row>
    <row r="9" spans="1:13" ht="64" customHeight="1">
      <c r="A9" s="41" t="s">
        <v>157</v>
      </c>
      <c r="B9" s="159">
        <v>7142857.1428571427</v>
      </c>
      <c r="C9" s="160" t="s">
        <v>224</v>
      </c>
      <c r="D9" s="149">
        <f>H1</f>
        <v>29110</v>
      </c>
      <c r="E9" s="245"/>
      <c r="G9" s="14"/>
    </row>
    <row r="10" spans="1:13" ht="63.5" customHeight="1">
      <c r="A10" s="41" t="s">
        <v>158</v>
      </c>
      <c r="B10" s="86">
        <v>4761904.7619047612</v>
      </c>
      <c r="C10" s="93" t="s">
        <v>225</v>
      </c>
      <c r="D10" s="250" t="s">
        <v>87</v>
      </c>
      <c r="E10" s="245"/>
      <c r="G10" s="14"/>
    </row>
    <row r="11" spans="1:13" ht="16.75" customHeight="1">
      <c r="A11" s="41" t="s">
        <v>159</v>
      </c>
      <c r="B11" s="86"/>
      <c r="C11" s="93"/>
      <c r="D11" s="250"/>
      <c r="E11" s="245"/>
    </row>
    <row r="12" spans="1:13" ht="16.75" customHeight="1">
      <c r="A12" s="41" t="s">
        <v>160</v>
      </c>
      <c r="B12" s="86"/>
      <c r="C12" s="93"/>
      <c r="D12" s="82">
        <v>1825</v>
      </c>
      <c r="E12" s="245"/>
    </row>
    <row r="13" spans="1:13" ht="18.5" customHeight="1">
      <c r="A13" s="41" t="s">
        <v>161</v>
      </c>
      <c r="B13" s="86"/>
      <c r="C13" s="93"/>
      <c r="D13" s="44"/>
      <c r="E13" s="245"/>
    </row>
    <row r="14" spans="1:13" ht="17" customHeight="1">
      <c r="A14" s="41" t="s">
        <v>162</v>
      </c>
      <c r="B14" s="86"/>
      <c r="C14" s="93"/>
      <c r="D14" s="251" t="s">
        <v>135</v>
      </c>
      <c r="E14" s="245"/>
    </row>
    <row r="15" spans="1:13" ht="16.5" customHeight="1">
      <c r="A15" s="41" t="s">
        <v>163</v>
      </c>
      <c r="B15" s="86"/>
      <c r="C15" s="93"/>
      <c r="D15" s="251"/>
      <c r="E15" s="245"/>
    </row>
    <row r="16" spans="1:13" ht="16.75" customHeight="1">
      <c r="A16" s="41" t="s">
        <v>164</v>
      </c>
      <c r="B16" s="117">
        <f>SUM(B17:B19)</f>
        <v>0</v>
      </c>
      <c r="C16" s="118" t="s">
        <v>156</v>
      </c>
      <c r="D16" s="251" t="s">
        <v>88</v>
      </c>
      <c r="E16" s="245"/>
    </row>
    <row r="17" spans="1:5" ht="16.75" customHeight="1">
      <c r="A17" s="41" t="s">
        <v>165</v>
      </c>
      <c r="B17" s="86"/>
      <c r="C17" s="93"/>
      <c r="D17" s="251"/>
      <c r="E17" s="245"/>
    </row>
    <row r="18" spans="1:5" ht="16.75" customHeight="1">
      <c r="A18" s="41" t="s">
        <v>166</v>
      </c>
      <c r="B18" s="86"/>
      <c r="C18" s="93"/>
      <c r="D18" s="251"/>
      <c r="E18" s="245"/>
    </row>
    <row r="19" spans="1:5" ht="16.75" customHeight="1">
      <c r="A19" s="41" t="s">
        <v>167</v>
      </c>
      <c r="B19" s="86"/>
      <c r="C19" s="93"/>
      <c r="D19" s="44"/>
      <c r="E19" s="245"/>
    </row>
    <row r="20" spans="1:5" ht="16.75" customHeight="1">
      <c r="A20" s="41" t="s">
        <v>168</v>
      </c>
      <c r="B20" s="86"/>
      <c r="C20" s="93"/>
      <c r="D20" s="44"/>
      <c r="E20" s="245"/>
    </row>
    <row r="21" spans="1:5" ht="16.75" customHeight="1">
      <c r="A21" s="46" t="s">
        <v>169</v>
      </c>
      <c r="B21" s="86"/>
      <c r="C21" s="93"/>
      <c r="D21" s="44"/>
      <c r="E21" s="245"/>
    </row>
    <row r="22" spans="1:5" ht="52" customHeight="1">
      <c r="A22" s="41" t="s">
        <v>170</v>
      </c>
      <c r="B22" s="86">
        <v>400000</v>
      </c>
      <c r="C22" s="93" t="s">
        <v>227</v>
      </c>
      <c r="D22" s="43"/>
      <c r="E22" s="245"/>
    </row>
    <row r="23" spans="1:5" ht="16.75" customHeight="1">
      <c r="A23" s="41" t="s">
        <v>171</v>
      </c>
      <c r="B23" s="86"/>
      <c r="C23" s="93"/>
      <c r="D23" s="43"/>
      <c r="E23" s="245"/>
    </row>
    <row r="24" spans="1:5" ht="16.75" customHeight="1">
      <c r="A24" s="41" t="s">
        <v>172</v>
      </c>
      <c r="B24" s="86"/>
      <c r="C24" s="93"/>
      <c r="D24" s="43"/>
      <c r="E24" s="245"/>
    </row>
    <row r="25" spans="1:5" ht="16.75" customHeight="1">
      <c r="A25" s="41" t="s">
        <v>173</v>
      </c>
      <c r="B25" s="86"/>
      <c r="C25" s="93"/>
      <c r="D25" s="43"/>
      <c r="E25" s="245"/>
    </row>
    <row r="26" spans="1:5" ht="16.75" customHeight="1">
      <c r="A26" s="41" t="s">
        <v>174</v>
      </c>
      <c r="B26" s="86"/>
      <c r="C26" s="93"/>
      <c r="D26" s="43"/>
      <c r="E26" s="245"/>
    </row>
    <row r="27" spans="1:5" ht="16.75" customHeight="1">
      <c r="A27" s="41" t="s">
        <v>175</v>
      </c>
      <c r="B27" s="86"/>
      <c r="C27" s="93"/>
      <c r="D27" s="43"/>
      <c r="E27" s="245"/>
    </row>
    <row r="28" spans="1:5" ht="16.75" customHeight="1" thickBot="1">
      <c r="A28" s="41" t="s">
        <v>176</v>
      </c>
      <c r="B28" s="86"/>
      <c r="C28" s="93"/>
      <c r="D28" s="43"/>
      <c r="E28" s="245"/>
    </row>
    <row r="29" spans="1:5" ht="16.75" customHeight="1" thickTop="1" thickBot="1">
      <c r="A29" s="47" t="s">
        <v>89</v>
      </c>
      <c r="B29" s="141">
        <f>SUM(B9:B15,B16,B20:B28)</f>
        <v>12304761.904761903</v>
      </c>
      <c r="C29" s="143"/>
      <c r="D29" s="141">
        <f>IF(B29&gt;0,29110*D12,0)</f>
        <v>53125750</v>
      </c>
      <c r="E29" s="246"/>
    </row>
    <row r="30" spans="1:5" ht="16.75" customHeight="1" thickTop="1">
      <c r="A30" s="41"/>
      <c r="B30" s="124"/>
      <c r="C30" s="118"/>
      <c r="D30" s="148" t="s">
        <v>90</v>
      </c>
      <c r="E30" s="245"/>
    </row>
    <row r="31" spans="1:5" ht="16.75" customHeight="1">
      <c r="A31" s="50" t="s">
        <v>91</v>
      </c>
      <c r="B31" s="45"/>
      <c r="C31" s="125"/>
      <c r="D31" s="51"/>
      <c r="E31" s="245"/>
    </row>
    <row r="32" spans="1:5" ht="16.75" customHeight="1">
      <c r="A32" s="50"/>
      <c r="B32" s="45"/>
      <c r="C32" s="125"/>
      <c r="D32" s="51" t="s">
        <v>141</v>
      </c>
      <c r="E32" s="245"/>
    </row>
    <row r="33" spans="1:7" ht="42.5" customHeight="1">
      <c r="A33" s="41" t="s">
        <v>157</v>
      </c>
      <c r="B33" s="86">
        <v>15000000</v>
      </c>
      <c r="C33" s="93" t="s">
        <v>228</v>
      </c>
      <c r="D33" s="87" t="s">
        <v>139</v>
      </c>
      <c r="E33" s="245"/>
    </row>
    <row r="34" spans="1:7" ht="47.5" customHeight="1">
      <c r="A34" s="41" t="s">
        <v>158</v>
      </c>
      <c r="B34" s="86">
        <v>15000000</v>
      </c>
      <c r="C34" s="93" t="s">
        <v>229</v>
      </c>
      <c r="D34" s="149">
        <f>H2</f>
        <v>6350</v>
      </c>
      <c r="E34" s="245"/>
    </row>
    <row r="35" spans="1:7" ht="16.75" customHeight="1">
      <c r="A35" s="41" t="s">
        <v>159</v>
      </c>
      <c r="B35" s="86"/>
      <c r="C35" s="93"/>
      <c r="D35" s="89" t="s">
        <v>140</v>
      </c>
      <c r="E35" s="245"/>
    </row>
    <row r="36" spans="1:7" ht="16.75" customHeight="1">
      <c r="A36" s="41" t="s">
        <v>160</v>
      </c>
      <c r="B36" s="86"/>
      <c r="C36" s="93"/>
      <c r="D36" s="82">
        <v>1825</v>
      </c>
      <c r="E36" s="245"/>
    </row>
    <row r="37" spans="1:7" ht="16.75" customHeight="1">
      <c r="A37" s="41" t="s">
        <v>177</v>
      </c>
      <c r="B37" s="86"/>
      <c r="C37" s="93"/>
      <c r="D37" s="45" t="s">
        <v>142</v>
      </c>
      <c r="E37" s="245"/>
    </row>
    <row r="38" spans="1:7" ht="16.75" customHeight="1">
      <c r="A38" s="41" t="s">
        <v>172</v>
      </c>
      <c r="B38" s="86"/>
      <c r="C38" s="93"/>
      <c r="D38" s="87" t="s">
        <v>139</v>
      </c>
      <c r="E38" s="245"/>
    </row>
    <row r="39" spans="1:7" ht="16.75" customHeight="1">
      <c r="A39" s="41"/>
      <c r="B39" s="86"/>
      <c r="C39" s="93"/>
      <c r="D39" s="149">
        <f>H3</f>
        <v>5320</v>
      </c>
      <c r="E39" s="245"/>
    </row>
    <row r="40" spans="1:7" ht="24">
      <c r="A40" s="41"/>
      <c r="B40" s="86"/>
      <c r="C40" s="93"/>
      <c r="D40" s="89" t="s">
        <v>184</v>
      </c>
      <c r="E40" s="245"/>
    </row>
    <row r="41" spans="1:7" ht="16.75" customHeight="1">
      <c r="A41" s="41"/>
      <c r="B41" s="86"/>
      <c r="C41" s="93"/>
      <c r="D41" s="82">
        <v>0</v>
      </c>
      <c r="E41" s="245"/>
    </row>
    <row r="42" spans="1:7" ht="16.75" customHeight="1">
      <c r="A42" s="41"/>
      <c r="B42" s="86"/>
      <c r="C42" s="93"/>
      <c r="D42" s="252" t="s">
        <v>136</v>
      </c>
      <c r="E42" s="245"/>
    </row>
    <row r="43" spans="1:7" ht="16.75" customHeight="1">
      <c r="A43" s="41"/>
      <c r="B43" s="86"/>
      <c r="C43" s="93"/>
      <c r="D43" s="252"/>
      <c r="E43" s="245"/>
    </row>
    <row r="44" spans="1:7" ht="16.75" customHeight="1">
      <c r="A44" s="41"/>
      <c r="B44" s="86"/>
      <c r="C44" s="93"/>
      <c r="D44" s="252" t="s">
        <v>88</v>
      </c>
      <c r="E44" s="245"/>
    </row>
    <row r="45" spans="1:7" ht="16.75" customHeight="1" thickBot="1">
      <c r="A45" s="41"/>
      <c r="B45" s="86"/>
      <c r="C45" s="93"/>
      <c r="D45" s="252"/>
      <c r="E45" s="245"/>
    </row>
    <row r="46" spans="1:7" ht="16.75" customHeight="1" thickTop="1" thickBot="1">
      <c r="A46" s="47" t="s">
        <v>89</v>
      </c>
      <c r="B46" s="141">
        <f>SUM(B33:B45)</f>
        <v>30000000</v>
      </c>
      <c r="C46" s="143"/>
      <c r="D46" s="141">
        <f>(D34*D36+D39*D41)</f>
        <v>11588750</v>
      </c>
      <c r="E46" s="246"/>
    </row>
    <row r="47" spans="1:7" ht="16.75" customHeight="1" thickTop="1" thickBot="1">
      <c r="A47" s="47" t="s">
        <v>92</v>
      </c>
      <c r="B47" s="141">
        <f>SUM(B29,B46)</f>
        <v>42304761.904761903</v>
      </c>
      <c r="C47" s="143"/>
      <c r="D47" s="142">
        <f>IF(B29&gt;0,D29,0)+IF(B46&gt;0,D46,0)</f>
        <v>64714500</v>
      </c>
      <c r="E47" s="142">
        <f>MIN(B47,D47)</f>
        <v>42304761.904761903</v>
      </c>
      <c r="G47" s="140"/>
    </row>
    <row r="48" spans="1:7" s="27" customFormat="1" ht="16.75" customHeight="1" thickTop="1">
      <c r="A48" s="52"/>
      <c r="B48" s="53"/>
      <c r="C48" s="53"/>
      <c r="D48" s="53"/>
      <c r="E48" s="53"/>
    </row>
    <row r="49" spans="1:26" s="27" customFormat="1" ht="16.75" customHeight="1">
      <c r="A49" s="29" t="s">
        <v>93</v>
      </c>
      <c r="B49" s="29"/>
      <c r="C49" s="29"/>
      <c r="D49" s="29"/>
      <c r="E49" s="29"/>
    </row>
    <row r="50" spans="1:26" ht="16.75" customHeight="1">
      <c r="A50" s="54" t="s">
        <v>77</v>
      </c>
      <c r="B50" s="48" t="s">
        <v>93</v>
      </c>
      <c r="C50" s="55" t="s">
        <v>78</v>
      </c>
      <c r="D50" s="56"/>
      <c r="E50" s="57"/>
    </row>
    <row r="51" spans="1:26" ht="16.75" customHeight="1">
      <c r="A51" s="58"/>
      <c r="B51" s="42" t="s">
        <v>84</v>
      </c>
      <c r="C51" s="59"/>
      <c r="D51" s="27"/>
      <c r="E51" s="60"/>
    </row>
    <row r="52" spans="1:26" ht="16.75" customHeight="1">
      <c r="A52" s="61" t="s">
        <v>187</v>
      </c>
      <c r="B52" s="126">
        <f>SUM(B53:B54)</f>
        <v>30000000</v>
      </c>
      <c r="C52" s="247" t="s">
        <v>185</v>
      </c>
      <c r="D52" s="248"/>
      <c r="E52" s="249"/>
    </row>
    <row r="53" spans="1:26" ht="33" customHeight="1">
      <c r="A53" s="62" t="s">
        <v>94</v>
      </c>
      <c r="B53" s="94">
        <v>30000000</v>
      </c>
      <c r="C53" s="241" t="s">
        <v>226</v>
      </c>
      <c r="D53" s="242"/>
      <c r="E53" s="243"/>
    </row>
    <row r="54" spans="1:26" ht="16.75" customHeight="1">
      <c r="A54" s="62" t="s">
        <v>95</v>
      </c>
      <c r="B54" s="94">
        <f t="shared" ref="B54" si="0">SUM(B48)</f>
        <v>0</v>
      </c>
      <c r="C54" s="241"/>
      <c r="D54" s="242"/>
      <c r="E54" s="243"/>
    </row>
    <row r="55" spans="1:26" ht="16.75" customHeight="1">
      <c r="A55" s="61" t="s">
        <v>188</v>
      </c>
      <c r="B55" s="126">
        <f>SUM(B56:B57)</f>
        <v>0</v>
      </c>
      <c r="C55" s="247" t="s">
        <v>189</v>
      </c>
      <c r="D55" s="248"/>
      <c r="E55" s="249"/>
    </row>
    <row r="56" spans="1:26" ht="16.75" customHeight="1">
      <c r="A56" s="63" t="s">
        <v>186</v>
      </c>
      <c r="B56" s="94"/>
      <c r="C56" s="241"/>
      <c r="D56" s="242"/>
      <c r="E56" s="243"/>
    </row>
    <row r="57" spans="1:26" ht="16.75" customHeight="1">
      <c r="A57" s="64"/>
      <c r="B57" s="94"/>
      <c r="C57" s="241"/>
      <c r="D57" s="242"/>
      <c r="E57" s="243"/>
    </row>
    <row r="58" spans="1:26" ht="16.75" customHeight="1">
      <c r="A58" s="58"/>
      <c r="B58" s="65"/>
      <c r="C58" s="66"/>
      <c r="D58" s="27"/>
      <c r="E58" s="60"/>
    </row>
    <row r="59" spans="1:26" ht="16.75" customHeight="1">
      <c r="A59" s="54" t="s">
        <v>92</v>
      </c>
      <c r="B59" s="127">
        <f>SUM(B52,B55)</f>
        <v>30000000</v>
      </c>
      <c r="C59" s="90"/>
      <c r="D59" s="52"/>
      <c r="E59" s="52"/>
    </row>
    <row r="60" spans="1:26" ht="16.75" customHeight="1" thickBot="1">
      <c r="A60" s="48"/>
      <c r="B60" s="144"/>
      <c r="C60" s="91"/>
      <c r="D60" s="53"/>
      <c r="E60" s="53"/>
    </row>
    <row r="61" spans="1:26" ht="16.75" customHeight="1" thickTop="1" thickBot="1">
      <c r="A61" s="47" t="s">
        <v>96</v>
      </c>
      <c r="B61" s="142">
        <f>B47-B59</f>
        <v>12304761.904761903</v>
      </c>
      <c r="C61" s="91"/>
      <c r="D61" s="53"/>
      <c r="E61" s="53"/>
    </row>
    <row r="62" spans="1:26" ht="16.75" customHeight="1" thickTop="1">
      <c r="A62" s="67"/>
      <c r="B62" s="67"/>
      <c r="C62" s="67"/>
      <c r="D62" s="68"/>
      <c r="E62" s="68"/>
    </row>
    <row r="63" spans="1:26" ht="16.75" customHeight="1">
      <c r="A63" s="14" t="s">
        <v>97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6.75" customHeight="1">
      <c r="A64" s="69" t="s">
        <v>98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6.75" customHeight="1">
      <c r="A65" s="14" t="s">
        <v>99</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6.75" customHeight="1">
      <c r="A66" s="70" t="s">
        <v>100</v>
      </c>
      <c r="B66" s="53"/>
      <c r="C66" s="53"/>
      <c r="D66" s="68"/>
      <c r="E66" s="68"/>
    </row>
    <row r="67" spans="1:26">
      <c r="A67" s="53" t="s">
        <v>101</v>
      </c>
      <c r="B67" s="53"/>
      <c r="C67" s="53"/>
      <c r="D67" s="68"/>
      <c r="E67" s="68"/>
    </row>
    <row r="68" spans="1:26">
      <c r="A68" s="53" t="s">
        <v>102</v>
      </c>
      <c r="B68" s="53"/>
      <c r="C68" s="53"/>
      <c r="D68" s="68"/>
      <c r="E68" s="68"/>
    </row>
    <row r="69" spans="1:26">
      <c r="A69" s="53" t="s">
        <v>103</v>
      </c>
    </row>
    <row r="70" spans="1:26">
      <c r="A70" s="153" t="s">
        <v>231</v>
      </c>
    </row>
  </sheetData>
  <mergeCells count="13">
    <mergeCell ref="C57:E57"/>
    <mergeCell ref="C3:E3"/>
    <mergeCell ref="E7:E46"/>
    <mergeCell ref="D10:D11"/>
    <mergeCell ref="D14:D15"/>
    <mergeCell ref="D16:D18"/>
    <mergeCell ref="D42:D43"/>
    <mergeCell ref="D44:D45"/>
    <mergeCell ref="C52:E52"/>
    <mergeCell ref="C53:E53"/>
    <mergeCell ref="C54:E54"/>
    <mergeCell ref="C55:E55"/>
    <mergeCell ref="C56:E56"/>
  </mergeCells>
  <phoneticPr fontId="3"/>
  <printOptions horizontalCentered="1" verticalCentered="1"/>
  <pageMargins left="0.78740157480314965" right="0.78740157480314965" top="0.98425196850393704" bottom="0.98425196850393704" header="0.51181102362204722" footer="0.51181102362204722"/>
  <pageSetup paperSize="9" scale="54" orientation="portrait" cellComments="asDisplayed" r:id="rId1"/>
  <headerFooter differentOddEven="1" alignWithMargins="0">
    <evenHeader>&amp;C（旧）</even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M39"/>
  <sheetViews>
    <sheetView view="pageBreakPreview" zoomScaleNormal="100" zoomScaleSheetLayoutView="100" workbookViewId="0">
      <selection activeCell="H21" sqref="H21"/>
    </sheetView>
  </sheetViews>
  <sheetFormatPr defaultColWidth="4.25" defaultRowHeight="14"/>
  <cols>
    <col min="1" max="2" width="5" style="104" customWidth="1"/>
    <col min="3" max="3" width="14.4140625" style="104" customWidth="1"/>
    <col min="4" max="5" width="13.08203125" style="104" customWidth="1"/>
    <col min="6" max="6" width="11.6640625" style="104" customWidth="1"/>
    <col min="7" max="7" width="10.4140625" style="104" customWidth="1"/>
    <col min="8" max="8" width="12.6640625" style="104" customWidth="1"/>
    <col min="9" max="9" width="11" style="104" customWidth="1"/>
    <col min="10" max="10" width="12.25" style="104" customWidth="1"/>
    <col min="11" max="11" width="11.4140625" style="104" customWidth="1"/>
    <col min="12" max="12" width="11.25" style="13" customWidth="1"/>
    <col min="13" max="13" width="11.6640625" style="104" customWidth="1"/>
    <col min="14" max="14" width="10.75" style="104" customWidth="1"/>
    <col min="15" max="16384" width="4.25" style="104"/>
  </cols>
  <sheetData>
    <row r="1" spans="1:13" s="1" customFormat="1" ht="12">
      <c r="A1" s="1" t="s">
        <v>105</v>
      </c>
      <c r="L1" s="13"/>
    </row>
    <row r="2" spans="1:13" s="1" customFormat="1" ht="8.25" customHeight="1">
      <c r="L2" s="13"/>
    </row>
    <row r="3" spans="1:13" s="2" customFormat="1" ht="19.5" customHeight="1">
      <c r="A3" s="113" t="s">
        <v>106</v>
      </c>
      <c r="B3" s="97"/>
      <c r="C3" s="97"/>
      <c r="D3" s="97"/>
      <c r="E3" s="97"/>
      <c r="F3" s="97"/>
      <c r="G3" s="97"/>
      <c r="H3" s="97"/>
      <c r="I3" s="97"/>
      <c r="J3" s="97"/>
      <c r="K3" s="97"/>
      <c r="L3" s="13"/>
      <c r="M3" s="97"/>
    </row>
    <row r="4" spans="1:13" s="2" customFormat="1" ht="19.5" customHeight="1">
      <c r="A4" s="114" t="s">
        <v>2</v>
      </c>
      <c r="B4" s="96"/>
      <c r="C4" s="96"/>
      <c r="D4" s="96"/>
      <c r="E4" s="96"/>
      <c r="F4" s="96"/>
      <c r="G4" s="96"/>
      <c r="H4" s="96"/>
      <c r="I4" s="96"/>
      <c r="J4" s="96"/>
      <c r="K4" s="96"/>
      <c r="L4" s="97"/>
      <c r="M4" s="96"/>
    </row>
    <row r="5" spans="1:13" s="2" customFormat="1" ht="10.5" customHeight="1">
      <c r="A5" s="95"/>
      <c r="B5" s="95"/>
      <c r="C5" s="95"/>
      <c r="D5" s="95"/>
      <c r="E5" s="95"/>
      <c r="F5" s="95"/>
      <c r="G5" s="95"/>
      <c r="H5" s="95"/>
      <c r="I5" s="95"/>
      <c r="L5" s="96"/>
    </row>
    <row r="6" spans="1:13" s="1" customFormat="1" ht="23.25" customHeight="1">
      <c r="I6" s="74" t="s">
        <v>3</v>
      </c>
      <c r="J6" s="81"/>
      <c r="K6" s="81"/>
      <c r="L6" s="107"/>
      <c r="M6" s="92"/>
    </row>
    <row r="7" spans="1:13" s="1" customFormat="1" ht="7.5" customHeight="1">
      <c r="H7" s="4"/>
      <c r="I7" s="4"/>
      <c r="L7" s="108"/>
    </row>
    <row r="8" spans="1:13" s="1" customFormat="1" ht="15" customHeight="1" thickBot="1">
      <c r="L8" s="13"/>
    </row>
    <row r="9" spans="1:13" s="1" customFormat="1" ht="73.5" customHeight="1">
      <c r="A9" s="181" t="s">
        <v>5</v>
      </c>
      <c r="B9" s="181"/>
      <c r="C9" s="6" t="s">
        <v>6</v>
      </c>
      <c r="D9" s="7" t="s">
        <v>147</v>
      </c>
      <c r="E9" s="98" t="s">
        <v>7</v>
      </c>
      <c r="F9" s="99" t="s">
        <v>8</v>
      </c>
      <c r="G9" s="98" t="s">
        <v>9</v>
      </c>
      <c r="H9" s="100" t="s">
        <v>10</v>
      </c>
      <c r="I9" s="101" t="s">
        <v>145</v>
      </c>
      <c r="J9" s="102" t="s">
        <v>146</v>
      </c>
      <c r="K9" s="105" t="s">
        <v>107</v>
      </c>
      <c r="L9" s="100" t="s">
        <v>150</v>
      </c>
      <c r="M9" s="100" t="s">
        <v>148</v>
      </c>
    </row>
    <row r="10" spans="1:13">
      <c r="A10" s="182"/>
      <c r="B10" s="182"/>
      <c r="C10" s="8" t="s">
        <v>11</v>
      </c>
      <c r="D10" s="8" t="s">
        <v>108</v>
      </c>
      <c r="E10" s="9" t="s">
        <v>13</v>
      </c>
      <c r="F10" s="8" t="s">
        <v>109</v>
      </c>
      <c r="G10" s="9" t="s">
        <v>110</v>
      </c>
      <c r="H10" s="8" t="s">
        <v>16</v>
      </c>
      <c r="I10" s="3" t="s">
        <v>111</v>
      </c>
      <c r="J10" s="103" t="s">
        <v>18</v>
      </c>
      <c r="K10" s="106" t="s">
        <v>112</v>
      </c>
      <c r="L10" s="109" t="s">
        <v>151</v>
      </c>
      <c r="M10" s="109" t="s">
        <v>154</v>
      </c>
    </row>
    <row r="11" spans="1:13" s="10" customFormat="1" ht="33.75" customHeight="1">
      <c r="A11" s="183" t="s">
        <v>19</v>
      </c>
      <c r="B11" s="184"/>
      <c r="C11" s="128">
        <f>'3-3'!D29</f>
        <v>0</v>
      </c>
      <c r="D11" s="128">
        <f>'3-3'!B29</f>
        <v>0</v>
      </c>
      <c r="E11" s="195">
        <f>E13</f>
        <v>0</v>
      </c>
      <c r="F11" s="195">
        <f>'3-3'!B61</f>
        <v>0</v>
      </c>
      <c r="G11" s="185">
        <v>0.33333333333333331</v>
      </c>
      <c r="H11" s="187">
        <f>ROUNDDOWN(MIN(E11:F11)/3,-3)</f>
        <v>0</v>
      </c>
      <c r="I11" s="189"/>
      <c r="J11" s="191">
        <f>ROUNDDOWN(H11*I11,-3)</f>
        <v>0</v>
      </c>
      <c r="K11" s="263"/>
      <c r="L11" s="265"/>
      <c r="M11" s="261">
        <f>MIN(J11:K11)-L11</f>
        <v>0</v>
      </c>
    </row>
    <row r="12" spans="1:13" s="10" customFormat="1" ht="33.75" customHeight="1" thickBot="1">
      <c r="A12" s="193" t="s">
        <v>20</v>
      </c>
      <c r="B12" s="194"/>
      <c r="C12" s="129">
        <f>'3-3'!D46</f>
        <v>0</v>
      </c>
      <c r="D12" s="129">
        <f>'3-3'!B46</f>
        <v>0</v>
      </c>
      <c r="E12" s="196"/>
      <c r="F12" s="196"/>
      <c r="G12" s="186"/>
      <c r="H12" s="188"/>
      <c r="I12" s="190"/>
      <c r="J12" s="192"/>
      <c r="K12" s="264"/>
      <c r="L12" s="266"/>
      <c r="M12" s="262"/>
    </row>
    <row r="13" spans="1:13" s="10" customFormat="1" ht="47.25" customHeight="1" thickTop="1" thickBot="1">
      <c r="A13" s="177" t="s">
        <v>21</v>
      </c>
      <c r="B13" s="178"/>
      <c r="C13" s="130">
        <f>SUM(C11:C12)</f>
        <v>0</v>
      </c>
      <c r="D13" s="130">
        <f>SUM(D11:D12)</f>
        <v>0</v>
      </c>
      <c r="E13" s="130">
        <f>MIN(C13:D13)</f>
        <v>0</v>
      </c>
      <c r="F13" s="130">
        <f>F11</f>
        <v>0</v>
      </c>
      <c r="G13" s="11">
        <v>0.33333333333333331</v>
      </c>
      <c r="H13" s="131">
        <f>ROUNDDOWN(MIN(E13:F13)/3,-3)</f>
        <v>0</v>
      </c>
      <c r="I13" s="154">
        <f>I11</f>
        <v>0</v>
      </c>
      <c r="J13" s="132">
        <f>ROUNDDOWN(H13*I13,-3)</f>
        <v>0</v>
      </c>
      <c r="K13" s="155">
        <f>K11</f>
        <v>0</v>
      </c>
      <c r="L13" s="156">
        <f>L11</f>
        <v>0</v>
      </c>
      <c r="M13" s="133">
        <f>MIN(J13:K13)-L13</f>
        <v>0</v>
      </c>
    </row>
    <row r="14" spans="1:13" s="1" customFormat="1" ht="12">
      <c r="J14" s="75"/>
      <c r="K14" s="72"/>
      <c r="L14" s="76"/>
      <c r="M14" s="76"/>
    </row>
    <row r="15" spans="1:13" s="1" customFormat="1" ht="12">
      <c r="A15" s="1" t="s">
        <v>113</v>
      </c>
      <c r="J15" s="71"/>
      <c r="K15" s="72"/>
      <c r="L15" s="73"/>
      <c r="M15" s="73"/>
    </row>
    <row r="16" spans="1:13" s="1" customFormat="1" ht="12">
      <c r="A16" s="12" t="s">
        <v>23</v>
      </c>
      <c r="B16" s="12"/>
      <c r="C16" s="12"/>
      <c r="D16" s="12"/>
      <c r="E16" s="12"/>
      <c r="F16" s="12"/>
      <c r="G16" s="12"/>
      <c r="H16" s="12"/>
    </row>
    <row r="17" spans="1:12" s="1" customFormat="1" ht="12">
      <c r="A17" s="12" t="s">
        <v>114</v>
      </c>
      <c r="B17" s="12"/>
      <c r="C17" s="12"/>
      <c r="D17" s="12"/>
      <c r="E17" s="12"/>
      <c r="F17" s="12"/>
      <c r="G17" s="12"/>
      <c r="H17" s="12"/>
    </row>
    <row r="18" spans="1:12" s="1" customFormat="1" ht="12">
      <c r="A18" s="12" t="s">
        <v>25</v>
      </c>
      <c r="B18" s="12"/>
      <c r="C18" s="12"/>
      <c r="D18" s="12"/>
      <c r="E18" s="12"/>
      <c r="F18" s="12"/>
      <c r="G18" s="12"/>
      <c r="H18" s="12"/>
    </row>
    <row r="19" spans="1:12" s="13" customFormat="1" ht="12">
      <c r="A19" s="13" t="s">
        <v>26</v>
      </c>
    </row>
    <row r="20" spans="1:12" s="13" customFormat="1" ht="12">
      <c r="A20" s="13" t="s">
        <v>27</v>
      </c>
      <c r="L20" s="1"/>
    </row>
    <row r="21" spans="1:12" s="1" customFormat="1" ht="12">
      <c r="A21" s="1" t="s">
        <v>115</v>
      </c>
      <c r="L21" s="110"/>
    </row>
    <row r="22" spans="1:12" s="13" customFormat="1" ht="12">
      <c r="A22" s="13" t="s">
        <v>152</v>
      </c>
    </row>
    <row r="23" spans="1:12" s="13" customFormat="1" ht="12">
      <c r="A23" s="13" t="s">
        <v>153</v>
      </c>
    </row>
    <row r="27" spans="1:12">
      <c r="L27" s="111"/>
    </row>
    <row r="28" spans="1:12">
      <c r="L28" s="111"/>
    </row>
    <row r="38" spans="12:12">
      <c r="L38" s="112"/>
    </row>
    <row r="39" spans="12:12">
      <c r="L39" s="112"/>
    </row>
  </sheetData>
  <mergeCells count="14">
    <mergeCell ref="M11:M12"/>
    <mergeCell ref="A12:B12"/>
    <mergeCell ref="A13:B13"/>
    <mergeCell ref="A9:B9"/>
    <mergeCell ref="A10:B10"/>
    <mergeCell ref="A11:B11"/>
    <mergeCell ref="G11:G12"/>
    <mergeCell ref="H11:H12"/>
    <mergeCell ref="I11:I12"/>
    <mergeCell ref="J11:J12"/>
    <mergeCell ref="K11:K12"/>
    <mergeCell ref="L11:L12"/>
    <mergeCell ref="E11:E12"/>
    <mergeCell ref="F11:F12"/>
  </mergeCells>
  <phoneticPr fontId="3"/>
  <printOptions horizontalCentered="1" verticalCentered="1"/>
  <pageMargins left="0.78740157480314965" right="0.78740157480314965" top="0.98425196850393704" bottom="0.98425196850393704" header="0.51181102362204722" footer="0.51181102362204722"/>
  <pageSetup paperSize="9" scale="56" orientation="portrait" cellComments="asDisplayed" r:id="rId1"/>
  <headerFooter differentOddEven="1" alignWithMargins="0">
    <evenHeader>&amp;C（旧）</evenHead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M39"/>
  <sheetViews>
    <sheetView view="pageBreakPreview" topLeftCell="F4" zoomScaleNormal="100" zoomScaleSheetLayoutView="100" workbookViewId="0">
      <selection activeCell="E7" sqref="E7:E46"/>
    </sheetView>
  </sheetViews>
  <sheetFormatPr defaultColWidth="4.25" defaultRowHeight="14"/>
  <cols>
    <col min="1" max="2" width="5" style="104" customWidth="1"/>
    <col min="3" max="3" width="14.4140625" style="104" customWidth="1"/>
    <col min="4" max="5" width="13.08203125" style="104" customWidth="1"/>
    <col min="6" max="6" width="11.6640625" style="104" customWidth="1"/>
    <col min="7" max="7" width="10.4140625" style="104" customWidth="1"/>
    <col min="8" max="8" width="12.9140625" style="104" customWidth="1"/>
    <col min="9" max="9" width="11" style="104" customWidth="1"/>
    <col min="10" max="10" width="12.25" style="104" customWidth="1"/>
    <col min="11" max="11" width="11.4140625" style="104" customWidth="1"/>
    <col min="12" max="12" width="11.25" style="13" customWidth="1"/>
    <col min="13" max="13" width="11.6640625" style="104" customWidth="1"/>
    <col min="14" max="14" width="10.75" style="104" customWidth="1"/>
    <col min="15" max="16384" width="4.25" style="104"/>
  </cols>
  <sheetData>
    <row r="1" spans="1:13" s="1" customFormat="1" ht="12">
      <c r="A1" s="1" t="s">
        <v>105</v>
      </c>
      <c r="L1" s="13"/>
    </row>
    <row r="2" spans="1:13" s="1" customFormat="1" ht="8.25" customHeight="1">
      <c r="L2" s="13"/>
    </row>
    <row r="3" spans="1:13" s="2" customFormat="1" ht="19.5" customHeight="1">
      <c r="A3" s="113" t="s">
        <v>106</v>
      </c>
      <c r="B3" s="145"/>
      <c r="C3" s="145"/>
      <c r="D3" s="145"/>
      <c r="E3" s="145"/>
      <c r="F3" s="145"/>
      <c r="G3" s="145"/>
      <c r="H3" s="145"/>
      <c r="I3" s="145"/>
      <c r="J3" s="145"/>
      <c r="K3" s="145"/>
      <c r="L3" s="13"/>
      <c r="M3" s="145"/>
    </row>
    <row r="4" spans="1:13" s="2" customFormat="1" ht="19.5" customHeight="1">
      <c r="A4" s="114" t="s">
        <v>2</v>
      </c>
      <c r="B4" s="146"/>
      <c r="C4" s="146"/>
      <c r="D4" s="146"/>
      <c r="E4" s="146"/>
      <c r="F4" s="146"/>
      <c r="G4" s="146"/>
      <c r="H4" s="146"/>
      <c r="I4" s="146"/>
      <c r="J4" s="146"/>
      <c r="K4" s="146"/>
      <c r="L4" s="145"/>
      <c r="M4" s="146"/>
    </row>
    <row r="5" spans="1:13" s="2" customFormat="1" ht="10.5" customHeight="1">
      <c r="A5" s="145"/>
      <c r="B5" s="145"/>
      <c r="C5" s="145"/>
      <c r="D5" s="145"/>
      <c r="E5" s="145"/>
      <c r="F5" s="145"/>
      <c r="G5" s="145"/>
      <c r="H5" s="145"/>
      <c r="I5" s="145"/>
      <c r="L5" s="146"/>
    </row>
    <row r="6" spans="1:13" s="1" customFormat="1" ht="23.25" customHeight="1">
      <c r="I6" s="74" t="s">
        <v>3</v>
      </c>
      <c r="J6" s="152"/>
      <c r="K6" s="152"/>
      <c r="L6" s="157"/>
      <c r="M6" s="158"/>
    </row>
    <row r="7" spans="1:13" s="1" customFormat="1" ht="7.5" customHeight="1">
      <c r="H7" s="4"/>
      <c r="I7" s="4"/>
      <c r="L7" s="108"/>
    </row>
    <row r="8" spans="1:13" s="1" customFormat="1" ht="15" customHeight="1" thickBot="1">
      <c r="L8" s="13"/>
    </row>
    <row r="9" spans="1:13" s="1" customFormat="1" ht="73.5" customHeight="1">
      <c r="A9" s="181" t="s">
        <v>5</v>
      </c>
      <c r="B9" s="181"/>
      <c r="C9" s="6" t="s">
        <v>6</v>
      </c>
      <c r="D9" s="7" t="s">
        <v>147</v>
      </c>
      <c r="E9" s="98" t="s">
        <v>7</v>
      </c>
      <c r="F9" s="99" t="s">
        <v>8</v>
      </c>
      <c r="G9" s="98" t="s">
        <v>9</v>
      </c>
      <c r="H9" s="147" t="s">
        <v>10</v>
      </c>
      <c r="I9" s="101" t="s">
        <v>145</v>
      </c>
      <c r="J9" s="102" t="s">
        <v>146</v>
      </c>
      <c r="K9" s="105" t="s">
        <v>107</v>
      </c>
      <c r="L9" s="147" t="s">
        <v>150</v>
      </c>
      <c r="M9" s="147" t="s">
        <v>148</v>
      </c>
    </row>
    <row r="10" spans="1:13">
      <c r="A10" s="182"/>
      <c r="B10" s="182"/>
      <c r="C10" s="8" t="s">
        <v>11</v>
      </c>
      <c r="D10" s="8" t="s">
        <v>12</v>
      </c>
      <c r="E10" s="9" t="s">
        <v>13</v>
      </c>
      <c r="F10" s="8" t="s">
        <v>14</v>
      </c>
      <c r="G10" s="9" t="s">
        <v>15</v>
      </c>
      <c r="H10" s="8" t="s">
        <v>16</v>
      </c>
      <c r="I10" s="3" t="s">
        <v>17</v>
      </c>
      <c r="J10" s="103" t="s">
        <v>18</v>
      </c>
      <c r="K10" s="106" t="s">
        <v>112</v>
      </c>
      <c r="L10" s="109" t="s">
        <v>151</v>
      </c>
      <c r="M10" s="109" t="s">
        <v>154</v>
      </c>
    </row>
    <row r="11" spans="1:13" s="10" customFormat="1" ht="33.75" customHeight="1">
      <c r="A11" s="183" t="s">
        <v>19</v>
      </c>
      <c r="B11" s="184"/>
      <c r="C11" s="128">
        <f>'3-3 (記載例)'!D29</f>
        <v>53125750</v>
      </c>
      <c r="D11" s="128">
        <f>'3-3 (記載例)'!B29</f>
        <v>12304761.904761903</v>
      </c>
      <c r="E11" s="195">
        <f>E13</f>
        <v>28578733.904761903</v>
      </c>
      <c r="F11" s="195">
        <f>'3-3 (記載例)'!B61</f>
        <v>12304761.904761903</v>
      </c>
      <c r="G11" s="185">
        <v>0.33333333333333331</v>
      </c>
      <c r="H11" s="187">
        <f>ROUNDDOWN(MIN(E11:F11)/3,-3)</f>
        <v>4101000</v>
      </c>
      <c r="I11" s="197">
        <v>1</v>
      </c>
      <c r="J11" s="191">
        <f>ROUNDDOWN(H11*I11,-3)</f>
        <v>4101000</v>
      </c>
      <c r="K11" s="269">
        <v>4101000</v>
      </c>
      <c r="L11" s="267">
        <v>0</v>
      </c>
      <c r="M11" s="261">
        <f>MIN(J11:K11)-L11</f>
        <v>4101000</v>
      </c>
    </row>
    <row r="12" spans="1:13" s="10" customFormat="1" ht="33.75" customHeight="1" thickBot="1">
      <c r="A12" s="193" t="s">
        <v>20</v>
      </c>
      <c r="B12" s="194"/>
      <c r="C12" s="129">
        <f>'3-3 (記載例)'!D46</f>
        <v>6286500</v>
      </c>
      <c r="D12" s="129">
        <f>'3-3 (記載例)'!B46</f>
        <v>16273972</v>
      </c>
      <c r="E12" s="196"/>
      <c r="F12" s="196"/>
      <c r="G12" s="186"/>
      <c r="H12" s="188"/>
      <c r="I12" s="198"/>
      <c r="J12" s="192"/>
      <c r="K12" s="270"/>
      <c r="L12" s="268"/>
      <c r="M12" s="262"/>
    </row>
    <row r="13" spans="1:13" s="10" customFormat="1" ht="47.25" customHeight="1" thickTop="1" thickBot="1">
      <c r="A13" s="177" t="s">
        <v>21</v>
      </c>
      <c r="B13" s="178"/>
      <c r="C13" s="130">
        <f>SUM(C11:C12)</f>
        <v>59412250</v>
      </c>
      <c r="D13" s="130">
        <f>SUM(D11:D12)</f>
        <v>28578733.904761903</v>
      </c>
      <c r="E13" s="130">
        <f>MIN(C13:D13)</f>
        <v>28578733.904761903</v>
      </c>
      <c r="F13" s="130">
        <f>F11</f>
        <v>12304761.904761903</v>
      </c>
      <c r="G13" s="11">
        <v>0.33333333333333331</v>
      </c>
      <c r="H13" s="131">
        <f>ROUNDDOWN(MIN(E13:F13)/3,-3)</f>
        <v>4101000</v>
      </c>
      <c r="I13" s="154">
        <f>I11</f>
        <v>1</v>
      </c>
      <c r="J13" s="132">
        <f>ROUNDDOWN(H13*I13,-3)</f>
        <v>4101000</v>
      </c>
      <c r="K13" s="155">
        <f>K11</f>
        <v>4101000</v>
      </c>
      <c r="L13" s="156">
        <f>L11</f>
        <v>0</v>
      </c>
      <c r="M13" s="133">
        <f>MIN(J13:K13)-L13</f>
        <v>4101000</v>
      </c>
    </row>
    <row r="14" spans="1:13" s="1" customFormat="1" ht="12">
      <c r="J14" s="75"/>
      <c r="K14" s="72"/>
      <c r="L14" s="76"/>
      <c r="M14" s="76"/>
    </row>
    <row r="15" spans="1:13" s="1" customFormat="1" ht="12">
      <c r="A15" s="1" t="s">
        <v>113</v>
      </c>
      <c r="J15" s="71"/>
      <c r="K15" s="72"/>
      <c r="L15" s="73"/>
      <c r="M15" s="73"/>
    </row>
    <row r="16" spans="1:13" s="1" customFormat="1" ht="12">
      <c r="A16" s="12" t="s">
        <v>23</v>
      </c>
      <c r="B16" s="12"/>
      <c r="C16" s="12"/>
      <c r="D16" s="12"/>
      <c r="E16" s="12"/>
      <c r="F16" s="12"/>
      <c r="G16" s="12"/>
      <c r="H16" s="12"/>
    </row>
    <row r="17" spans="1:12" s="1" customFormat="1" ht="12">
      <c r="A17" s="12" t="s">
        <v>24</v>
      </c>
      <c r="B17" s="12"/>
      <c r="C17" s="12"/>
      <c r="D17" s="12"/>
      <c r="E17" s="12"/>
      <c r="F17" s="12"/>
      <c r="G17" s="12"/>
      <c r="H17" s="12"/>
    </row>
    <row r="18" spans="1:12" s="1" customFormat="1" ht="12">
      <c r="A18" s="12" t="s">
        <v>25</v>
      </c>
      <c r="B18" s="12"/>
      <c r="C18" s="12"/>
      <c r="D18" s="12"/>
      <c r="E18" s="12"/>
      <c r="F18" s="12"/>
      <c r="G18" s="12"/>
      <c r="H18" s="12"/>
    </row>
    <row r="19" spans="1:12" s="13" customFormat="1" ht="12">
      <c r="A19" s="13" t="s">
        <v>26</v>
      </c>
    </row>
    <row r="20" spans="1:12" s="13" customFormat="1" ht="12">
      <c r="A20" s="13" t="s">
        <v>27</v>
      </c>
      <c r="L20" s="1"/>
    </row>
    <row r="21" spans="1:12" s="1" customFormat="1" ht="12">
      <c r="A21" s="1" t="s">
        <v>115</v>
      </c>
      <c r="L21" s="110"/>
    </row>
    <row r="22" spans="1:12" s="13" customFormat="1" ht="12">
      <c r="A22" s="13" t="s">
        <v>152</v>
      </c>
    </row>
    <row r="23" spans="1:12" s="13" customFormat="1" ht="12">
      <c r="A23" s="13" t="s">
        <v>153</v>
      </c>
    </row>
    <row r="27" spans="1:12">
      <c r="L27" s="111"/>
    </row>
    <row r="28" spans="1:12">
      <c r="L28" s="111"/>
    </row>
    <row r="38" spans="12:12">
      <c r="L38" s="112"/>
    </row>
    <row r="39" spans="12:12">
      <c r="L39" s="112"/>
    </row>
  </sheetData>
  <mergeCells count="14">
    <mergeCell ref="A13:B13"/>
    <mergeCell ref="H11:H12"/>
    <mergeCell ref="I11:I12"/>
    <mergeCell ref="J11:J12"/>
    <mergeCell ref="K11:K12"/>
    <mergeCell ref="L11:L12"/>
    <mergeCell ref="M11:M12"/>
    <mergeCell ref="A9:B9"/>
    <mergeCell ref="A10:B10"/>
    <mergeCell ref="A11:B11"/>
    <mergeCell ref="E11:E12"/>
    <mergeCell ref="F11:F12"/>
    <mergeCell ref="G11:G12"/>
    <mergeCell ref="A12:B12"/>
  </mergeCells>
  <phoneticPr fontId="3"/>
  <printOptions horizontalCentered="1" verticalCentered="1"/>
  <pageMargins left="0.78740157480314965" right="0.78740157480314965" top="0.98425196850393704" bottom="0.98425196850393704" header="0.51181102362204722" footer="0.51181102362204722"/>
  <pageSetup paperSize="9" scale="56" orientation="portrait" cellComments="asDisplayed" r:id="rId1"/>
  <headerFooter differentOddEven="1" alignWithMargins="0">
    <evenHeader>&amp;C（旧）</evenHeader>
  </headerFooter>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IV24"/>
  <sheetViews>
    <sheetView view="pageBreakPreview" topLeftCell="A19" zoomScaleNormal="100" zoomScaleSheetLayoutView="100" workbookViewId="0">
      <selection activeCell="AT6" sqref="AT6"/>
    </sheetView>
  </sheetViews>
  <sheetFormatPr defaultColWidth="2.08203125" defaultRowHeight="12" customHeight="1"/>
  <cols>
    <col min="1" max="16384" width="2.08203125" style="14"/>
  </cols>
  <sheetData>
    <row r="1" spans="1:256" ht="12" customHeight="1">
      <c r="A1" s="1" t="s">
        <v>116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5" customFormat="1" ht="24.75" customHeight="1">
      <c r="A2" s="179" t="s">
        <v>117</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256" s="15" customFormat="1" ht="16.75" customHeight="1">
      <c r="A3" s="2"/>
    </row>
    <row r="4" spans="1:256" ht="19.5" customHeight="1">
      <c r="A4" s="200" t="s">
        <v>118</v>
      </c>
      <c r="B4" s="200"/>
      <c r="C4" s="200"/>
      <c r="D4" s="200"/>
      <c r="E4" s="200"/>
      <c r="F4" s="200"/>
      <c r="G4" s="200"/>
      <c r="H4" s="200"/>
      <c r="I4" s="200"/>
      <c r="J4" s="200" t="s">
        <v>31</v>
      </c>
      <c r="K4" s="200"/>
      <c r="L4" s="200"/>
      <c r="M4" s="200"/>
      <c r="N4" s="200"/>
      <c r="O4" s="200"/>
      <c r="P4" s="200"/>
      <c r="Q4" s="200"/>
      <c r="R4" s="200"/>
      <c r="S4" s="200"/>
      <c r="T4" s="200"/>
      <c r="U4" s="200"/>
      <c r="V4" s="200" t="s">
        <v>119</v>
      </c>
      <c r="W4" s="200"/>
      <c r="X4" s="200"/>
      <c r="Y4" s="200"/>
      <c r="Z4" s="200"/>
      <c r="AA4" s="200"/>
      <c r="AB4" s="200"/>
      <c r="AC4" s="200"/>
      <c r="AD4" s="200"/>
      <c r="AE4" s="200"/>
      <c r="AF4" s="200"/>
      <c r="AG4" s="200"/>
      <c r="AH4" s="201" t="s">
        <v>120</v>
      </c>
      <c r="AI4" s="201"/>
      <c r="AJ4" s="201"/>
      <c r="AK4" s="201"/>
      <c r="AL4" s="201"/>
      <c r="AM4" s="201"/>
      <c r="AN4" s="201"/>
    </row>
    <row r="5" spans="1:256" ht="15.75"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row>
    <row r="6" spans="1:256" ht="24" customHeight="1">
      <c r="A6" s="199"/>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row>
    <row r="7" spans="1:256" ht="18" customHeight="1">
      <c r="A7" s="14" t="s">
        <v>149</v>
      </c>
      <c r="B7" s="1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1"/>
    </row>
    <row r="8" spans="1:256" ht="15.75" customHeight="1">
      <c r="A8" s="290" t="s">
        <v>121</v>
      </c>
      <c r="B8" s="291"/>
      <c r="C8" s="291"/>
      <c r="D8" s="291"/>
      <c r="E8" s="291" t="s">
        <v>122</v>
      </c>
      <c r="F8" s="291"/>
      <c r="G8" s="291"/>
      <c r="H8" s="291"/>
      <c r="I8" s="291"/>
      <c r="J8" s="291"/>
      <c r="K8" s="291"/>
      <c r="L8" s="291"/>
      <c r="M8" s="291"/>
      <c r="N8" s="291"/>
      <c r="O8" s="291"/>
      <c r="P8" s="293"/>
      <c r="Q8" s="294"/>
      <c r="R8" s="291"/>
      <c r="S8" s="291"/>
      <c r="T8" s="291"/>
      <c r="U8" s="291"/>
      <c r="V8" s="291"/>
      <c r="W8" s="291"/>
      <c r="X8" s="291"/>
      <c r="Y8" s="291"/>
      <c r="Z8" s="291"/>
      <c r="AA8" s="291"/>
      <c r="AB8" s="291"/>
      <c r="AC8" s="291"/>
      <c r="AD8" s="291"/>
      <c r="AE8" s="291"/>
      <c r="AF8" s="291"/>
      <c r="AG8" s="291"/>
      <c r="AH8" s="291"/>
      <c r="AI8" s="291"/>
      <c r="AJ8" s="291"/>
      <c r="AK8" s="291"/>
      <c r="AL8" s="291"/>
      <c r="AM8" s="291"/>
      <c r="AN8" s="295"/>
    </row>
    <row r="9" spans="1:256" ht="26.25" customHeight="1">
      <c r="A9" s="292"/>
      <c r="B9" s="274"/>
      <c r="C9" s="274"/>
      <c r="D9" s="274"/>
      <c r="E9" s="274"/>
      <c r="F9" s="274"/>
      <c r="G9" s="274"/>
      <c r="H9" s="274"/>
      <c r="I9" s="274"/>
      <c r="J9" s="274"/>
      <c r="K9" s="274"/>
      <c r="L9" s="274"/>
      <c r="M9" s="274"/>
      <c r="N9" s="274"/>
      <c r="O9" s="274"/>
      <c r="P9" s="274"/>
      <c r="Q9" s="296" t="s">
        <v>123</v>
      </c>
      <c r="R9" s="296"/>
      <c r="S9" s="296"/>
      <c r="T9" s="296"/>
      <c r="U9" s="296"/>
      <c r="V9" s="296"/>
      <c r="W9" s="274" t="s">
        <v>124</v>
      </c>
      <c r="X9" s="274"/>
      <c r="Y9" s="274"/>
      <c r="Z9" s="274"/>
      <c r="AA9" s="274"/>
      <c r="AB9" s="274"/>
      <c r="AC9" s="274" t="s">
        <v>125</v>
      </c>
      <c r="AD9" s="274"/>
      <c r="AE9" s="274"/>
      <c r="AF9" s="274"/>
      <c r="AG9" s="274"/>
      <c r="AH9" s="274"/>
      <c r="AI9" s="274" t="s">
        <v>126</v>
      </c>
      <c r="AJ9" s="274"/>
      <c r="AK9" s="274"/>
      <c r="AL9" s="274"/>
      <c r="AM9" s="274"/>
      <c r="AN9" s="275"/>
    </row>
    <row r="10" spans="1:256" ht="26.25" customHeight="1">
      <c r="A10" s="292"/>
      <c r="B10" s="274"/>
      <c r="C10" s="274"/>
      <c r="D10" s="274"/>
      <c r="E10" s="273" t="s">
        <v>127</v>
      </c>
      <c r="F10" s="273"/>
      <c r="G10" s="273"/>
      <c r="H10" s="273"/>
      <c r="I10" s="273"/>
      <c r="J10" s="273"/>
      <c r="K10" s="273"/>
      <c r="L10" s="271"/>
      <c r="M10" s="271"/>
      <c r="N10" s="271"/>
      <c r="O10" s="272"/>
      <c r="P10" s="77" t="s">
        <v>128</v>
      </c>
      <c r="Q10" s="271"/>
      <c r="R10" s="271"/>
      <c r="S10" s="271"/>
      <c r="T10" s="271"/>
      <c r="U10" s="272"/>
      <c r="V10" s="77" t="s">
        <v>128</v>
      </c>
      <c r="W10" s="271"/>
      <c r="X10" s="271"/>
      <c r="Y10" s="271"/>
      <c r="Z10" s="271"/>
      <c r="AA10" s="272"/>
      <c r="AB10" s="77" t="s">
        <v>128</v>
      </c>
      <c r="AC10" s="271"/>
      <c r="AD10" s="271"/>
      <c r="AE10" s="271"/>
      <c r="AF10" s="271"/>
      <c r="AG10" s="272"/>
      <c r="AH10" s="77" t="s">
        <v>129</v>
      </c>
      <c r="AI10" s="271"/>
      <c r="AJ10" s="271"/>
      <c r="AK10" s="271"/>
      <c r="AL10" s="271"/>
      <c r="AM10" s="272"/>
      <c r="AN10" s="78" t="s">
        <v>129</v>
      </c>
    </row>
    <row r="11" spans="1:256" ht="22.5" customHeight="1">
      <c r="A11" s="278"/>
      <c r="B11" s="274"/>
      <c r="C11" s="274"/>
      <c r="D11" s="274"/>
      <c r="E11" s="273" t="s">
        <v>130</v>
      </c>
      <c r="F11" s="273"/>
      <c r="G11" s="273"/>
      <c r="H11" s="273"/>
      <c r="I11" s="273"/>
      <c r="J11" s="273"/>
      <c r="K11" s="273"/>
      <c r="L11" s="271"/>
      <c r="M11" s="271"/>
      <c r="N11" s="271"/>
      <c r="O11" s="272"/>
      <c r="P11" s="77" t="s">
        <v>128</v>
      </c>
      <c r="Q11" s="271"/>
      <c r="R11" s="271"/>
      <c r="S11" s="271"/>
      <c r="T11" s="271"/>
      <c r="U11" s="272"/>
      <c r="V11" s="77" t="s">
        <v>128</v>
      </c>
      <c r="W11" s="271"/>
      <c r="X11" s="271"/>
      <c r="Y11" s="271"/>
      <c r="Z11" s="271"/>
      <c r="AA11" s="272"/>
      <c r="AB11" s="77" t="s">
        <v>128</v>
      </c>
      <c r="AC11" s="271"/>
      <c r="AD11" s="271"/>
      <c r="AE11" s="271"/>
      <c r="AF11" s="271"/>
      <c r="AG11" s="272"/>
      <c r="AH11" s="77" t="s">
        <v>129</v>
      </c>
      <c r="AI11" s="271"/>
      <c r="AJ11" s="271"/>
      <c r="AK11" s="271"/>
      <c r="AL11" s="271"/>
      <c r="AM11" s="272"/>
      <c r="AN11" s="78" t="s">
        <v>129</v>
      </c>
    </row>
    <row r="12" spans="1:256" ht="22.5" customHeight="1">
      <c r="A12" s="278"/>
      <c r="B12" s="274"/>
      <c r="C12" s="274"/>
      <c r="D12" s="274"/>
      <c r="E12" s="273" t="s">
        <v>131</v>
      </c>
      <c r="F12" s="273"/>
      <c r="G12" s="273"/>
      <c r="H12" s="273"/>
      <c r="I12" s="273"/>
      <c r="J12" s="273"/>
      <c r="K12" s="273"/>
      <c r="L12" s="271"/>
      <c r="M12" s="271"/>
      <c r="N12" s="271"/>
      <c r="O12" s="272"/>
      <c r="P12" s="77" t="s">
        <v>128</v>
      </c>
      <c r="Q12" s="271"/>
      <c r="R12" s="271"/>
      <c r="S12" s="271"/>
      <c r="T12" s="271"/>
      <c r="U12" s="272"/>
      <c r="V12" s="77" t="s">
        <v>128</v>
      </c>
      <c r="W12" s="271"/>
      <c r="X12" s="271"/>
      <c r="Y12" s="271"/>
      <c r="Z12" s="271"/>
      <c r="AA12" s="272"/>
      <c r="AB12" s="77" t="s">
        <v>128</v>
      </c>
      <c r="AC12" s="271"/>
      <c r="AD12" s="271"/>
      <c r="AE12" s="271"/>
      <c r="AF12" s="271"/>
      <c r="AG12" s="272"/>
      <c r="AH12" s="77" t="s">
        <v>129</v>
      </c>
      <c r="AI12" s="271"/>
      <c r="AJ12" s="271"/>
      <c r="AK12" s="271"/>
      <c r="AL12" s="271"/>
      <c r="AM12" s="272"/>
      <c r="AN12" s="78" t="s">
        <v>129</v>
      </c>
    </row>
    <row r="13" spans="1:256" ht="22.5" customHeight="1">
      <c r="A13" s="278"/>
      <c r="B13" s="274"/>
      <c r="C13" s="274"/>
      <c r="D13" s="274"/>
      <c r="E13" s="273" t="s">
        <v>132</v>
      </c>
      <c r="F13" s="273"/>
      <c r="G13" s="273"/>
      <c r="H13" s="273"/>
      <c r="I13" s="273"/>
      <c r="J13" s="273"/>
      <c r="K13" s="273"/>
      <c r="L13" s="271"/>
      <c r="M13" s="271"/>
      <c r="N13" s="271"/>
      <c r="O13" s="272"/>
      <c r="P13" s="77" t="s">
        <v>128</v>
      </c>
      <c r="Q13" s="271"/>
      <c r="R13" s="271"/>
      <c r="S13" s="271"/>
      <c r="T13" s="271"/>
      <c r="U13" s="272"/>
      <c r="V13" s="77" t="s">
        <v>128</v>
      </c>
      <c r="W13" s="271"/>
      <c r="X13" s="271"/>
      <c r="Y13" s="271"/>
      <c r="Z13" s="271"/>
      <c r="AA13" s="272"/>
      <c r="AB13" s="77" t="s">
        <v>128</v>
      </c>
      <c r="AC13" s="271"/>
      <c r="AD13" s="271"/>
      <c r="AE13" s="271"/>
      <c r="AF13" s="271"/>
      <c r="AG13" s="272"/>
      <c r="AH13" s="77" t="s">
        <v>129</v>
      </c>
      <c r="AI13" s="271"/>
      <c r="AJ13" s="271"/>
      <c r="AK13" s="271"/>
      <c r="AL13" s="271"/>
      <c r="AM13" s="272"/>
      <c r="AN13" s="78" t="s">
        <v>129</v>
      </c>
    </row>
    <row r="14" spans="1:256" ht="22.5" customHeight="1">
      <c r="A14" s="278"/>
      <c r="B14" s="274"/>
      <c r="C14" s="274"/>
      <c r="D14" s="274"/>
      <c r="E14" s="273" t="s">
        <v>133</v>
      </c>
      <c r="F14" s="273"/>
      <c r="G14" s="273"/>
      <c r="H14" s="273"/>
      <c r="I14" s="273"/>
      <c r="J14" s="273"/>
      <c r="K14" s="273"/>
      <c r="L14" s="271"/>
      <c r="M14" s="271"/>
      <c r="N14" s="271"/>
      <c r="O14" s="272"/>
      <c r="P14" s="77" t="s">
        <v>128</v>
      </c>
      <c r="Q14" s="271"/>
      <c r="R14" s="271"/>
      <c r="S14" s="271"/>
      <c r="T14" s="271"/>
      <c r="U14" s="272"/>
      <c r="V14" s="77" t="s">
        <v>128</v>
      </c>
      <c r="W14" s="271"/>
      <c r="X14" s="271"/>
      <c r="Y14" s="271"/>
      <c r="Z14" s="271"/>
      <c r="AA14" s="272"/>
      <c r="AB14" s="77" t="s">
        <v>128</v>
      </c>
      <c r="AC14" s="271"/>
      <c r="AD14" s="271"/>
      <c r="AE14" s="271"/>
      <c r="AF14" s="271"/>
      <c r="AG14" s="272"/>
      <c r="AH14" s="77" t="s">
        <v>129</v>
      </c>
      <c r="AI14" s="271"/>
      <c r="AJ14" s="271"/>
      <c r="AK14" s="271"/>
      <c r="AL14" s="271"/>
      <c r="AM14" s="272"/>
      <c r="AN14" s="78" t="s">
        <v>129</v>
      </c>
    </row>
    <row r="15" spans="1:256" ht="22.5" customHeight="1">
      <c r="A15" s="279"/>
      <c r="B15" s="280"/>
      <c r="C15" s="280"/>
      <c r="D15" s="280"/>
      <c r="E15" s="280" t="s">
        <v>72</v>
      </c>
      <c r="F15" s="280"/>
      <c r="G15" s="280"/>
      <c r="H15" s="280"/>
      <c r="I15" s="280"/>
      <c r="J15" s="280"/>
      <c r="K15" s="280"/>
      <c r="L15" s="286">
        <f>SUM(L10:O14)</f>
        <v>0</v>
      </c>
      <c r="M15" s="286"/>
      <c r="N15" s="286"/>
      <c r="O15" s="287"/>
      <c r="P15" s="79" t="s">
        <v>128</v>
      </c>
      <c r="Q15" s="286">
        <f>SUM(Q10:U14)</f>
        <v>0</v>
      </c>
      <c r="R15" s="286"/>
      <c r="S15" s="286"/>
      <c r="T15" s="286"/>
      <c r="U15" s="287"/>
      <c r="V15" s="79" t="s">
        <v>128</v>
      </c>
      <c r="W15" s="286">
        <f>SUM(W10:AA14)</f>
        <v>0</v>
      </c>
      <c r="X15" s="286"/>
      <c r="Y15" s="286"/>
      <c r="Z15" s="286"/>
      <c r="AA15" s="287"/>
      <c r="AB15" s="79" t="s">
        <v>128</v>
      </c>
      <c r="AC15" s="288"/>
      <c r="AD15" s="288"/>
      <c r="AE15" s="288"/>
      <c r="AF15" s="288"/>
      <c r="AG15" s="289"/>
      <c r="AH15" s="79" t="s">
        <v>129</v>
      </c>
      <c r="AI15" s="288"/>
      <c r="AJ15" s="288"/>
      <c r="AK15" s="288"/>
      <c r="AL15" s="288"/>
      <c r="AM15" s="289"/>
      <c r="AN15" s="80" t="s">
        <v>129</v>
      </c>
    </row>
    <row r="16" spans="1:256" ht="14.25" customHeight="1">
      <c r="A16" s="276" t="s">
        <v>134</v>
      </c>
      <c r="B16" s="277"/>
      <c r="C16" s="277"/>
      <c r="D16" s="277"/>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2"/>
    </row>
    <row r="17" spans="1:40" ht="14.25" customHeight="1">
      <c r="A17" s="278"/>
      <c r="B17" s="274"/>
      <c r="C17" s="274"/>
      <c r="D17" s="274"/>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83"/>
    </row>
    <row r="18" spans="1:40" ht="14.25" customHeight="1">
      <c r="A18" s="278"/>
      <c r="B18" s="274"/>
      <c r="C18" s="274"/>
      <c r="D18" s="274"/>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83"/>
    </row>
    <row r="19" spans="1:40" ht="14.25" customHeight="1">
      <c r="A19" s="278"/>
      <c r="B19" s="274"/>
      <c r="C19" s="274"/>
      <c r="D19" s="274"/>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83"/>
    </row>
    <row r="20" spans="1:40" ht="14.25" customHeight="1">
      <c r="A20" s="278"/>
      <c r="B20" s="274"/>
      <c r="C20" s="274"/>
      <c r="D20" s="274"/>
      <c r="E20" s="271"/>
      <c r="F20" s="271"/>
      <c r="G20" s="271"/>
      <c r="H20" s="271"/>
      <c r="I20" s="271"/>
      <c r="J20" s="271"/>
      <c r="K20" s="271"/>
      <c r="L20" s="271"/>
      <c r="M20" s="271"/>
      <c r="N20" s="271"/>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83"/>
    </row>
    <row r="21" spans="1:40" ht="14.25" customHeight="1">
      <c r="A21" s="278"/>
      <c r="B21" s="274"/>
      <c r="C21" s="274"/>
      <c r="D21" s="274"/>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83"/>
    </row>
    <row r="22" spans="1:40" ht="14.25" customHeight="1">
      <c r="A22" s="278"/>
      <c r="B22" s="274"/>
      <c r="C22" s="274"/>
      <c r="D22" s="274"/>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83"/>
    </row>
    <row r="23" spans="1:40" ht="14.25" customHeight="1">
      <c r="A23" s="278"/>
      <c r="B23" s="274"/>
      <c r="C23" s="274"/>
      <c r="D23" s="274"/>
      <c r="E23" s="271"/>
      <c r="F23" s="271"/>
      <c r="G23" s="271"/>
      <c r="H23" s="271"/>
      <c r="I23" s="271"/>
      <c r="J23" s="271"/>
      <c r="K23" s="271"/>
      <c r="L23" s="271"/>
      <c r="M23" s="271"/>
      <c r="N23" s="271"/>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83"/>
    </row>
    <row r="24" spans="1:40" ht="14.25" customHeight="1">
      <c r="A24" s="279"/>
      <c r="B24" s="280"/>
      <c r="C24" s="280"/>
      <c r="D24" s="280"/>
      <c r="E24" s="284"/>
      <c r="F24" s="284"/>
      <c r="G24" s="284"/>
      <c r="H24" s="284"/>
      <c r="I24" s="284"/>
      <c r="J24" s="284"/>
      <c r="K24" s="284"/>
      <c r="L24" s="284"/>
      <c r="M24" s="284"/>
      <c r="N24" s="284"/>
      <c r="O24" s="284"/>
      <c r="P24" s="284"/>
      <c r="Q24" s="284"/>
      <c r="R24" s="284"/>
      <c r="S24" s="284"/>
      <c r="T24" s="284"/>
      <c r="U24" s="284"/>
      <c r="V24" s="284"/>
      <c r="W24" s="284"/>
      <c r="X24" s="284"/>
      <c r="Y24" s="284"/>
      <c r="Z24" s="284"/>
      <c r="AA24" s="284"/>
      <c r="AB24" s="284"/>
      <c r="AC24" s="284"/>
      <c r="AD24" s="284"/>
      <c r="AE24" s="284"/>
      <c r="AF24" s="284"/>
      <c r="AG24" s="284"/>
      <c r="AH24" s="284"/>
      <c r="AI24" s="284"/>
      <c r="AJ24" s="284"/>
      <c r="AK24" s="284"/>
      <c r="AL24" s="284"/>
      <c r="AM24" s="284"/>
      <c r="AN24" s="285"/>
    </row>
  </sheetData>
  <mergeCells count="54">
    <mergeCell ref="AI12:AM12"/>
    <mergeCell ref="W12:AA12"/>
    <mergeCell ref="L12:O12"/>
    <mergeCell ref="A16:D24"/>
    <mergeCell ref="E16:AN24"/>
    <mergeCell ref="E15:K15"/>
    <mergeCell ref="L15:O15"/>
    <mergeCell ref="Q15:U15"/>
    <mergeCell ref="W15:AA15"/>
    <mergeCell ref="AC15:AG15"/>
    <mergeCell ref="AI15:AM15"/>
    <mergeCell ref="A8:D15"/>
    <mergeCell ref="E8:P9"/>
    <mergeCell ref="Q8:AN8"/>
    <mergeCell ref="Q9:V9"/>
    <mergeCell ref="W9:AB9"/>
    <mergeCell ref="AI14:AM14"/>
    <mergeCell ref="E13:K13"/>
    <mergeCell ref="L13:O13"/>
    <mergeCell ref="Q13:U13"/>
    <mergeCell ref="W13:AA13"/>
    <mergeCell ref="AC13:AG13"/>
    <mergeCell ref="AI13:AM13"/>
    <mergeCell ref="E14:K14"/>
    <mergeCell ref="L14:O14"/>
    <mergeCell ref="Q14:U14"/>
    <mergeCell ref="W14:AA14"/>
    <mergeCell ref="AC14:AG14"/>
    <mergeCell ref="E12:K12"/>
    <mergeCell ref="Q12:U12"/>
    <mergeCell ref="A5:I6"/>
    <mergeCell ref="J5:U6"/>
    <mergeCell ref="V5:AG6"/>
    <mergeCell ref="Q10:U10"/>
    <mergeCell ref="AC12:AG12"/>
    <mergeCell ref="AC9:AH9"/>
    <mergeCell ref="AH5:AN6"/>
    <mergeCell ref="W10:AA10"/>
    <mergeCell ref="AC10:AG10"/>
    <mergeCell ref="AI10:AM10"/>
    <mergeCell ref="E11:K11"/>
    <mergeCell ref="L11:O11"/>
    <mergeCell ref="Q11:U11"/>
    <mergeCell ref="W11:AA11"/>
    <mergeCell ref="AC11:AG11"/>
    <mergeCell ref="AI11:AM11"/>
    <mergeCell ref="E10:K10"/>
    <mergeCell ref="L10:O10"/>
    <mergeCell ref="AI9:AN9"/>
    <mergeCell ref="A2:AN2"/>
    <mergeCell ref="A4:I4"/>
    <mergeCell ref="J4:U4"/>
    <mergeCell ref="V4:AG4"/>
    <mergeCell ref="AH4:AN4"/>
  </mergeCells>
  <phoneticPr fontId="3"/>
  <printOptions horizontalCentered="1" verticalCentered="1"/>
  <pageMargins left="0.78740157480314965" right="0.78740157480314965" top="0.98425196850393704" bottom="0.98425196850393704" header="0.51181102362204722" footer="0.51181102362204722"/>
  <pageSetup paperSize="9" scale="96" orientation="portrait" cellComments="asDisplayed" r:id="rId1"/>
  <headerFooter differentOddEven="1" alignWithMargins="0">
    <evenHeader>&amp;C（旧）</even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IV24"/>
  <sheetViews>
    <sheetView view="pageBreakPreview" zoomScaleNormal="100" zoomScaleSheetLayoutView="100" workbookViewId="0">
      <selection activeCell="AQ6" sqref="AQ6"/>
    </sheetView>
  </sheetViews>
  <sheetFormatPr defaultColWidth="2.08203125" defaultRowHeight="12" customHeight="1"/>
  <cols>
    <col min="1" max="16384" width="2.08203125" style="14"/>
  </cols>
  <sheetData>
    <row r="1" spans="1:256" ht="12" customHeight="1">
      <c r="A1" s="1" t="s">
        <v>116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5" customFormat="1" ht="24.75" customHeight="1">
      <c r="A2" s="179" t="s">
        <v>117</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256" s="15" customFormat="1" ht="16.75" customHeight="1">
      <c r="A3" s="2"/>
    </row>
    <row r="4" spans="1:256" ht="19.5" customHeight="1">
      <c r="A4" s="200" t="s">
        <v>30</v>
      </c>
      <c r="B4" s="200"/>
      <c r="C4" s="200"/>
      <c r="D4" s="200"/>
      <c r="E4" s="200"/>
      <c r="F4" s="200"/>
      <c r="G4" s="200"/>
      <c r="H4" s="200"/>
      <c r="I4" s="200"/>
      <c r="J4" s="200" t="s">
        <v>31</v>
      </c>
      <c r="K4" s="200"/>
      <c r="L4" s="200"/>
      <c r="M4" s="200"/>
      <c r="N4" s="200"/>
      <c r="O4" s="200"/>
      <c r="P4" s="200"/>
      <c r="Q4" s="200"/>
      <c r="R4" s="200"/>
      <c r="S4" s="200"/>
      <c r="T4" s="200"/>
      <c r="U4" s="200"/>
      <c r="V4" s="200" t="s">
        <v>32</v>
      </c>
      <c r="W4" s="200"/>
      <c r="X4" s="200"/>
      <c r="Y4" s="200"/>
      <c r="Z4" s="200"/>
      <c r="AA4" s="200"/>
      <c r="AB4" s="200"/>
      <c r="AC4" s="200"/>
      <c r="AD4" s="200"/>
      <c r="AE4" s="200"/>
      <c r="AF4" s="200"/>
      <c r="AG4" s="200"/>
      <c r="AH4" s="201" t="s">
        <v>120</v>
      </c>
      <c r="AI4" s="201"/>
      <c r="AJ4" s="201"/>
      <c r="AK4" s="201"/>
      <c r="AL4" s="201"/>
      <c r="AM4" s="201"/>
      <c r="AN4" s="201"/>
    </row>
    <row r="5" spans="1:256" ht="15.75" customHeight="1">
      <c r="A5" s="222" t="s">
        <v>211</v>
      </c>
      <c r="B5" s="222"/>
      <c r="C5" s="222"/>
      <c r="D5" s="222"/>
      <c r="E5" s="222"/>
      <c r="F5" s="222"/>
      <c r="G5" s="222"/>
      <c r="H5" s="222"/>
      <c r="I5" s="222"/>
      <c r="J5" s="222" t="s">
        <v>212</v>
      </c>
      <c r="K5" s="222"/>
      <c r="L5" s="222"/>
      <c r="M5" s="222"/>
      <c r="N5" s="222"/>
      <c r="O5" s="222"/>
      <c r="P5" s="222"/>
      <c r="Q5" s="222"/>
      <c r="R5" s="222"/>
      <c r="S5" s="222"/>
      <c r="T5" s="222"/>
      <c r="U5" s="222"/>
      <c r="V5" s="222" t="s">
        <v>237</v>
      </c>
      <c r="W5" s="222"/>
      <c r="X5" s="222"/>
      <c r="Y5" s="222"/>
      <c r="Z5" s="222"/>
      <c r="AA5" s="222"/>
      <c r="AB5" s="222"/>
      <c r="AC5" s="222"/>
      <c r="AD5" s="222"/>
      <c r="AE5" s="222"/>
      <c r="AF5" s="222"/>
      <c r="AG5" s="222"/>
      <c r="AH5" s="223">
        <v>43831</v>
      </c>
      <c r="AI5" s="222"/>
      <c r="AJ5" s="222"/>
      <c r="AK5" s="222"/>
      <c r="AL5" s="222"/>
      <c r="AM5" s="222"/>
      <c r="AN5" s="222"/>
    </row>
    <row r="6" spans="1:256" ht="24"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row>
    <row r="7" spans="1:256" ht="18" customHeight="1">
      <c r="A7" s="14" t="s">
        <v>149</v>
      </c>
      <c r="B7" s="19"/>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1"/>
    </row>
    <row r="8" spans="1:256" ht="15.75" customHeight="1">
      <c r="A8" s="290" t="s">
        <v>121</v>
      </c>
      <c r="B8" s="291"/>
      <c r="C8" s="291"/>
      <c r="D8" s="291"/>
      <c r="E8" s="291" t="s">
        <v>122</v>
      </c>
      <c r="F8" s="291"/>
      <c r="G8" s="291"/>
      <c r="H8" s="291"/>
      <c r="I8" s="291"/>
      <c r="J8" s="291"/>
      <c r="K8" s="291"/>
      <c r="L8" s="291"/>
      <c r="M8" s="291"/>
      <c r="N8" s="291"/>
      <c r="O8" s="291"/>
      <c r="P8" s="293"/>
      <c r="Q8" s="294"/>
      <c r="R8" s="291"/>
      <c r="S8" s="291"/>
      <c r="T8" s="291"/>
      <c r="U8" s="291"/>
      <c r="V8" s="291"/>
      <c r="W8" s="291"/>
      <c r="X8" s="291"/>
      <c r="Y8" s="291"/>
      <c r="Z8" s="291"/>
      <c r="AA8" s="291"/>
      <c r="AB8" s="291"/>
      <c r="AC8" s="291"/>
      <c r="AD8" s="291"/>
      <c r="AE8" s="291"/>
      <c r="AF8" s="291"/>
      <c r="AG8" s="291"/>
      <c r="AH8" s="291"/>
      <c r="AI8" s="291"/>
      <c r="AJ8" s="291"/>
      <c r="AK8" s="291"/>
      <c r="AL8" s="291"/>
      <c r="AM8" s="291"/>
      <c r="AN8" s="295"/>
    </row>
    <row r="9" spans="1:256" ht="26.25" customHeight="1">
      <c r="A9" s="292"/>
      <c r="B9" s="274"/>
      <c r="C9" s="274"/>
      <c r="D9" s="274"/>
      <c r="E9" s="274"/>
      <c r="F9" s="274"/>
      <c r="G9" s="274"/>
      <c r="H9" s="274"/>
      <c r="I9" s="274"/>
      <c r="J9" s="274"/>
      <c r="K9" s="274"/>
      <c r="L9" s="274"/>
      <c r="M9" s="274"/>
      <c r="N9" s="274"/>
      <c r="O9" s="274"/>
      <c r="P9" s="274"/>
      <c r="Q9" s="296" t="s">
        <v>123</v>
      </c>
      <c r="R9" s="296"/>
      <c r="S9" s="296"/>
      <c r="T9" s="296"/>
      <c r="U9" s="296"/>
      <c r="V9" s="296"/>
      <c r="W9" s="274" t="s">
        <v>124</v>
      </c>
      <c r="X9" s="274"/>
      <c r="Y9" s="274"/>
      <c r="Z9" s="274"/>
      <c r="AA9" s="274"/>
      <c r="AB9" s="274"/>
      <c r="AC9" s="274" t="s">
        <v>125</v>
      </c>
      <c r="AD9" s="274"/>
      <c r="AE9" s="274"/>
      <c r="AF9" s="274"/>
      <c r="AG9" s="274"/>
      <c r="AH9" s="274"/>
      <c r="AI9" s="274" t="s">
        <v>126</v>
      </c>
      <c r="AJ9" s="274"/>
      <c r="AK9" s="274"/>
      <c r="AL9" s="274"/>
      <c r="AM9" s="274"/>
      <c r="AN9" s="275"/>
    </row>
    <row r="10" spans="1:256" ht="26.25" customHeight="1">
      <c r="A10" s="292"/>
      <c r="B10" s="274"/>
      <c r="C10" s="274"/>
      <c r="D10" s="274"/>
      <c r="E10" s="273" t="s">
        <v>127</v>
      </c>
      <c r="F10" s="273"/>
      <c r="G10" s="273"/>
      <c r="H10" s="273"/>
      <c r="I10" s="273"/>
      <c r="J10" s="273"/>
      <c r="K10" s="273"/>
      <c r="L10" s="297">
        <v>3</v>
      </c>
      <c r="M10" s="297"/>
      <c r="N10" s="297"/>
      <c r="O10" s="298"/>
      <c r="P10" s="77" t="s">
        <v>128</v>
      </c>
      <c r="Q10" s="297">
        <v>2</v>
      </c>
      <c r="R10" s="297"/>
      <c r="S10" s="297"/>
      <c r="T10" s="297"/>
      <c r="U10" s="298"/>
      <c r="V10" s="77" t="s">
        <v>128</v>
      </c>
      <c r="W10" s="297">
        <v>3</v>
      </c>
      <c r="X10" s="297"/>
      <c r="Y10" s="297"/>
      <c r="Z10" s="297"/>
      <c r="AA10" s="298"/>
      <c r="AB10" s="77" t="s">
        <v>128</v>
      </c>
      <c r="AC10" s="297">
        <v>5</v>
      </c>
      <c r="AD10" s="297"/>
      <c r="AE10" s="297"/>
      <c r="AF10" s="297"/>
      <c r="AG10" s="298"/>
      <c r="AH10" s="77" t="s">
        <v>129</v>
      </c>
      <c r="AI10" s="297">
        <v>2</v>
      </c>
      <c r="AJ10" s="297"/>
      <c r="AK10" s="297"/>
      <c r="AL10" s="297"/>
      <c r="AM10" s="298"/>
      <c r="AN10" s="78" t="s">
        <v>129</v>
      </c>
    </row>
    <row r="11" spans="1:256" ht="22.5" customHeight="1">
      <c r="A11" s="278"/>
      <c r="B11" s="274"/>
      <c r="C11" s="274"/>
      <c r="D11" s="274"/>
      <c r="E11" s="273" t="s">
        <v>130</v>
      </c>
      <c r="F11" s="273"/>
      <c r="G11" s="273"/>
      <c r="H11" s="273"/>
      <c r="I11" s="273"/>
      <c r="J11" s="273"/>
      <c r="K11" s="273"/>
      <c r="L11" s="297">
        <v>2</v>
      </c>
      <c r="M11" s="297"/>
      <c r="N11" s="297"/>
      <c r="O11" s="298"/>
      <c r="P11" s="77" t="s">
        <v>128</v>
      </c>
      <c r="Q11" s="297">
        <v>2</v>
      </c>
      <c r="R11" s="297"/>
      <c r="S11" s="297"/>
      <c r="T11" s="297"/>
      <c r="U11" s="298"/>
      <c r="V11" s="77" t="s">
        <v>128</v>
      </c>
      <c r="W11" s="297">
        <v>1</v>
      </c>
      <c r="X11" s="297"/>
      <c r="Y11" s="297"/>
      <c r="Z11" s="297"/>
      <c r="AA11" s="298"/>
      <c r="AB11" s="77" t="s">
        <v>128</v>
      </c>
      <c r="AC11" s="297">
        <v>5</v>
      </c>
      <c r="AD11" s="297"/>
      <c r="AE11" s="297"/>
      <c r="AF11" s="297"/>
      <c r="AG11" s="298"/>
      <c r="AH11" s="77" t="s">
        <v>129</v>
      </c>
      <c r="AI11" s="297">
        <v>1</v>
      </c>
      <c r="AJ11" s="297"/>
      <c r="AK11" s="297"/>
      <c r="AL11" s="297"/>
      <c r="AM11" s="298"/>
      <c r="AN11" s="78" t="s">
        <v>129</v>
      </c>
    </row>
    <row r="12" spans="1:256" ht="22.5" customHeight="1">
      <c r="A12" s="278"/>
      <c r="B12" s="274"/>
      <c r="C12" s="274"/>
      <c r="D12" s="274"/>
      <c r="E12" s="273" t="s">
        <v>131</v>
      </c>
      <c r="F12" s="273"/>
      <c r="G12" s="273"/>
      <c r="H12" s="273"/>
      <c r="I12" s="273"/>
      <c r="J12" s="273"/>
      <c r="K12" s="273"/>
      <c r="L12" s="297">
        <v>3</v>
      </c>
      <c r="M12" s="297"/>
      <c r="N12" s="297"/>
      <c r="O12" s="298"/>
      <c r="P12" s="77" t="s">
        <v>128</v>
      </c>
      <c r="Q12" s="297">
        <v>2</v>
      </c>
      <c r="R12" s="297"/>
      <c r="S12" s="297"/>
      <c r="T12" s="297"/>
      <c r="U12" s="298"/>
      <c r="V12" s="77" t="s">
        <v>128</v>
      </c>
      <c r="W12" s="297">
        <v>2</v>
      </c>
      <c r="X12" s="297"/>
      <c r="Y12" s="297"/>
      <c r="Z12" s="297"/>
      <c r="AA12" s="298"/>
      <c r="AB12" s="77" t="s">
        <v>128</v>
      </c>
      <c r="AC12" s="297">
        <v>10</v>
      </c>
      <c r="AD12" s="297"/>
      <c r="AE12" s="297"/>
      <c r="AF12" s="297"/>
      <c r="AG12" s="298"/>
      <c r="AH12" s="77" t="s">
        <v>129</v>
      </c>
      <c r="AI12" s="297">
        <v>3</v>
      </c>
      <c r="AJ12" s="297"/>
      <c r="AK12" s="297"/>
      <c r="AL12" s="297"/>
      <c r="AM12" s="298"/>
      <c r="AN12" s="78" t="s">
        <v>129</v>
      </c>
    </row>
    <row r="13" spans="1:256" ht="22.5" customHeight="1">
      <c r="A13" s="278"/>
      <c r="B13" s="274"/>
      <c r="C13" s="274"/>
      <c r="D13" s="274"/>
      <c r="E13" s="273" t="s">
        <v>132</v>
      </c>
      <c r="F13" s="273"/>
      <c r="G13" s="273"/>
      <c r="H13" s="273"/>
      <c r="I13" s="273"/>
      <c r="J13" s="273"/>
      <c r="K13" s="273"/>
      <c r="L13" s="297">
        <v>2</v>
      </c>
      <c r="M13" s="297"/>
      <c r="N13" s="297"/>
      <c r="O13" s="298"/>
      <c r="P13" s="77" t="s">
        <v>128</v>
      </c>
      <c r="Q13" s="297">
        <v>1</v>
      </c>
      <c r="R13" s="297"/>
      <c r="S13" s="297"/>
      <c r="T13" s="297"/>
      <c r="U13" s="298"/>
      <c r="V13" s="77" t="s">
        <v>128</v>
      </c>
      <c r="W13" s="297">
        <v>2</v>
      </c>
      <c r="X13" s="297"/>
      <c r="Y13" s="297"/>
      <c r="Z13" s="297"/>
      <c r="AA13" s="298"/>
      <c r="AB13" s="77" t="s">
        <v>128</v>
      </c>
      <c r="AC13" s="297">
        <v>7</v>
      </c>
      <c r="AD13" s="297"/>
      <c r="AE13" s="297"/>
      <c r="AF13" s="297"/>
      <c r="AG13" s="298"/>
      <c r="AH13" s="77" t="s">
        <v>129</v>
      </c>
      <c r="AI13" s="297">
        <v>2</v>
      </c>
      <c r="AJ13" s="297"/>
      <c r="AK13" s="297"/>
      <c r="AL13" s="297"/>
      <c r="AM13" s="298"/>
      <c r="AN13" s="78" t="s">
        <v>129</v>
      </c>
    </row>
    <row r="14" spans="1:256" ht="22.5" customHeight="1">
      <c r="A14" s="278"/>
      <c r="B14" s="274"/>
      <c r="C14" s="274"/>
      <c r="D14" s="274"/>
      <c r="E14" s="273" t="s">
        <v>133</v>
      </c>
      <c r="F14" s="273"/>
      <c r="G14" s="273"/>
      <c r="H14" s="273"/>
      <c r="I14" s="273"/>
      <c r="J14" s="273"/>
      <c r="K14" s="273"/>
      <c r="L14" s="297">
        <v>15</v>
      </c>
      <c r="M14" s="297"/>
      <c r="N14" s="297"/>
      <c r="O14" s="298"/>
      <c r="P14" s="77" t="s">
        <v>128</v>
      </c>
      <c r="Q14" s="297">
        <v>5</v>
      </c>
      <c r="R14" s="297"/>
      <c r="S14" s="297"/>
      <c r="T14" s="297"/>
      <c r="U14" s="298"/>
      <c r="V14" s="77" t="s">
        <v>128</v>
      </c>
      <c r="W14" s="297">
        <v>10</v>
      </c>
      <c r="X14" s="297"/>
      <c r="Y14" s="297"/>
      <c r="Z14" s="297"/>
      <c r="AA14" s="298"/>
      <c r="AB14" s="77" t="s">
        <v>128</v>
      </c>
      <c r="AC14" s="297">
        <v>10</v>
      </c>
      <c r="AD14" s="297"/>
      <c r="AE14" s="297"/>
      <c r="AF14" s="297"/>
      <c r="AG14" s="298"/>
      <c r="AH14" s="77" t="s">
        <v>129</v>
      </c>
      <c r="AI14" s="297">
        <v>1</v>
      </c>
      <c r="AJ14" s="297"/>
      <c r="AK14" s="297"/>
      <c r="AL14" s="297"/>
      <c r="AM14" s="298"/>
      <c r="AN14" s="78" t="s">
        <v>129</v>
      </c>
    </row>
    <row r="15" spans="1:256" ht="22.5" customHeight="1">
      <c r="A15" s="279"/>
      <c r="B15" s="280"/>
      <c r="C15" s="280"/>
      <c r="D15" s="280"/>
      <c r="E15" s="280" t="s">
        <v>72</v>
      </c>
      <c r="F15" s="280"/>
      <c r="G15" s="280"/>
      <c r="H15" s="280"/>
      <c r="I15" s="280"/>
      <c r="J15" s="280"/>
      <c r="K15" s="280"/>
      <c r="L15" s="286">
        <f>SUM(L10:O14)</f>
        <v>25</v>
      </c>
      <c r="M15" s="286"/>
      <c r="N15" s="286"/>
      <c r="O15" s="287"/>
      <c r="P15" s="79" t="s">
        <v>128</v>
      </c>
      <c r="Q15" s="286">
        <f>SUM(Q10:U14)</f>
        <v>12</v>
      </c>
      <c r="R15" s="286"/>
      <c r="S15" s="286"/>
      <c r="T15" s="286"/>
      <c r="U15" s="287"/>
      <c r="V15" s="79" t="s">
        <v>128</v>
      </c>
      <c r="W15" s="286">
        <f>SUM(W10:AA14)</f>
        <v>18</v>
      </c>
      <c r="X15" s="286"/>
      <c r="Y15" s="286"/>
      <c r="Z15" s="286"/>
      <c r="AA15" s="287"/>
      <c r="AB15" s="79" t="s">
        <v>128</v>
      </c>
      <c r="AC15" s="288"/>
      <c r="AD15" s="288"/>
      <c r="AE15" s="288"/>
      <c r="AF15" s="288"/>
      <c r="AG15" s="289"/>
      <c r="AH15" s="79" t="s">
        <v>129</v>
      </c>
      <c r="AI15" s="288"/>
      <c r="AJ15" s="288"/>
      <c r="AK15" s="288"/>
      <c r="AL15" s="288"/>
      <c r="AM15" s="289"/>
      <c r="AN15" s="80" t="s">
        <v>129</v>
      </c>
    </row>
    <row r="16" spans="1:256" ht="14.25" customHeight="1">
      <c r="A16" s="276" t="s">
        <v>134</v>
      </c>
      <c r="B16" s="277"/>
      <c r="C16" s="277"/>
      <c r="D16" s="277"/>
      <c r="E16" s="299" t="s">
        <v>238</v>
      </c>
      <c r="F16" s="299"/>
      <c r="G16" s="299"/>
      <c r="H16" s="299"/>
      <c r="I16" s="299"/>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300"/>
    </row>
    <row r="17" spans="1:40" ht="14.25" customHeight="1">
      <c r="A17" s="278"/>
      <c r="B17" s="274"/>
      <c r="C17" s="274"/>
      <c r="D17" s="274"/>
      <c r="E17" s="297"/>
      <c r="F17" s="297"/>
      <c r="G17" s="297"/>
      <c r="H17" s="297"/>
      <c r="I17" s="297"/>
      <c r="J17" s="297"/>
      <c r="K17" s="297"/>
      <c r="L17" s="297"/>
      <c r="M17" s="297"/>
      <c r="N17" s="297"/>
      <c r="O17" s="297"/>
      <c r="P17" s="297"/>
      <c r="Q17" s="297"/>
      <c r="R17" s="297"/>
      <c r="S17" s="297"/>
      <c r="T17" s="297"/>
      <c r="U17" s="297"/>
      <c r="V17" s="297"/>
      <c r="W17" s="297"/>
      <c r="X17" s="297"/>
      <c r="Y17" s="297"/>
      <c r="Z17" s="297"/>
      <c r="AA17" s="297"/>
      <c r="AB17" s="297"/>
      <c r="AC17" s="297"/>
      <c r="AD17" s="297"/>
      <c r="AE17" s="297"/>
      <c r="AF17" s="297"/>
      <c r="AG17" s="297"/>
      <c r="AH17" s="297"/>
      <c r="AI17" s="297"/>
      <c r="AJ17" s="297"/>
      <c r="AK17" s="297"/>
      <c r="AL17" s="297"/>
      <c r="AM17" s="297"/>
      <c r="AN17" s="301"/>
    </row>
    <row r="18" spans="1:40" ht="14.25" customHeight="1">
      <c r="A18" s="278"/>
      <c r="B18" s="274"/>
      <c r="C18" s="274"/>
      <c r="D18" s="274"/>
      <c r="E18" s="297"/>
      <c r="F18" s="297"/>
      <c r="G18" s="297"/>
      <c r="H18" s="297"/>
      <c r="I18" s="297"/>
      <c r="J18" s="297"/>
      <c r="K18" s="297"/>
      <c r="L18" s="297"/>
      <c r="M18" s="297"/>
      <c r="N18" s="297"/>
      <c r="O18" s="297"/>
      <c r="P18" s="297"/>
      <c r="Q18" s="297"/>
      <c r="R18" s="297"/>
      <c r="S18" s="297"/>
      <c r="T18" s="297"/>
      <c r="U18" s="297"/>
      <c r="V18" s="297"/>
      <c r="W18" s="297"/>
      <c r="X18" s="297"/>
      <c r="Y18" s="297"/>
      <c r="Z18" s="297"/>
      <c r="AA18" s="297"/>
      <c r="AB18" s="297"/>
      <c r="AC18" s="297"/>
      <c r="AD18" s="297"/>
      <c r="AE18" s="297"/>
      <c r="AF18" s="297"/>
      <c r="AG18" s="297"/>
      <c r="AH18" s="297"/>
      <c r="AI18" s="297"/>
      <c r="AJ18" s="297"/>
      <c r="AK18" s="297"/>
      <c r="AL18" s="297"/>
      <c r="AM18" s="297"/>
      <c r="AN18" s="301"/>
    </row>
    <row r="19" spans="1:40" ht="14.25" customHeight="1">
      <c r="A19" s="278"/>
      <c r="B19" s="274"/>
      <c r="C19" s="274"/>
      <c r="D19" s="274"/>
      <c r="E19" s="297"/>
      <c r="F19" s="297"/>
      <c r="G19" s="297"/>
      <c r="H19" s="297"/>
      <c r="I19" s="297"/>
      <c r="J19" s="297"/>
      <c r="K19" s="297"/>
      <c r="L19" s="297"/>
      <c r="M19" s="297"/>
      <c r="N19" s="297"/>
      <c r="O19" s="297"/>
      <c r="P19" s="297"/>
      <c r="Q19" s="297"/>
      <c r="R19" s="297"/>
      <c r="S19" s="297"/>
      <c r="T19" s="297"/>
      <c r="U19" s="297"/>
      <c r="V19" s="297"/>
      <c r="W19" s="297"/>
      <c r="X19" s="297"/>
      <c r="Y19" s="297"/>
      <c r="Z19" s="297"/>
      <c r="AA19" s="297"/>
      <c r="AB19" s="297"/>
      <c r="AC19" s="297"/>
      <c r="AD19" s="297"/>
      <c r="AE19" s="297"/>
      <c r="AF19" s="297"/>
      <c r="AG19" s="297"/>
      <c r="AH19" s="297"/>
      <c r="AI19" s="297"/>
      <c r="AJ19" s="297"/>
      <c r="AK19" s="297"/>
      <c r="AL19" s="297"/>
      <c r="AM19" s="297"/>
      <c r="AN19" s="301"/>
    </row>
    <row r="20" spans="1:40" ht="14.25" customHeight="1">
      <c r="A20" s="278"/>
      <c r="B20" s="274"/>
      <c r="C20" s="274"/>
      <c r="D20" s="274"/>
      <c r="E20" s="297"/>
      <c r="F20" s="297"/>
      <c r="G20" s="297"/>
      <c r="H20" s="297"/>
      <c r="I20" s="297"/>
      <c r="J20" s="297"/>
      <c r="K20" s="297"/>
      <c r="L20" s="297"/>
      <c r="M20" s="297"/>
      <c r="N20" s="297"/>
      <c r="O20" s="297"/>
      <c r="P20" s="297"/>
      <c r="Q20" s="297"/>
      <c r="R20" s="297"/>
      <c r="S20" s="297"/>
      <c r="T20" s="297"/>
      <c r="U20" s="297"/>
      <c r="V20" s="297"/>
      <c r="W20" s="297"/>
      <c r="X20" s="297"/>
      <c r="Y20" s="297"/>
      <c r="Z20" s="297"/>
      <c r="AA20" s="297"/>
      <c r="AB20" s="297"/>
      <c r="AC20" s="297"/>
      <c r="AD20" s="297"/>
      <c r="AE20" s="297"/>
      <c r="AF20" s="297"/>
      <c r="AG20" s="297"/>
      <c r="AH20" s="297"/>
      <c r="AI20" s="297"/>
      <c r="AJ20" s="297"/>
      <c r="AK20" s="297"/>
      <c r="AL20" s="297"/>
      <c r="AM20" s="297"/>
      <c r="AN20" s="301"/>
    </row>
    <row r="21" spans="1:40" ht="14.25" customHeight="1">
      <c r="A21" s="278"/>
      <c r="B21" s="274"/>
      <c r="C21" s="274"/>
      <c r="D21" s="274"/>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301"/>
    </row>
    <row r="22" spans="1:40" ht="14.25" customHeight="1">
      <c r="A22" s="278"/>
      <c r="B22" s="274"/>
      <c r="C22" s="274"/>
      <c r="D22" s="274"/>
      <c r="E22" s="297"/>
      <c r="F22" s="297"/>
      <c r="G22" s="297"/>
      <c r="H22" s="297"/>
      <c r="I22" s="297"/>
      <c r="J22" s="297"/>
      <c r="K22" s="297"/>
      <c r="L22" s="297"/>
      <c r="M22" s="297"/>
      <c r="N22" s="297"/>
      <c r="O22" s="297"/>
      <c r="P22" s="297"/>
      <c r="Q22" s="297"/>
      <c r="R22" s="297"/>
      <c r="S22" s="297"/>
      <c r="T22" s="297"/>
      <c r="U22" s="297"/>
      <c r="V22" s="297"/>
      <c r="W22" s="297"/>
      <c r="X22" s="297"/>
      <c r="Y22" s="297"/>
      <c r="Z22" s="297"/>
      <c r="AA22" s="297"/>
      <c r="AB22" s="297"/>
      <c r="AC22" s="297"/>
      <c r="AD22" s="297"/>
      <c r="AE22" s="297"/>
      <c r="AF22" s="297"/>
      <c r="AG22" s="297"/>
      <c r="AH22" s="297"/>
      <c r="AI22" s="297"/>
      <c r="AJ22" s="297"/>
      <c r="AK22" s="297"/>
      <c r="AL22" s="297"/>
      <c r="AM22" s="297"/>
      <c r="AN22" s="301"/>
    </row>
    <row r="23" spans="1:40" ht="14.25" customHeight="1">
      <c r="A23" s="278"/>
      <c r="B23" s="274"/>
      <c r="C23" s="274"/>
      <c r="D23" s="274"/>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7"/>
      <c r="AI23" s="297"/>
      <c r="AJ23" s="297"/>
      <c r="AK23" s="297"/>
      <c r="AL23" s="297"/>
      <c r="AM23" s="297"/>
      <c r="AN23" s="301"/>
    </row>
    <row r="24" spans="1:40" ht="14.25" customHeight="1">
      <c r="A24" s="279"/>
      <c r="B24" s="280"/>
      <c r="C24" s="280"/>
      <c r="D24" s="280"/>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3"/>
    </row>
  </sheetData>
  <mergeCells count="54">
    <mergeCell ref="AI12:AM12"/>
    <mergeCell ref="W12:AA12"/>
    <mergeCell ref="L12:O12"/>
    <mergeCell ref="A16:D24"/>
    <mergeCell ref="E16:AN24"/>
    <mergeCell ref="E15:K15"/>
    <mergeCell ref="L15:O15"/>
    <mergeCell ref="Q15:U15"/>
    <mergeCell ref="W15:AA15"/>
    <mergeCell ref="AC15:AG15"/>
    <mergeCell ref="AI15:AM15"/>
    <mergeCell ref="A8:D15"/>
    <mergeCell ref="E8:P9"/>
    <mergeCell ref="Q8:AN8"/>
    <mergeCell ref="Q9:V9"/>
    <mergeCell ref="W9:AB9"/>
    <mergeCell ref="AI14:AM14"/>
    <mergeCell ref="E13:K13"/>
    <mergeCell ref="L13:O13"/>
    <mergeCell ref="Q13:U13"/>
    <mergeCell ref="W13:AA13"/>
    <mergeCell ref="AC13:AG13"/>
    <mergeCell ref="AI13:AM13"/>
    <mergeCell ref="E14:K14"/>
    <mergeCell ref="L14:O14"/>
    <mergeCell ref="Q14:U14"/>
    <mergeCell ref="W14:AA14"/>
    <mergeCell ref="AC14:AG14"/>
    <mergeCell ref="E12:K12"/>
    <mergeCell ref="Q12:U12"/>
    <mergeCell ref="A5:I6"/>
    <mergeCell ref="J5:U6"/>
    <mergeCell ref="V5:AG6"/>
    <mergeCell ref="Q10:U10"/>
    <mergeCell ref="AC12:AG12"/>
    <mergeCell ref="AC9:AH9"/>
    <mergeCell ref="AH5:AN6"/>
    <mergeCell ref="W10:AA10"/>
    <mergeCell ref="AC10:AG10"/>
    <mergeCell ref="AI10:AM10"/>
    <mergeCell ref="E11:K11"/>
    <mergeCell ref="L11:O11"/>
    <mergeCell ref="Q11:U11"/>
    <mergeCell ref="W11:AA11"/>
    <mergeCell ref="AC11:AG11"/>
    <mergeCell ref="AI11:AM11"/>
    <mergeCell ref="E10:K10"/>
    <mergeCell ref="L10:O10"/>
    <mergeCell ref="AI9:AN9"/>
    <mergeCell ref="A2:AN2"/>
    <mergeCell ref="A4:I4"/>
    <mergeCell ref="J4:U4"/>
    <mergeCell ref="V4:AG4"/>
    <mergeCell ref="AH4:AN4"/>
  </mergeCells>
  <phoneticPr fontId="3"/>
  <printOptions horizontalCentered="1" verticalCentered="1"/>
  <pageMargins left="0.78740157480314965" right="0.78740157480314965" top="0.98425196850393704" bottom="0.98425196850393704" header="0.51181102362204722" footer="0.51181102362204722"/>
  <pageSetup paperSize="9" scale="96" orientation="portrait" cellComments="asDisplayed" r:id="rId1"/>
  <headerFooter differentOddEven="1" alignWithMargins="0">
    <evenHeader>&amp;C（旧）</evenHead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A1:Z69"/>
  <sheetViews>
    <sheetView view="pageBreakPreview" topLeftCell="C19" zoomScaleNormal="100" zoomScaleSheetLayoutView="100" workbookViewId="0">
      <selection activeCell="C9" sqref="C9"/>
    </sheetView>
  </sheetViews>
  <sheetFormatPr defaultColWidth="9" defaultRowHeight="14"/>
  <cols>
    <col min="1" max="1" width="28" style="35" customWidth="1"/>
    <col min="2" max="2" width="16.08203125" style="35" bestFit="1" customWidth="1"/>
    <col min="3" max="3" width="45.25" style="35" customWidth="1"/>
    <col min="4" max="5" width="15.9140625" style="35" customWidth="1"/>
    <col min="6" max="6" width="3.25" style="35" customWidth="1"/>
    <col min="7" max="16384" width="9" style="35"/>
  </cols>
  <sheetData>
    <row r="1" spans="1:13" s="27" customFormat="1" ht="16.75" customHeight="1">
      <c r="A1" s="27" t="s">
        <v>143</v>
      </c>
      <c r="G1" s="120" t="s">
        <v>178</v>
      </c>
      <c r="H1" s="121">
        <v>29110</v>
      </c>
    </row>
    <row r="2" spans="1:13" s="27" customFormat="1" ht="16.75" customHeight="1">
      <c r="A2" s="28" t="s">
        <v>248</v>
      </c>
      <c r="B2" s="28"/>
      <c r="C2" s="28"/>
      <c r="D2" s="28"/>
      <c r="E2" s="28"/>
      <c r="G2" s="120" t="s">
        <v>179</v>
      </c>
      <c r="H2" s="121">
        <v>6350</v>
      </c>
    </row>
    <row r="3" spans="1:13" s="27" customFormat="1" ht="16.75" customHeight="1">
      <c r="A3" s="29" t="s">
        <v>249</v>
      </c>
      <c r="B3" s="30"/>
      <c r="C3" s="244" t="s">
        <v>76</v>
      </c>
      <c r="D3" s="244"/>
      <c r="E3" s="244"/>
      <c r="G3" s="120" t="s">
        <v>180</v>
      </c>
      <c r="H3" s="121">
        <v>5320</v>
      </c>
    </row>
    <row r="4" spans="1:13" ht="16.75" customHeight="1">
      <c r="A4" s="31" t="s">
        <v>77</v>
      </c>
      <c r="B4" s="32" t="s">
        <v>249</v>
      </c>
      <c r="C4" s="33" t="s">
        <v>78</v>
      </c>
      <c r="D4" s="32" t="s">
        <v>79</v>
      </c>
      <c r="E4" s="34" t="s">
        <v>7</v>
      </c>
      <c r="G4" s="36"/>
      <c r="H4" s="36"/>
      <c r="I4" s="36"/>
      <c r="J4" s="36"/>
      <c r="K4" s="36"/>
      <c r="L4" s="36"/>
      <c r="M4" s="36"/>
    </row>
    <row r="5" spans="1:13" ht="16.75" customHeight="1">
      <c r="A5" s="37"/>
      <c r="B5" s="38" t="s">
        <v>80</v>
      </c>
      <c r="C5" s="39" t="s">
        <v>81</v>
      </c>
      <c r="D5" s="38" t="s">
        <v>82</v>
      </c>
      <c r="E5" s="40" t="s">
        <v>83</v>
      </c>
      <c r="G5" s="36"/>
      <c r="H5" s="36"/>
      <c r="I5" s="36"/>
      <c r="J5" s="36"/>
      <c r="K5" s="36"/>
      <c r="L5" s="36"/>
      <c r="M5" s="36"/>
    </row>
    <row r="6" spans="1:13" ht="16.75" customHeight="1">
      <c r="A6" s="41"/>
      <c r="B6" s="83" t="s">
        <v>84</v>
      </c>
      <c r="C6" s="84"/>
      <c r="D6" s="83" t="s">
        <v>138</v>
      </c>
      <c r="E6" s="85" t="s">
        <v>84</v>
      </c>
      <c r="G6" s="36"/>
      <c r="H6" s="119"/>
      <c r="I6" s="36"/>
      <c r="J6" s="36"/>
      <c r="K6" s="36"/>
      <c r="L6" s="36"/>
      <c r="M6" s="36"/>
    </row>
    <row r="7" spans="1:13" ht="16.75" customHeight="1">
      <c r="A7" s="41" t="s">
        <v>85</v>
      </c>
      <c r="B7" s="45"/>
      <c r="C7" s="118"/>
      <c r="D7" s="43" t="s">
        <v>86</v>
      </c>
      <c r="E7" s="245"/>
      <c r="G7" s="140"/>
    </row>
    <row r="8" spans="1:13" ht="16.75" customHeight="1">
      <c r="A8" s="41"/>
      <c r="B8" s="45"/>
      <c r="C8" s="118"/>
      <c r="D8" s="88" t="s">
        <v>137</v>
      </c>
      <c r="E8" s="245"/>
    </row>
    <row r="9" spans="1:13" ht="16.75" customHeight="1">
      <c r="A9" s="41" t="s">
        <v>157</v>
      </c>
      <c r="B9" s="86"/>
      <c r="C9" s="93"/>
      <c r="D9" s="149">
        <f>H1</f>
        <v>29110</v>
      </c>
      <c r="E9" s="245"/>
      <c r="G9" s="14"/>
    </row>
    <row r="10" spans="1:13" ht="16.75" customHeight="1">
      <c r="A10" s="41" t="s">
        <v>158</v>
      </c>
      <c r="B10" s="86"/>
      <c r="C10" s="93"/>
      <c r="D10" s="250" t="s">
        <v>87</v>
      </c>
      <c r="E10" s="245"/>
      <c r="G10" s="14"/>
    </row>
    <row r="11" spans="1:13" ht="16.75" customHeight="1">
      <c r="A11" s="41" t="s">
        <v>159</v>
      </c>
      <c r="B11" s="86"/>
      <c r="C11" s="93"/>
      <c r="D11" s="250"/>
      <c r="E11" s="245"/>
    </row>
    <row r="12" spans="1:13" ht="16.75" customHeight="1">
      <c r="A12" s="41" t="s">
        <v>160</v>
      </c>
      <c r="B12" s="86"/>
      <c r="C12" s="93"/>
      <c r="D12" s="82">
        <v>0</v>
      </c>
      <c r="E12" s="245"/>
    </row>
    <row r="13" spans="1:13" ht="16.75" customHeight="1">
      <c r="A13" s="41" t="s">
        <v>161</v>
      </c>
      <c r="B13" s="86"/>
      <c r="C13" s="93"/>
      <c r="D13" s="44"/>
      <c r="E13" s="245"/>
    </row>
    <row r="14" spans="1:13" ht="16.75" customHeight="1">
      <c r="A14" s="41" t="s">
        <v>162</v>
      </c>
      <c r="B14" s="86"/>
      <c r="C14" s="93"/>
      <c r="D14" s="251" t="s">
        <v>135</v>
      </c>
      <c r="E14" s="245"/>
    </row>
    <row r="15" spans="1:13" ht="16.75" customHeight="1">
      <c r="A15" s="41" t="s">
        <v>163</v>
      </c>
      <c r="B15" s="86"/>
      <c r="C15" s="93"/>
      <c r="D15" s="251"/>
      <c r="E15" s="245"/>
    </row>
    <row r="16" spans="1:13" ht="16.75" customHeight="1">
      <c r="A16" s="41" t="s">
        <v>164</v>
      </c>
      <c r="B16" s="117">
        <f>SUM(B17:B19)</f>
        <v>0</v>
      </c>
      <c r="C16" s="118" t="s">
        <v>156</v>
      </c>
      <c r="D16" s="251" t="s">
        <v>88</v>
      </c>
      <c r="E16" s="245"/>
    </row>
    <row r="17" spans="1:5" ht="16.75" customHeight="1">
      <c r="A17" s="41" t="s">
        <v>165</v>
      </c>
      <c r="B17" s="86"/>
      <c r="C17" s="93"/>
      <c r="D17" s="251"/>
      <c r="E17" s="245"/>
    </row>
    <row r="18" spans="1:5" ht="16.75" customHeight="1">
      <c r="A18" s="41" t="s">
        <v>166</v>
      </c>
      <c r="B18" s="86"/>
      <c r="C18" s="93"/>
      <c r="D18" s="251"/>
      <c r="E18" s="245"/>
    </row>
    <row r="19" spans="1:5" ht="16.75" customHeight="1">
      <c r="A19" s="41" t="s">
        <v>167</v>
      </c>
      <c r="B19" s="86"/>
      <c r="C19" s="93"/>
      <c r="D19" s="44"/>
      <c r="E19" s="245"/>
    </row>
    <row r="20" spans="1:5" ht="16.75" customHeight="1">
      <c r="A20" s="41" t="s">
        <v>168</v>
      </c>
      <c r="B20" s="86"/>
      <c r="C20" s="93"/>
      <c r="D20" s="44"/>
      <c r="E20" s="245"/>
    </row>
    <row r="21" spans="1:5" ht="16.75" customHeight="1">
      <c r="A21" s="46" t="s">
        <v>169</v>
      </c>
      <c r="B21" s="86"/>
      <c r="C21" s="93"/>
      <c r="D21" s="44"/>
      <c r="E21" s="245"/>
    </row>
    <row r="22" spans="1:5" ht="16.75" customHeight="1">
      <c r="A22" s="41" t="s">
        <v>170</v>
      </c>
      <c r="B22" s="86"/>
      <c r="C22" s="93"/>
      <c r="D22" s="43"/>
      <c r="E22" s="245"/>
    </row>
    <row r="23" spans="1:5" ht="16.75" customHeight="1">
      <c r="A23" s="41" t="s">
        <v>171</v>
      </c>
      <c r="B23" s="86"/>
      <c r="C23" s="93"/>
      <c r="D23" s="43"/>
      <c r="E23" s="245"/>
    </row>
    <row r="24" spans="1:5" ht="16.75" customHeight="1">
      <c r="A24" s="41" t="s">
        <v>172</v>
      </c>
      <c r="B24" s="86"/>
      <c r="C24" s="93"/>
      <c r="D24" s="43"/>
      <c r="E24" s="245"/>
    </row>
    <row r="25" spans="1:5" ht="16.75" customHeight="1">
      <c r="A25" s="41" t="s">
        <v>173</v>
      </c>
      <c r="B25" s="86"/>
      <c r="C25" s="93"/>
      <c r="D25" s="43"/>
      <c r="E25" s="245"/>
    </row>
    <row r="26" spans="1:5" ht="16.75" customHeight="1">
      <c r="A26" s="41" t="s">
        <v>174</v>
      </c>
      <c r="B26" s="86"/>
      <c r="C26" s="93"/>
      <c r="D26" s="43"/>
      <c r="E26" s="245"/>
    </row>
    <row r="27" spans="1:5" ht="16.75" customHeight="1">
      <c r="A27" s="41" t="s">
        <v>175</v>
      </c>
      <c r="B27" s="86"/>
      <c r="C27" s="93"/>
      <c r="D27" s="43"/>
      <c r="E27" s="245"/>
    </row>
    <row r="28" spans="1:5" ht="16.75" customHeight="1" thickBot="1">
      <c r="A28" s="41" t="s">
        <v>176</v>
      </c>
      <c r="B28" s="86"/>
      <c r="C28" s="93"/>
      <c r="D28" s="43"/>
      <c r="E28" s="245"/>
    </row>
    <row r="29" spans="1:5" ht="16.75" customHeight="1" thickTop="1" thickBot="1">
      <c r="A29" s="47" t="s">
        <v>89</v>
      </c>
      <c r="B29" s="141">
        <f>SUM(B9:B15,B16,B20:B28)</f>
        <v>0</v>
      </c>
      <c r="C29" s="143"/>
      <c r="D29" s="141">
        <f>IF(B29&gt;0,29110*D12,0)</f>
        <v>0</v>
      </c>
      <c r="E29" s="246"/>
    </row>
    <row r="30" spans="1:5" ht="16.75" customHeight="1" thickTop="1">
      <c r="A30" s="41"/>
      <c r="B30" s="124"/>
      <c r="C30" s="118"/>
      <c r="D30" s="148" t="s">
        <v>90</v>
      </c>
      <c r="E30" s="245"/>
    </row>
    <row r="31" spans="1:5" ht="16.75" customHeight="1">
      <c r="A31" s="50" t="s">
        <v>91</v>
      </c>
      <c r="B31" s="45"/>
      <c r="C31" s="125"/>
      <c r="D31" s="51"/>
      <c r="E31" s="245"/>
    </row>
    <row r="32" spans="1:5" ht="16.75" customHeight="1">
      <c r="A32" s="50"/>
      <c r="B32" s="45"/>
      <c r="C32" s="125"/>
      <c r="D32" s="51" t="s">
        <v>141</v>
      </c>
      <c r="E32" s="245"/>
    </row>
    <row r="33" spans="1:7" ht="16.75" customHeight="1">
      <c r="A33" s="41" t="s">
        <v>157</v>
      </c>
      <c r="B33" s="86"/>
      <c r="C33" s="93"/>
      <c r="D33" s="87" t="s">
        <v>139</v>
      </c>
      <c r="E33" s="245"/>
    </row>
    <row r="34" spans="1:7" ht="16.75" customHeight="1">
      <c r="A34" s="41" t="s">
        <v>158</v>
      </c>
      <c r="B34" s="86"/>
      <c r="C34" s="93"/>
      <c r="D34" s="149">
        <f>H2</f>
        <v>6350</v>
      </c>
      <c r="E34" s="245"/>
    </row>
    <row r="35" spans="1:7" ht="16.75" customHeight="1">
      <c r="A35" s="41" t="s">
        <v>159</v>
      </c>
      <c r="B35" s="86"/>
      <c r="C35" s="93"/>
      <c r="D35" s="89" t="s">
        <v>140</v>
      </c>
      <c r="E35" s="245"/>
    </row>
    <row r="36" spans="1:7" ht="16.75" customHeight="1">
      <c r="A36" s="41" t="s">
        <v>160</v>
      </c>
      <c r="B36" s="86"/>
      <c r="C36" s="93"/>
      <c r="D36" s="82">
        <v>0</v>
      </c>
      <c r="E36" s="245"/>
    </row>
    <row r="37" spans="1:7" ht="16.75" customHeight="1">
      <c r="A37" s="41" t="s">
        <v>177</v>
      </c>
      <c r="B37" s="86"/>
      <c r="C37" s="93"/>
      <c r="D37" s="45" t="s">
        <v>142</v>
      </c>
      <c r="E37" s="245"/>
    </row>
    <row r="38" spans="1:7" ht="16.75" customHeight="1">
      <c r="A38" s="41" t="s">
        <v>172</v>
      </c>
      <c r="B38" s="86"/>
      <c r="C38" s="93"/>
      <c r="D38" s="87" t="s">
        <v>139</v>
      </c>
      <c r="E38" s="245"/>
    </row>
    <row r="39" spans="1:7" ht="16.75" customHeight="1">
      <c r="A39" s="41"/>
      <c r="B39" s="86"/>
      <c r="C39" s="93"/>
      <c r="D39" s="149">
        <f>H3</f>
        <v>5320</v>
      </c>
      <c r="E39" s="245"/>
    </row>
    <row r="40" spans="1:7" ht="24">
      <c r="A40" s="41"/>
      <c r="B40" s="86"/>
      <c r="C40" s="93"/>
      <c r="D40" s="89" t="s">
        <v>184</v>
      </c>
      <c r="E40" s="245"/>
    </row>
    <row r="41" spans="1:7" ht="16.75" customHeight="1">
      <c r="A41" s="41"/>
      <c r="B41" s="86"/>
      <c r="C41" s="93"/>
      <c r="D41" s="82">
        <v>0</v>
      </c>
      <c r="E41" s="245"/>
    </row>
    <row r="42" spans="1:7" ht="16.75" customHeight="1">
      <c r="A42" s="41"/>
      <c r="B42" s="86"/>
      <c r="C42" s="93"/>
      <c r="D42" s="252" t="s">
        <v>136</v>
      </c>
      <c r="E42" s="245"/>
    </row>
    <row r="43" spans="1:7" ht="16.75" customHeight="1">
      <c r="A43" s="41"/>
      <c r="B43" s="86"/>
      <c r="C43" s="93"/>
      <c r="D43" s="252"/>
      <c r="E43" s="245"/>
    </row>
    <row r="44" spans="1:7" ht="16.75" customHeight="1">
      <c r="A44" s="41"/>
      <c r="B44" s="86"/>
      <c r="C44" s="93"/>
      <c r="D44" s="252" t="s">
        <v>88</v>
      </c>
      <c r="E44" s="245"/>
    </row>
    <row r="45" spans="1:7" ht="16.75" customHeight="1" thickBot="1">
      <c r="A45" s="41"/>
      <c r="B45" s="86"/>
      <c r="C45" s="93"/>
      <c r="D45" s="252"/>
      <c r="E45" s="245"/>
    </row>
    <row r="46" spans="1:7" ht="16.75" customHeight="1" thickTop="1" thickBot="1">
      <c r="A46" s="47" t="s">
        <v>89</v>
      </c>
      <c r="B46" s="141">
        <f>SUM(B33:B45)</f>
        <v>0</v>
      </c>
      <c r="C46" s="143"/>
      <c r="D46" s="141">
        <f>(D34*D36+D39*D41)</f>
        <v>0</v>
      </c>
      <c r="E46" s="246"/>
    </row>
    <row r="47" spans="1:7" ht="16.75" customHeight="1" thickTop="1" thickBot="1">
      <c r="A47" s="47" t="s">
        <v>92</v>
      </c>
      <c r="B47" s="141">
        <f>SUM(B29,B46)</f>
        <v>0</v>
      </c>
      <c r="C47" s="143"/>
      <c r="D47" s="142">
        <f>IF(B29&gt;0,D29,0)+IF(B46&gt;0,D46,0)</f>
        <v>0</v>
      </c>
      <c r="E47" s="142">
        <f>MIN(B47,D47)</f>
        <v>0</v>
      </c>
      <c r="G47" s="140" t="s">
        <v>209</v>
      </c>
    </row>
    <row r="48" spans="1:7" s="27" customFormat="1" ht="16.75" customHeight="1" thickTop="1">
      <c r="A48" s="52"/>
      <c r="B48" s="53"/>
      <c r="C48" s="53"/>
      <c r="D48" s="53"/>
      <c r="E48" s="53"/>
    </row>
    <row r="49" spans="1:26" s="27" customFormat="1" ht="16.75" customHeight="1">
      <c r="A49" s="29" t="s">
        <v>250</v>
      </c>
      <c r="B49" s="29"/>
      <c r="C49" s="29"/>
      <c r="D49" s="29"/>
      <c r="E49" s="29"/>
    </row>
    <row r="50" spans="1:26" ht="16.75" customHeight="1">
      <c r="A50" s="54" t="s">
        <v>77</v>
      </c>
      <c r="B50" s="48" t="s">
        <v>250</v>
      </c>
      <c r="C50" s="55" t="s">
        <v>78</v>
      </c>
      <c r="D50" s="56"/>
      <c r="E50" s="57"/>
    </row>
    <row r="51" spans="1:26" ht="16.75" customHeight="1">
      <c r="A51" s="58"/>
      <c r="B51" s="42" t="s">
        <v>84</v>
      </c>
      <c r="C51" s="59"/>
      <c r="D51" s="27"/>
      <c r="E51" s="60"/>
    </row>
    <row r="52" spans="1:26" ht="16.75" customHeight="1">
      <c r="A52" s="61" t="s">
        <v>187</v>
      </c>
      <c r="B52" s="126">
        <f>SUM(B53:B54)</f>
        <v>0</v>
      </c>
      <c r="C52" s="247" t="s">
        <v>185</v>
      </c>
      <c r="D52" s="248"/>
      <c r="E52" s="249"/>
    </row>
    <row r="53" spans="1:26" ht="16.75" customHeight="1">
      <c r="A53" s="62" t="s">
        <v>94</v>
      </c>
      <c r="B53" s="94"/>
      <c r="C53" s="241"/>
      <c r="D53" s="242"/>
      <c r="E53" s="243"/>
    </row>
    <row r="54" spans="1:26" ht="16.75" customHeight="1">
      <c r="A54" s="62" t="s">
        <v>95</v>
      </c>
      <c r="B54" s="94">
        <f t="shared" ref="B54" si="0">SUM(B48)</f>
        <v>0</v>
      </c>
      <c r="C54" s="241"/>
      <c r="D54" s="242"/>
      <c r="E54" s="243"/>
    </row>
    <row r="55" spans="1:26" ht="16.75" customHeight="1">
      <c r="A55" s="61" t="s">
        <v>188</v>
      </c>
      <c r="B55" s="126">
        <f>SUM(B56:B57)</f>
        <v>0</v>
      </c>
      <c r="C55" s="247" t="s">
        <v>189</v>
      </c>
      <c r="D55" s="248"/>
      <c r="E55" s="249"/>
    </row>
    <row r="56" spans="1:26" ht="16.75" customHeight="1">
      <c r="A56" s="63" t="s">
        <v>186</v>
      </c>
      <c r="B56" s="94"/>
      <c r="C56" s="241"/>
      <c r="D56" s="242"/>
      <c r="E56" s="243"/>
    </row>
    <row r="57" spans="1:26" ht="16.75" customHeight="1">
      <c r="A57" s="64"/>
      <c r="B57" s="94"/>
      <c r="C57" s="241"/>
      <c r="D57" s="242"/>
      <c r="E57" s="243"/>
    </row>
    <row r="58" spans="1:26" ht="16.75" customHeight="1">
      <c r="A58" s="58"/>
      <c r="B58" s="65"/>
      <c r="C58" s="66"/>
      <c r="D58" s="27"/>
      <c r="E58" s="60"/>
    </row>
    <row r="59" spans="1:26" ht="16.75" customHeight="1">
      <c r="A59" s="54" t="s">
        <v>92</v>
      </c>
      <c r="B59" s="127">
        <f>SUM(B52,B55)</f>
        <v>0</v>
      </c>
      <c r="C59" s="90"/>
      <c r="D59" s="52"/>
      <c r="E59" s="52"/>
    </row>
    <row r="60" spans="1:26" ht="16.75" customHeight="1" thickBot="1">
      <c r="A60" s="48"/>
      <c r="B60" s="144"/>
      <c r="C60" s="91"/>
      <c r="D60" s="53"/>
      <c r="E60" s="53"/>
    </row>
    <row r="61" spans="1:26" ht="16.75" customHeight="1" thickTop="1" thickBot="1">
      <c r="A61" s="47" t="s">
        <v>96</v>
      </c>
      <c r="B61" s="142">
        <f>B47-B59</f>
        <v>0</v>
      </c>
      <c r="C61" s="91"/>
      <c r="D61" s="53"/>
      <c r="E61" s="53"/>
    </row>
    <row r="62" spans="1:26" ht="16.75" customHeight="1" thickTop="1">
      <c r="A62" s="67"/>
      <c r="B62" s="67"/>
      <c r="C62" s="67"/>
      <c r="D62" s="68"/>
      <c r="E62" s="68"/>
    </row>
    <row r="63" spans="1:26" ht="16.75" customHeight="1">
      <c r="A63" s="14" t="s">
        <v>97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6.75" customHeight="1">
      <c r="A64" s="69" t="s">
        <v>98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6.75" customHeight="1">
      <c r="A65" s="14" t="s">
        <v>99</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6.75" customHeight="1">
      <c r="A66" s="70" t="s">
        <v>100</v>
      </c>
      <c r="B66" s="53"/>
      <c r="C66" s="53"/>
      <c r="D66" s="68"/>
      <c r="E66" s="68"/>
    </row>
    <row r="67" spans="1:26">
      <c r="A67" s="53" t="s">
        <v>101</v>
      </c>
      <c r="B67" s="53"/>
      <c r="C67" s="53"/>
      <c r="D67" s="68"/>
      <c r="E67" s="68"/>
    </row>
    <row r="68" spans="1:26">
      <c r="A68" s="53" t="s">
        <v>102</v>
      </c>
      <c r="B68" s="53"/>
      <c r="C68" s="53"/>
      <c r="D68" s="68"/>
      <c r="E68" s="68"/>
    </row>
    <row r="69" spans="1:26">
      <c r="A69" s="53" t="s">
        <v>103</v>
      </c>
    </row>
  </sheetData>
  <mergeCells count="13">
    <mergeCell ref="C57:E57"/>
    <mergeCell ref="C3:E3"/>
    <mergeCell ref="E7:E46"/>
    <mergeCell ref="D10:D11"/>
    <mergeCell ref="D14:D15"/>
    <mergeCell ref="D16:D18"/>
    <mergeCell ref="D42:D43"/>
    <mergeCell ref="D44:D45"/>
    <mergeCell ref="C52:E52"/>
    <mergeCell ref="C53:E53"/>
    <mergeCell ref="C54:E54"/>
    <mergeCell ref="C55:E55"/>
    <mergeCell ref="C56:E56"/>
  </mergeCells>
  <phoneticPr fontId="3"/>
  <printOptions horizontalCentered="1" verticalCentered="1"/>
  <pageMargins left="0.78740157480314965" right="0.78740157480314965" top="0.98425196850393704" bottom="0.98425196850393704" header="0.51181102362204722" footer="0.51181102362204722"/>
  <pageSetup paperSize="9" scale="63" orientation="portrait" cellComments="asDisplayed" r:id="rId1"/>
  <headerFooter differentOddEven="1" alignWithMargins="0">
    <evenHeader>&amp;C（旧）</evenHead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pageSetUpPr fitToPage="1"/>
  </sheetPr>
  <dimension ref="A1:Z69"/>
  <sheetViews>
    <sheetView view="pageBreakPreview" topLeftCell="A40" zoomScaleNormal="100" zoomScaleSheetLayoutView="100" workbookViewId="0">
      <selection activeCell="C51" sqref="C51"/>
    </sheetView>
  </sheetViews>
  <sheetFormatPr defaultColWidth="9" defaultRowHeight="14"/>
  <cols>
    <col min="1" max="1" width="28" style="35" customWidth="1"/>
    <col min="2" max="2" width="16.08203125" style="35" bestFit="1" customWidth="1"/>
    <col min="3" max="3" width="45.25" style="35" customWidth="1"/>
    <col min="4" max="5" width="15.9140625" style="35" customWidth="1"/>
    <col min="6" max="6" width="3.25" style="35" customWidth="1"/>
    <col min="7" max="7" width="9.1640625" style="35" bestFit="1" customWidth="1"/>
    <col min="8" max="8" width="9" style="35"/>
    <col min="9" max="9" width="11.25" style="35" bestFit="1" customWidth="1"/>
    <col min="10" max="16384" width="9" style="35"/>
  </cols>
  <sheetData>
    <row r="1" spans="1:13" s="27" customFormat="1" ht="16.75" customHeight="1">
      <c r="A1" s="27" t="s">
        <v>143</v>
      </c>
      <c r="G1" s="120" t="s">
        <v>178</v>
      </c>
      <c r="H1" s="121">
        <v>29110</v>
      </c>
    </row>
    <row r="2" spans="1:13" s="27" customFormat="1" ht="16.75" customHeight="1">
      <c r="A2" s="28" t="s">
        <v>248</v>
      </c>
      <c r="B2" s="28"/>
      <c r="C2" s="28"/>
      <c r="D2" s="28"/>
      <c r="E2" s="28"/>
      <c r="G2" s="120" t="s">
        <v>179</v>
      </c>
      <c r="H2" s="121">
        <v>6350</v>
      </c>
    </row>
    <row r="3" spans="1:13" s="27" customFormat="1" ht="16.75" customHeight="1">
      <c r="A3" s="29" t="s">
        <v>249</v>
      </c>
      <c r="B3" s="30"/>
      <c r="C3" s="244" t="s">
        <v>230</v>
      </c>
      <c r="D3" s="244"/>
      <c r="E3" s="244"/>
      <c r="G3" s="120" t="s">
        <v>180</v>
      </c>
      <c r="H3" s="121">
        <v>5320</v>
      </c>
    </row>
    <row r="4" spans="1:13" ht="16.75" customHeight="1">
      <c r="A4" s="31" t="s">
        <v>77</v>
      </c>
      <c r="B4" s="32" t="s">
        <v>251</v>
      </c>
      <c r="C4" s="33" t="s">
        <v>78</v>
      </c>
      <c r="D4" s="32" t="s">
        <v>79</v>
      </c>
      <c r="E4" s="34" t="s">
        <v>7</v>
      </c>
      <c r="G4" s="36"/>
      <c r="H4" s="36"/>
      <c r="I4" s="36"/>
      <c r="J4" s="36"/>
      <c r="K4" s="36"/>
      <c r="L4" s="36"/>
      <c r="M4" s="36"/>
    </row>
    <row r="5" spans="1:13" ht="16.75" customHeight="1">
      <c r="A5" s="37"/>
      <c r="B5" s="38" t="s">
        <v>80</v>
      </c>
      <c r="C5" s="39" t="s">
        <v>81</v>
      </c>
      <c r="D5" s="38" t="s">
        <v>82</v>
      </c>
      <c r="E5" s="40" t="s">
        <v>83</v>
      </c>
      <c r="G5" s="36"/>
      <c r="H5" s="36"/>
      <c r="I5" s="36"/>
      <c r="J5" s="36"/>
      <c r="K5" s="36"/>
      <c r="L5" s="36"/>
      <c r="M5" s="36"/>
    </row>
    <row r="6" spans="1:13" ht="16.75" customHeight="1">
      <c r="A6" s="41"/>
      <c r="B6" s="83" t="s">
        <v>84</v>
      </c>
      <c r="C6" s="84"/>
      <c r="D6" s="83" t="s">
        <v>138</v>
      </c>
      <c r="E6" s="85" t="s">
        <v>84</v>
      </c>
      <c r="G6" s="36"/>
      <c r="H6" s="119"/>
      <c r="I6" s="36"/>
      <c r="J6" s="36"/>
      <c r="K6" s="36"/>
      <c r="L6" s="36"/>
      <c r="M6" s="36"/>
    </row>
    <row r="7" spans="1:13" ht="16.75" customHeight="1">
      <c r="A7" s="41" t="s">
        <v>85</v>
      </c>
      <c r="B7" s="45"/>
      <c r="C7" s="118"/>
      <c r="D7" s="43" t="s">
        <v>86</v>
      </c>
      <c r="E7" s="245"/>
      <c r="G7" s="140"/>
    </row>
    <row r="8" spans="1:13" ht="16.75" customHeight="1">
      <c r="A8" s="41"/>
      <c r="B8" s="45"/>
      <c r="C8" s="118"/>
      <c r="D8" s="88" t="s">
        <v>137</v>
      </c>
      <c r="E8" s="245"/>
    </row>
    <row r="9" spans="1:13" ht="64" customHeight="1">
      <c r="A9" s="41" t="s">
        <v>157</v>
      </c>
      <c r="B9" s="86">
        <v>7142857.1428571427</v>
      </c>
      <c r="C9" s="93" t="s">
        <v>224</v>
      </c>
      <c r="D9" s="149">
        <f>H1</f>
        <v>29110</v>
      </c>
      <c r="E9" s="245"/>
      <c r="G9" s="14"/>
    </row>
    <row r="10" spans="1:13" ht="63.5" customHeight="1">
      <c r="A10" s="41" t="s">
        <v>158</v>
      </c>
      <c r="B10" s="86">
        <v>4761904.7619047612</v>
      </c>
      <c r="C10" s="93" t="s">
        <v>225</v>
      </c>
      <c r="D10" s="250" t="s">
        <v>87</v>
      </c>
      <c r="E10" s="245"/>
      <c r="G10" s="14"/>
    </row>
    <row r="11" spans="1:13" ht="16.75" customHeight="1">
      <c r="A11" s="41" t="s">
        <v>159</v>
      </c>
      <c r="B11" s="86"/>
      <c r="C11" s="93"/>
      <c r="D11" s="250"/>
      <c r="E11" s="245"/>
    </row>
    <row r="12" spans="1:13" ht="16.75" customHeight="1">
      <c r="A12" s="41" t="s">
        <v>160</v>
      </c>
      <c r="B12" s="86"/>
      <c r="C12" s="93"/>
      <c r="D12" s="82">
        <v>1825</v>
      </c>
      <c r="E12" s="245"/>
    </row>
    <row r="13" spans="1:13" ht="18.5" customHeight="1">
      <c r="A13" s="41" t="s">
        <v>161</v>
      </c>
      <c r="B13" s="86"/>
      <c r="C13" s="93"/>
      <c r="D13" s="44"/>
      <c r="E13" s="245"/>
    </row>
    <row r="14" spans="1:13" ht="17" customHeight="1">
      <c r="A14" s="41" t="s">
        <v>162</v>
      </c>
      <c r="B14" s="86"/>
      <c r="C14" s="93"/>
      <c r="D14" s="251" t="s">
        <v>135</v>
      </c>
      <c r="E14" s="245"/>
    </row>
    <row r="15" spans="1:13" ht="16.5" customHeight="1">
      <c r="A15" s="41" t="s">
        <v>163</v>
      </c>
      <c r="B15" s="86"/>
      <c r="C15" s="93"/>
      <c r="D15" s="251"/>
      <c r="E15" s="245"/>
    </row>
    <row r="16" spans="1:13" ht="16.75" customHeight="1">
      <c r="A16" s="41" t="s">
        <v>164</v>
      </c>
      <c r="B16" s="117">
        <f>SUM(B17:B19)</f>
        <v>0</v>
      </c>
      <c r="C16" s="118" t="s">
        <v>156</v>
      </c>
      <c r="D16" s="251" t="s">
        <v>88</v>
      </c>
      <c r="E16" s="245"/>
    </row>
    <row r="17" spans="1:5" ht="16.75" customHeight="1">
      <c r="A17" s="41" t="s">
        <v>165</v>
      </c>
      <c r="B17" s="86"/>
      <c r="C17" s="93"/>
      <c r="D17" s="251"/>
      <c r="E17" s="245"/>
    </row>
    <row r="18" spans="1:5" ht="16.75" customHeight="1">
      <c r="A18" s="41" t="s">
        <v>166</v>
      </c>
      <c r="B18" s="86"/>
      <c r="C18" s="93"/>
      <c r="D18" s="251"/>
      <c r="E18" s="245"/>
    </row>
    <row r="19" spans="1:5" ht="16.75" customHeight="1">
      <c r="A19" s="41" t="s">
        <v>167</v>
      </c>
      <c r="B19" s="86"/>
      <c r="C19" s="93"/>
      <c r="D19" s="44"/>
      <c r="E19" s="245"/>
    </row>
    <row r="20" spans="1:5" ht="16.75" customHeight="1">
      <c r="A20" s="41" t="s">
        <v>168</v>
      </c>
      <c r="B20" s="86"/>
      <c r="C20" s="93"/>
      <c r="D20" s="44"/>
      <c r="E20" s="245"/>
    </row>
    <row r="21" spans="1:5" ht="16.75" customHeight="1">
      <c r="A21" s="46" t="s">
        <v>169</v>
      </c>
      <c r="B21" s="86"/>
      <c r="C21" s="93"/>
      <c r="D21" s="44"/>
      <c r="E21" s="245"/>
    </row>
    <row r="22" spans="1:5" ht="52" customHeight="1">
      <c r="A22" s="41" t="s">
        <v>170</v>
      </c>
      <c r="B22" s="86">
        <v>400000</v>
      </c>
      <c r="C22" s="93" t="s">
        <v>227</v>
      </c>
      <c r="D22" s="43"/>
      <c r="E22" s="245"/>
    </row>
    <row r="23" spans="1:5" ht="16.75" customHeight="1">
      <c r="A23" s="41" t="s">
        <v>171</v>
      </c>
      <c r="B23" s="86"/>
      <c r="C23" s="93"/>
      <c r="D23" s="43"/>
      <c r="E23" s="245"/>
    </row>
    <row r="24" spans="1:5" ht="16.75" customHeight="1">
      <c r="A24" s="41" t="s">
        <v>172</v>
      </c>
      <c r="B24" s="86"/>
      <c r="C24" s="93"/>
      <c r="D24" s="43"/>
      <c r="E24" s="245"/>
    </row>
    <row r="25" spans="1:5" ht="16.75" customHeight="1">
      <c r="A25" s="41" t="s">
        <v>173</v>
      </c>
      <c r="B25" s="86"/>
      <c r="C25" s="93"/>
      <c r="D25" s="43"/>
      <c r="E25" s="245"/>
    </row>
    <row r="26" spans="1:5" ht="16.75" customHeight="1">
      <c r="A26" s="41" t="s">
        <v>174</v>
      </c>
      <c r="B26" s="86"/>
      <c r="C26" s="93"/>
      <c r="D26" s="43"/>
      <c r="E26" s="245"/>
    </row>
    <row r="27" spans="1:5" ht="16.75" customHeight="1">
      <c r="A27" s="41" t="s">
        <v>175</v>
      </c>
      <c r="B27" s="86"/>
      <c r="C27" s="93"/>
      <c r="D27" s="43"/>
      <c r="E27" s="245"/>
    </row>
    <row r="28" spans="1:5" ht="16.75" customHeight="1" thickBot="1">
      <c r="A28" s="41" t="s">
        <v>176</v>
      </c>
      <c r="B28" s="86"/>
      <c r="C28" s="93"/>
      <c r="D28" s="43"/>
      <c r="E28" s="245"/>
    </row>
    <row r="29" spans="1:5" ht="16.75" customHeight="1" thickTop="1" thickBot="1">
      <c r="A29" s="47" t="s">
        <v>89</v>
      </c>
      <c r="B29" s="141">
        <f>SUM(B9:B15,B16,B20:B28)</f>
        <v>12304761.904761903</v>
      </c>
      <c r="C29" s="143"/>
      <c r="D29" s="141">
        <f>IF(B29&gt;0,29110*D12,0)</f>
        <v>53125750</v>
      </c>
      <c r="E29" s="246"/>
    </row>
    <row r="30" spans="1:5" ht="16.75" customHeight="1" thickTop="1">
      <c r="A30" s="41"/>
      <c r="B30" s="124"/>
      <c r="C30" s="118"/>
      <c r="D30" s="148" t="s">
        <v>90</v>
      </c>
      <c r="E30" s="245"/>
    </row>
    <row r="31" spans="1:5" ht="16.75" customHeight="1">
      <c r="A31" s="50" t="s">
        <v>91</v>
      </c>
      <c r="B31" s="45"/>
      <c r="C31" s="125"/>
      <c r="D31" s="51"/>
      <c r="E31" s="245"/>
    </row>
    <row r="32" spans="1:5" ht="16.75" customHeight="1">
      <c r="A32" s="50"/>
      <c r="B32" s="45"/>
      <c r="C32" s="125"/>
      <c r="D32" s="51" t="s">
        <v>141</v>
      </c>
      <c r="E32" s="245"/>
    </row>
    <row r="33" spans="1:7" ht="42.5" customHeight="1">
      <c r="A33" s="41" t="s">
        <v>157</v>
      </c>
      <c r="B33" s="86">
        <v>8136986</v>
      </c>
      <c r="C33" s="93" t="s">
        <v>239</v>
      </c>
      <c r="D33" s="87" t="s">
        <v>139</v>
      </c>
      <c r="E33" s="245"/>
    </row>
    <row r="34" spans="1:7" ht="47.5" customHeight="1">
      <c r="A34" s="41" t="s">
        <v>158</v>
      </c>
      <c r="B34" s="86">
        <v>8136986</v>
      </c>
      <c r="C34" s="93" t="s">
        <v>240</v>
      </c>
      <c r="D34" s="149">
        <f>H2</f>
        <v>6350</v>
      </c>
      <c r="E34" s="245"/>
    </row>
    <row r="35" spans="1:7" ht="16.75" customHeight="1">
      <c r="A35" s="41" t="s">
        <v>159</v>
      </c>
      <c r="B35" s="86"/>
      <c r="C35" s="93"/>
      <c r="D35" s="89" t="s">
        <v>140</v>
      </c>
      <c r="E35" s="245"/>
    </row>
    <row r="36" spans="1:7" ht="16.75" customHeight="1">
      <c r="A36" s="41" t="s">
        <v>160</v>
      </c>
      <c r="B36" s="86"/>
      <c r="C36" s="93"/>
      <c r="D36" s="82">
        <v>990</v>
      </c>
      <c r="E36" s="245"/>
    </row>
    <row r="37" spans="1:7" ht="16.75" customHeight="1">
      <c r="A37" s="41" t="s">
        <v>177</v>
      </c>
      <c r="B37" s="86"/>
      <c r="C37" s="93"/>
      <c r="D37" s="45" t="s">
        <v>142</v>
      </c>
      <c r="E37" s="245"/>
    </row>
    <row r="38" spans="1:7" ht="16.75" customHeight="1">
      <c r="A38" s="41" t="s">
        <v>172</v>
      </c>
      <c r="B38" s="86"/>
      <c r="C38" s="93"/>
      <c r="D38" s="87" t="s">
        <v>139</v>
      </c>
      <c r="E38" s="245"/>
    </row>
    <row r="39" spans="1:7" ht="16.75" customHeight="1">
      <c r="A39" s="41"/>
      <c r="B39" s="86"/>
      <c r="C39" s="93"/>
      <c r="D39" s="149">
        <f>H3</f>
        <v>5320</v>
      </c>
      <c r="E39" s="245"/>
    </row>
    <row r="40" spans="1:7" ht="24">
      <c r="A40" s="41"/>
      <c r="B40" s="86"/>
      <c r="C40" s="93"/>
      <c r="D40" s="89" t="s">
        <v>184</v>
      </c>
      <c r="E40" s="245"/>
    </row>
    <row r="41" spans="1:7" ht="16.75" customHeight="1">
      <c r="A41" s="41"/>
      <c r="B41" s="86"/>
      <c r="C41" s="93"/>
      <c r="D41" s="82">
        <v>0</v>
      </c>
      <c r="E41" s="245"/>
    </row>
    <row r="42" spans="1:7" ht="16.75" customHeight="1">
      <c r="A42" s="41"/>
      <c r="B42" s="86"/>
      <c r="C42" s="93"/>
      <c r="D42" s="252" t="s">
        <v>136</v>
      </c>
      <c r="E42" s="245"/>
    </row>
    <row r="43" spans="1:7" ht="16.75" customHeight="1">
      <c r="A43" s="41"/>
      <c r="B43" s="86"/>
      <c r="C43" s="93"/>
      <c r="D43" s="252"/>
      <c r="E43" s="245"/>
    </row>
    <row r="44" spans="1:7" ht="16.75" customHeight="1">
      <c r="A44" s="41"/>
      <c r="B44" s="86"/>
      <c r="C44" s="93"/>
      <c r="D44" s="252" t="s">
        <v>88</v>
      </c>
      <c r="E44" s="245"/>
    </row>
    <row r="45" spans="1:7" ht="16.75" customHeight="1" thickBot="1">
      <c r="A45" s="41"/>
      <c r="B45" s="86"/>
      <c r="C45" s="93"/>
      <c r="D45" s="252"/>
      <c r="E45" s="245"/>
    </row>
    <row r="46" spans="1:7" ht="16.75" customHeight="1" thickTop="1" thickBot="1">
      <c r="A46" s="47" t="s">
        <v>89</v>
      </c>
      <c r="B46" s="141">
        <f>SUM(B33:B45)</f>
        <v>16273972</v>
      </c>
      <c r="C46" s="143"/>
      <c r="D46" s="141">
        <f>(D34*D36+D39*D41)</f>
        <v>6286500</v>
      </c>
      <c r="E46" s="246"/>
    </row>
    <row r="47" spans="1:7" ht="16.75" customHeight="1" thickTop="1" thickBot="1">
      <c r="A47" s="47" t="s">
        <v>92</v>
      </c>
      <c r="B47" s="141">
        <f>SUM(B29,B46)</f>
        <v>28578733.904761903</v>
      </c>
      <c r="C47" s="143"/>
      <c r="D47" s="142">
        <f>IF(B29&gt;0,D29,0)+IF(B46&gt;0,D46,0)</f>
        <v>59412250</v>
      </c>
      <c r="E47" s="142">
        <f>MIN(B47,D47)</f>
        <v>28578733.904761903</v>
      </c>
      <c r="G47" s="140"/>
    </row>
    <row r="48" spans="1:7" s="27" customFormat="1" ht="16.75" customHeight="1" thickTop="1">
      <c r="A48" s="52"/>
      <c r="B48" s="53"/>
      <c r="C48" s="53"/>
      <c r="D48" s="53"/>
      <c r="E48" s="53"/>
    </row>
    <row r="49" spans="1:26" s="27" customFormat="1" ht="16.75" customHeight="1">
      <c r="A49" s="29" t="s">
        <v>250</v>
      </c>
      <c r="B49" s="29"/>
      <c r="C49" s="29"/>
      <c r="D49" s="29"/>
      <c r="E49" s="29"/>
    </row>
    <row r="50" spans="1:26" ht="16.75" customHeight="1">
      <c r="A50" s="54" t="s">
        <v>77</v>
      </c>
      <c r="B50" s="48" t="s">
        <v>250</v>
      </c>
      <c r="C50" s="55" t="s">
        <v>78</v>
      </c>
      <c r="D50" s="56"/>
      <c r="E50" s="57"/>
    </row>
    <row r="51" spans="1:26" ht="16.75" customHeight="1">
      <c r="A51" s="58"/>
      <c r="B51" s="42" t="s">
        <v>84</v>
      </c>
      <c r="C51" s="59"/>
      <c r="D51" s="27"/>
      <c r="E51" s="60"/>
    </row>
    <row r="52" spans="1:26" ht="16.75" customHeight="1">
      <c r="A52" s="61" t="s">
        <v>187</v>
      </c>
      <c r="B52" s="126">
        <f>SUM(B53:B54)</f>
        <v>16273972</v>
      </c>
      <c r="C52" s="247" t="s">
        <v>185</v>
      </c>
      <c r="D52" s="248"/>
      <c r="E52" s="249"/>
    </row>
    <row r="53" spans="1:26" ht="33" customHeight="1">
      <c r="A53" s="62" t="s">
        <v>94</v>
      </c>
      <c r="B53" s="94">
        <v>16273972</v>
      </c>
      <c r="C53" s="241" t="s">
        <v>241</v>
      </c>
      <c r="D53" s="242"/>
      <c r="E53" s="243"/>
    </row>
    <row r="54" spans="1:26" ht="16.75" customHeight="1">
      <c r="A54" s="62" t="s">
        <v>95</v>
      </c>
      <c r="B54" s="94">
        <f t="shared" ref="B54" si="0">SUM(B48)</f>
        <v>0</v>
      </c>
      <c r="C54" s="241"/>
      <c r="D54" s="242"/>
      <c r="E54" s="243"/>
    </row>
    <row r="55" spans="1:26" ht="16.75" customHeight="1">
      <c r="A55" s="61" t="s">
        <v>188</v>
      </c>
      <c r="B55" s="126">
        <f>SUM(B56:B57)</f>
        <v>0</v>
      </c>
      <c r="C55" s="247" t="s">
        <v>189</v>
      </c>
      <c r="D55" s="248"/>
      <c r="E55" s="249"/>
    </row>
    <row r="56" spans="1:26" ht="16.75" customHeight="1">
      <c r="A56" s="63" t="s">
        <v>186</v>
      </c>
      <c r="B56" s="94"/>
      <c r="C56" s="241"/>
      <c r="D56" s="242"/>
      <c r="E56" s="243"/>
    </row>
    <row r="57" spans="1:26" ht="16.75" customHeight="1">
      <c r="A57" s="64"/>
      <c r="B57" s="94"/>
      <c r="C57" s="241"/>
      <c r="D57" s="242"/>
      <c r="E57" s="243"/>
    </row>
    <row r="58" spans="1:26" ht="16.75" customHeight="1">
      <c r="A58" s="58"/>
      <c r="B58" s="65"/>
      <c r="C58" s="66"/>
      <c r="D58" s="27"/>
      <c r="E58" s="60"/>
    </row>
    <row r="59" spans="1:26" ht="16.75" customHeight="1">
      <c r="A59" s="54" t="s">
        <v>92</v>
      </c>
      <c r="B59" s="127">
        <f>SUM(B52,B55)</f>
        <v>16273972</v>
      </c>
      <c r="C59" s="90"/>
      <c r="D59" s="52"/>
      <c r="E59" s="52"/>
    </row>
    <row r="60" spans="1:26" ht="16.75" customHeight="1" thickBot="1">
      <c r="A60" s="48"/>
      <c r="B60" s="144"/>
      <c r="C60" s="91"/>
      <c r="D60" s="53"/>
      <c r="E60" s="53"/>
    </row>
    <row r="61" spans="1:26" ht="16.75" customHeight="1" thickTop="1" thickBot="1">
      <c r="A61" s="47" t="s">
        <v>96</v>
      </c>
      <c r="B61" s="142">
        <f>B47-B59</f>
        <v>12304761.904761903</v>
      </c>
      <c r="C61" s="91"/>
      <c r="D61" s="53"/>
      <c r="E61" s="53"/>
    </row>
    <row r="62" spans="1:26" ht="16.75" customHeight="1" thickTop="1">
      <c r="A62" s="67"/>
      <c r="B62" s="67"/>
      <c r="C62" s="67"/>
      <c r="D62" s="68"/>
      <c r="E62" s="68"/>
    </row>
    <row r="63" spans="1:26" ht="16.75" customHeight="1">
      <c r="A63" s="14" t="s">
        <v>97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6.75" customHeight="1">
      <c r="A64" s="69" t="s">
        <v>98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6.75" customHeight="1">
      <c r="A65" s="14" t="s">
        <v>99</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6.75" customHeight="1">
      <c r="A66" s="70" t="s">
        <v>100</v>
      </c>
      <c r="B66" s="53"/>
      <c r="C66" s="53"/>
      <c r="D66" s="68"/>
      <c r="E66" s="68"/>
    </row>
    <row r="67" spans="1:26">
      <c r="A67" s="53" t="s">
        <v>101</v>
      </c>
      <c r="B67" s="53"/>
      <c r="C67" s="53"/>
      <c r="D67" s="68"/>
      <c r="E67" s="68"/>
    </row>
    <row r="68" spans="1:26">
      <c r="A68" s="53" t="s">
        <v>102</v>
      </c>
      <c r="B68" s="53"/>
      <c r="C68" s="53"/>
      <c r="D68" s="68"/>
      <c r="E68" s="68"/>
    </row>
    <row r="69" spans="1:26">
      <c r="A69" s="53" t="s">
        <v>103</v>
      </c>
    </row>
  </sheetData>
  <mergeCells count="13">
    <mergeCell ref="C57:E57"/>
    <mergeCell ref="C3:E3"/>
    <mergeCell ref="E7:E46"/>
    <mergeCell ref="D10:D11"/>
    <mergeCell ref="D14:D15"/>
    <mergeCell ref="D16:D18"/>
    <mergeCell ref="D42:D43"/>
    <mergeCell ref="D44:D45"/>
    <mergeCell ref="C52:E52"/>
    <mergeCell ref="C53:E53"/>
    <mergeCell ref="C54:E54"/>
    <mergeCell ref="C55:E55"/>
    <mergeCell ref="C56:E56"/>
  </mergeCells>
  <phoneticPr fontId="3"/>
  <printOptions horizontalCentered="1" verticalCentered="1"/>
  <pageMargins left="0.78740157480314965" right="0.78740157480314965" top="0.98425196850393704" bottom="0.98425196850393704" header="0.51181102362204722" footer="0.51181102362204722"/>
  <pageSetup paperSize="9" scale="54" orientation="portrait" cellComments="asDisplayed" r:id="rId1"/>
  <headerFooter differentOddEven="1" alignWithMargins="0">
    <evenHeader>&amp;C（旧）</evenHead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J21"/>
  <sheetViews>
    <sheetView view="pageBreakPreview" topLeftCell="A7" zoomScaleNormal="100" zoomScaleSheetLayoutView="100" workbookViewId="0">
      <selection activeCell="I13" sqref="I13"/>
    </sheetView>
  </sheetViews>
  <sheetFormatPr defaultColWidth="4.25" defaultRowHeight="14"/>
  <cols>
    <col min="1" max="2" width="5" style="104" customWidth="1"/>
    <col min="3" max="3" width="14.9140625" style="104" customWidth="1"/>
    <col min="4" max="4" width="15.25" style="104" customWidth="1"/>
    <col min="5" max="5" width="12.25" style="104" customWidth="1"/>
    <col min="6" max="6" width="15.33203125" style="104" customWidth="1"/>
    <col min="7" max="7" width="10.08203125" style="104" customWidth="1"/>
    <col min="8" max="8" width="11.25" style="104" customWidth="1"/>
    <col min="9" max="9" width="10.25" style="104" customWidth="1"/>
    <col min="10" max="10" width="11.4140625" style="104" customWidth="1"/>
    <col min="11" max="16384" width="4.25" style="104"/>
  </cols>
  <sheetData>
    <row r="1" spans="1:10" s="1" customFormat="1" ht="12">
      <c r="A1" s="1" t="s">
        <v>0</v>
      </c>
    </row>
    <row r="2" spans="1:10" s="1" customFormat="1" ht="8.25" customHeight="1"/>
    <row r="3" spans="1:10" s="2" customFormat="1" ht="19.5" customHeight="1">
      <c r="A3" s="179" t="s">
        <v>1</v>
      </c>
      <c r="B3" s="179"/>
      <c r="C3" s="179"/>
      <c r="D3" s="179"/>
      <c r="E3" s="179"/>
      <c r="F3" s="179"/>
      <c r="G3" s="179"/>
      <c r="H3" s="179"/>
      <c r="I3" s="179"/>
      <c r="J3" s="179"/>
    </row>
    <row r="4" spans="1:10" s="2" customFormat="1" ht="19.5" customHeight="1">
      <c r="A4" s="180" t="s">
        <v>2</v>
      </c>
      <c r="B4" s="180"/>
      <c r="C4" s="180"/>
      <c r="D4" s="180"/>
      <c r="E4" s="180"/>
      <c r="F4" s="180"/>
      <c r="G4" s="180"/>
      <c r="H4" s="180"/>
      <c r="I4" s="180"/>
      <c r="J4" s="180"/>
    </row>
    <row r="5" spans="1:10" s="2" customFormat="1" ht="13" customHeight="1">
      <c r="A5" s="95"/>
      <c r="B5" s="95"/>
      <c r="C5" s="95"/>
      <c r="D5" s="95"/>
      <c r="E5" s="95"/>
      <c r="F5" s="95"/>
      <c r="G5" s="95"/>
      <c r="H5" s="95"/>
      <c r="I5" s="95"/>
    </row>
    <row r="6" spans="1:10" s="1" customFormat="1" ht="23.25" customHeight="1">
      <c r="G6" s="81" t="s">
        <v>3</v>
      </c>
      <c r="H6" s="81"/>
      <c r="I6" s="81"/>
      <c r="J6" s="81"/>
    </row>
    <row r="7" spans="1:10" s="1" customFormat="1" ht="7.5" customHeight="1">
      <c r="H7" s="4"/>
      <c r="I7" s="4"/>
    </row>
    <row r="8" spans="1:10" s="1" customFormat="1" ht="15" customHeight="1" thickBot="1">
      <c r="J8" s="5" t="s">
        <v>4</v>
      </c>
    </row>
    <row r="9" spans="1:10" s="1" customFormat="1" ht="73.5" customHeight="1">
      <c r="A9" s="181" t="s">
        <v>5</v>
      </c>
      <c r="B9" s="181"/>
      <c r="C9" s="6" t="s">
        <v>6</v>
      </c>
      <c r="D9" s="7" t="s">
        <v>144</v>
      </c>
      <c r="E9" s="98" t="s">
        <v>7</v>
      </c>
      <c r="F9" s="99" t="s">
        <v>8</v>
      </c>
      <c r="G9" s="98" t="s">
        <v>9</v>
      </c>
      <c r="H9" s="100" t="s">
        <v>10</v>
      </c>
      <c r="I9" s="101" t="s">
        <v>145</v>
      </c>
      <c r="J9" s="102" t="s">
        <v>146</v>
      </c>
    </row>
    <row r="10" spans="1:10">
      <c r="A10" s="182"/>
      <c r="B10" s="182"/>
      <c r="C10" s="8" t="s">
        <v>11</v>
      </c>
      <c r="D10" s="8" t="s">
        <v>12</v>
      </c>
      <c r="E10" s="9" t="s">
        <v>13</v>
      </c>
      <c r="F10" s="8" t="s">
        <v>14</v>
      </c>
      <c r="G10" s="9" t="s">
        <v>15</v>
      </c>
      <c r="H10" s="8" t="s">
        <v>16</v>
      </c>
      <c r="I10" s="3" t="s">
        <v>17</v>
      </c>
      <c r="J10" s="103" t="s">
        <v>18</v>
      </c>
    </row>
    <row r="11" spans="1:10" s="10" customFormat="1" ht="33.75" customHeight="1">
      <c r="A11" s="183" t="s">
        <v>19</v>
      </c>
      <c r="B11" s="184"/>
      <c r="C11" s="128">
        <f>'1-3'!D29</f>
        <v>0</v>
      </c>
      <c r="D11" s="128">
        <f>'1-3'!B29</f>
        <v>0</v>
      </c>
      <c r="E11" s="195">
        <f>E13</f>
        <v>0</v>
      </c>
      <c r="F11" s="195">
        <f>'1-3'!B61</f>
        <v>0</v>
      </c>
      <c r="G11" s="185">
        <v>0.33333333333333331</v>
      </c>
      <c r="H11" s="187">
        <f>ROUNDDOWN(MIN(E11:F11)/3,-3)</f>
        <v>0</v>
      </c>
      <c r="I11" s="189"/>
      <c r="J11" s="191">
        <f>ROUNDDOWN(H11*I11,-3)</f>
        <v>0</v>
      </c>
    </row>
    <row r="12" spans="1:10" s="10" customFormat="1" ht="33.75" customHeight="1" thickBot="1">
      <c r="A12" s="193" t="s">
        <v>20</v>
      </c>
      <c r="B12" s="194"/>
      <c r="C12" s="129">
        <f>'1-3'!D46</f>
        <v>0</v>
      </c>
      <c r="D12" s="129">
        <f>'1-3'!B46</f>
        <v>0</v>
      </c>
      <c r="E12" s="196"/>
      <c r="F12" s="196"/>
      <c r="G12" s="186"/>
      <c r="H12" s="188"/>
      <c r="I12" s="190"/>
      <c r="J12" s="192"/>
    </row>
    <row r="13" spans="1:10" s="10" customFormat="1" ht="47.25" customHeight="1" thickTop="1" thickBot="1">
      <c r="A13" s="177" t="s">
        <v>21</v>
      </c>
      <c r="B13" s="178"/>
      <c r="C13" s="130">
        <f>SUM(C11:C12)</f>
        <v>0</v>
      </c>
      <c r="D13" s="130">
        <f>SUM(D11:D12)</f>
        <v>0</v>
      </c>
      <c r="E13" s="130">
        <f>MIN(C13:D13)</f>
        <v>0</v>
      </c>
      <c r="F13" s="130">
        <f>F11</f>
        <v>0</v>
      </c>
      <c r="G13" s="11">
        <v>0.33333333333333331</v>
      </c>
      <c r="H13" s="131">
        <f>ROUNDDOWN(MIN(E13:F13)/3,-3)</f>
        <v>0</v>
      </c>
      <c r="I13" s="154">
        <f>I11</f>
        <v>0</v>
      </c>
      <c r="J13" s="132">
        <f>ROUNDDOWN(H13*I13,-3)</f>
        <v>0</v>
      </c>
    </row>
    <row r="14" spans="1:10" s="1" customFormat="1" ht="12"/>
    <row r="15" spans="1:10" s="1" customFormat="1" ht="12">
      <c r="A15" s="1" t="s">
        <v>22</v>
      </c>
    </row>
    <row r="16" spans="1:10" s="1" customFormat="1" ht="12">
      <c r="A16" s="12" t="s">
        <v>23</v>
      </c>
      <c r="B16" s="12"/>
      <c r="C16" s="12"/>
      <c r="D16" s="12"/>
      <c r="E16" s="12"/>
      <c r="F16" s="12"/>
      <c r="G16" s="12"/>
      <c r="H16" s="12"/>
    </row>
    <row r="17" spans="1:8" s="1" customFormat="1" ht="12">
      <c r="A17" s="12" t="s">
        <v>24</v>
      </c>
      <c r="B17" s="12"/>
      <c r="C17" s="12"/>
      <c r="D17" s="12"/>
      <c r="E17" s="12"/>
      <c r="F17" s="12"/>
      <c r="G17" s="12"/>
      <c r="H17" s="12"/>
    </row>
    <row r="18" spans="1:8" s="1" customFormat="1" ht="12">
      <c r="A18" s="12" t="s">
        <v>25</v>
      </c>
      <c r="B18" s="12"/>
      <c r="C18" s="12"/>
      <c r="D18" s="12"/>
      <c r="E18" s="12"/>
      <c r="F18" s="12"/>
      <c r="G18" s="12"/>
      <c r="H18" s="12"/>
    </row>
    <row r="19" spans="1:8" s="13" customFormat="1" ht="12">
      <c r="A19" s="13" t="s">
        <v>26</v>
      </c>
    </row>
    <row r="20" spans="1:8" s="13" customFormat="1" ht="12">
      <c r="A20" s="13" t="s">
        <v>27</v>
      </c>
    </row>
    <row r="21" spans="1:8" s="1" customFormat="1" ht="12"/>
  </sheetData>
  <mergeCells count="13">
    <mergeCell ref="A13:B13"/>
    <mergeCell ref="A3:J3"/>
    <mergeCell ref="A4:J4"/>
    <mergeCell ref="A9:B9"/>
    <mergeCell ref="A10:B10"/>
    <mergeCell ref="A11:B11"/>
    <mergeCell ref="G11:G12"/>
    <mergeCell ref="H11:H12"/>
    <mergeCell ref="I11:I12"/>
    <mergeCell ref="J11:J12"/>
    <mergeCell ref="A12:B12"/>
    <mergeCell ref="F11:F12"/>
    <mergeCell ref="E11:E12"/>
  </mergeCells>
  <phoneticPr fontId="3"/>
  <printOptions horizontalCentered="1" verticalCentered="1"/>
  <pageMargins left="0.78740157480314965" right="0.78740157480314965" top="0.98425196850393704" bottom="0.98425196850393704" header="0.51181102362204722" footer="0.51181102362204722"/>
  <pageSetup paperSize="9" scale="72" orientation="portrait" cellComments="asDisplayed" r:id="rId1"/>
  <headerFooter differentOddEven="1" alignWithMargins="0">
    <evenHeader>&amp;C（旧）</even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J21"/>
  <sheetViews>
    <sheetView view="pageBreakPreview" zoomScaleNormal="100" zoomScaleSheetLayoutView="100" workbookViewId="0">
      <selection activeCell="E7" sqref="E7:E46"/>
    </sheetView>
  </sheetViews>
  <sheetFormatPr defaultColWidth="4.25" defaultRowHeight="14"/>
  <cols>
    <col min="1" max="2" width="5" style="104" customWidth="1"/>
    <col min="3" max="3" width="14.9140625" style="104" customWidth="1"/>
    <col min="4" max="4" width="15.25" style="104" customWidth="1"/>
    <col min="5" max="5" width="12.25" style="104" customWidth="1"/>
    <col min="6" max="6" width="15.33203125" style="104" customWidth="1"/>
    <col min="7" max="7" width="10.08203125" style="104" customWidth="1"/>
    <col min="8" max="8" width="13.9140625" style="104" customWidth="1"/>
    <col min="9" max="9" width="10.25" style="104" customWidth="1"/>
    <col min="10" max="10" width="11.4140625" style="104" customWidth="1"/>
    <col min="11" max="16384" width="4.25" style="104"/>
  </cols>
  <sheetData>
    <row r="1" spans="1:10" s="1" customFormat="1" ht="12">
      <c r="A1" s="1" t="s">
        <v>0</v>
      </c>
    </row>
    <row r="2" spans="1:10" s="1" customFormat="1" ht="8.25" customHeight="1"/>
    <row r="3" spans="1:10" s="2" customFormat="1" ht="19.5" customHeight="1">
      <c r="A3" s="179" t="s">
        <v>1</v>
      </c>
      <c r="B3" s="179"/>
      <c r="C3" s="179"/>
      <c r="D3" s="179"/>
      <c r="E3" s="179"/>
      <c r="F3" s="179"/>
      <c r="G3" s="179"/>
      <c r="H3" s="179"/>
      <c r="I3" s="179"/>
      <c r="J3" s="179"/>
    </row>
    <row r="4" spans="1:10" s="2" customFormat="1" ht="19.5" customHeight="1">
      <c r="A4" s="180" t="s">
        <v>2</v>
      </c>
      <c r="B4" s="180"/>
      <c r="C4" s="180"/>
      <c r="D4" s="180"/>
      <c r="E4" s="180"/>
      <c r="F4" s="180"/>
      <c r="G4" s="180"/>
      <c r="H4" s="180"/>
      <c r="I4" s="180"/>
      <c r="J4" s="180"/>
    </row>
    <row r="5" spans="1:10" s="2" customFormat="1" ht="13" customHeight="1">
      <c r="A5" s="145"/>
      <c r="B5" s="145"/>
      <c r="C5" s="145"/>
      <c r="D5" s="145"/>
      <c r="E5" s="145"/>
      <c r="F5" s="145"/>
      <c r="G5" s="145"/>
      <c r="H5" s="145"/>
      <c r="I5" s="145"/>
    </row>
    <row r="6" spans="1:10" s="1" customFormat="1" ht="23.25" customHeight="1">
      <c r="G6" s="152" t="s">
        <v>3</v>
      </c>
      <c r="H6" s="152"/>
      <c r="I6" s="152"/>
      <c r="J6" s="152"/>
    </row>
    <row r="7" spans="1:10" s="1" customFormat="1" ht="7.5" customHeight="1">
      <c r="H7" s="4"/>
      <c r="I7" s="4"/>
    </row>
    <row r="8" spans="1:10" s="1" customFormat="1" ht="15" customHeight="1" thickBot="1">
      <c r="J8" s="5" t="s">
        <v>4</v>
      </c>
    </row>
    <row r="9" spans="1:10" s="1" customFormat="1" ht="73.5" customHeight="1">
      <c r="A9" s="181" t="s">
        <v>5</v>
      </c>
      <c r="B9" s="181"/>
      <c r="C9" s="6" t="s">
        <v>6</v>
      </c>
      <c r="D9" s="7" t="s">
        <v>144</v>
      </c>
      <c r="E9" s="98" t="s">
        <v>7</v>
      </c>
      <c r="F9" s="99" t="s">
        <v>8</v>
      </c>
      <c r="G9" s="98" t="s">
        <v>9</v>
      </c>
      <c r="H9" s="147" t="s">
        <v>10</v>
      </c>
      <c r="I9" s="101" t="s">
        <v>145</v>
      </c>
      <c r="J9" s="102" t="s">
        <v>146</v>
      </c>
    </row>
    <row r="10" spans="1:10">
      <c r="A10" s="182"/>
      <c r="B10" s="182"/>
      <c r="C10" s="8" t="s">
        <v>11</v>
      </c>
      <c r="D10" s="8" t="s">
        <v>12</v>
      </c>
      <c r="E10" s="9" t="s">
        <v>13</v>
      </c>
      <c r="F10" s="8" t="s">
        <v>14</v>
      </c>
      <c r="G10" s="9" t="s">
        <v>15</v>
      </c>
      <c r="H10" s="8" t="s">
        <v>16</v>
      </c>
      <c r="I10" s="3" t="s">
        <v>17</v>
      </c>
      <c r="J10" s="103" t="s">
        <v>18</v>
      </c>
    </row>
    <row r="11" spans="1:10" s="10" customFormat="1" ht="33.75" customHeight="1">
      <c r="A11" s="183" t="s">
        <v>19</v>
      </c>
      <c r="B11" s="184"/>
      <c r="C11" s="128">
        <f>'1-3 (記載例)'!$D$29</f>
        <v>53125750</v>
      </c>
      <c r="D11" s="128">
        <f>'1-3 (記載例)'!$B$29</f>
        <v>12304761.904761903</v>
      </c>
      <c r="E11" s="195">
        <f>E13</f>
        <v>42304761.904761903</v>
      </c>
      <c r="F11" s="195">
        <f>'1-3 (記載例)'!$B$61</f>
        <v>12304761.904761903</v>
      </c>
      <c r="G11" s="185">
        <v>0.33333333333333331</v>
      </c>
      <c r="H11" s="187">
        <f>ROUNDDOWN(MIN(E11:F11)/3,-3)</f>
        <v>4101000</v>
      </c>
      <c r="I11" s="197">
        <v>1</v>
      </c>
      <c r="J11" s="191">
        <f>ROUNDDOWN(H11*I11,-3)</f>
        <v>4101000</v>
      </c>
    </row>
    <row r="12" spans="1:10" s="10" customFormat="1" ht="33.75" customHeight="1" thickBot="1">
      <c r="A12" s="193" t="s">
        <v>20</v>
      </c>
      <c r="B12" s="194"/>
      <c r="C12" s="129">
        <f>'1-3 (記載例)'!$D$46</f>
        <v>11588750</v>
      </c>
      <c r="D12" s="129">
        <f>'1-3 (記載例)'!$B$46</f>
        <v>30000000</v>
      </c>
      <c r="E12" s="196"/>
      <c r="F12" s="196"/>
      <c r="G12" s="186"/>
      <c r="H12" s="188"/>
      <c r="I12" s="198"/>
      <c r="J12" s="192"/>
    </row>
    <row r="13" spans="1:10" s="10" customFormat="1" ht="47.25" customHeight="1" thickTop="1" thickBot="1">
      <c r="A13" s="177" t="s">
        <v>21</v>
      </c>
      <c r="B13" s="178"/>
      <c r="C13" s="130">
        <f>SUM(C11:C12)</f>
        <v>64714500</v>
      </c>
      <c r="D13" s="130">
        <f>SUM(D11:D12)</f>
        <v>42304761.904761903</v>
      </c>
      <c r="E13" s="130">
        <f>MIN(C13:D13)</f>
        <v>42304761.904761903</v>
      </c>
      <c r="F13" s="130">
        <f>F11</f>
        <v>12304761.904761903</v>
      </c>
      <c r="G13" s="11">
        <v>0.33333333333333331</v>
      </c>
      <c r="H13" s="131">
        <f>ROUNDDOWN(MIN(E13:F13)/3,-3)</f>
        <v>4101000</v>
      </c>
      <c r="I13" s="154">
        <f>I11</f>
        <v>1</v>
      </c>
      <c r="J13" s="132">
        <f>ROUNDDOWN(H13*I13,-3)</f>
        <v>4101000</v>
      </c>
    </row>
    <row r="14" spans="1:10" s="1" customFormat="1" ht="12"/>
    <row r="15" spans="1:10" s="1" customFormat="1" ht="12">
      <c r="A15" s="1" t="s">
        <v>22</v>
      </c>
    </row>
    <row r="16" spans="1:10" s="1" customFormat="1" ht="12">
      <c r="A16" s="12" t="s">
        <v>23</v>
      </c>
      <c r="B16" s="12"/>
      <c r="C16" s="12"/>
      <c r="D16" s="12"/>
      <c r="E16" s="12"/>
      <c r="F16" s="12"/>
      <c r="G16" s="12"/>
      <c r="H16" s="12"/>
    </row>
    <row r="17" spans="1:8" s="1" customFormat="1" ht="12">
      <c r="A17" s="12" t="s">
        <v>24</v>
      </c>
      <c r="B17" s="12"/>
      <c r="C17" s="12"/>
      <c r="D17" s="12"/>
      <c r="E17" s="12"/>
      <c r="F17" s="12"/>
      <c r="G17" s="12"/>
      <c r="H17" s="12"/>
    </row>
    <row r="18" spans="1:8" s="1" customFormat="1" ht="12">
      <c r="A18" s="12" t="s">
        <v>25</v>
      </c>
      <c r="B18" s="12"/>
      <c r="C18" s="12"/>
      <c r="D18" s="12"/>
      <c r="E18" s="12"/>
      <c r="F18" s="12"/>
      <c r="G18" s="12"/>
      <c r="H18" s="12"/>
    </row>
    <row r="19" spans="1:8" s="13" customFormat="1" ht="12">
      <c r="A19" s="13" t="s">
        <v>26</v>
      </c>
    </row>
    <row r="20" spans="1:8" s="13" customFormat="1" ht="12">
      <c r="A20" s="13" t="s">
        <v>27</v>
      </c>
    </row>
    <row r="21" spans="1:8" s="1" customFormat="1" ht="12"/>
  </sheetData>
  <mergeCells count="13">
    <mergeCell ref="J11:J12"/>
    <mergeCell ref="A12:B12"/>
    <mergeCell ref="A13:B13"/>
    <mergeCell ref="A3:J3"/>
    <mergeCell ref="A4:J4"/>
    <mergeCell ref="A9:B9"/>
    <mergeCell ref="A10:B10"/>
    <mergeCell ref="A11:B11"/>
    <mergeCell ref="E11:E12"/>
    <mergeCell ref="F11:F12"/>
    <mergeCell ref="G11:G12"/>
    <mergeCell ref="H11:H12"/>
    <mergeCell ref="I11:I12"/>
  </mergeCells>
  <phoneticPr fontId="3"/>
  <printOptions horizontalCentered="1" verticalCentered="1"/>
  <pageMargins left="0.78740157480314965" right="0.78740157480314965" top="0.98425196850393704" bottom="0.98425196850393704" header="0.51181102362204722" footer="0.51181102362204722"/>
  <pageSetup paperSize="9" scale="70" orientation="portrait" cellComments="asDisplayed" r:id="rId1"/>
  <headerFooter differentOddEven="1" alignWithMargins="0">
    <evenHeader>&amp;C（旧）</even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IV39"/>
  <sheetViews>
    <sheetView view="pageBreakPreview" topLeftCell="A13" zoomScaleNormal="100" zoomScaleSheetLayoutView="100" workbookViewId="0">
      <selection activeCell="AU8" sqref="AU8"/>
    </sheetView>
  </sheetViews>
  <sheetFormatPr defaultColWidth="2.08203125" defaultRowHeight="12" customHeight="1"/>
  <cols>
    <col min="1" max="16384" width="2.08203125" style="14"/>
  </cols>
  <sheetData>
    <row r="1" spans="1:256" ht="12" customHeight="1">
      <c r="A1" s="1" t="s">
        <v>28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5" customFormat="1" ht="24.75" customHeight="1">
      <c r="A2" s="179" t="s">
        <v>29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256" s="15" customFormat="1" ht="18" customHeight="1">
      <c r="A3" s="2"/>
    </row>
    <row r="4" spans="1:256" ht="19.5" customHeight="1">
      <c r="A4" s="200" t="s">
        <v>30</v>
      </c>
      <c r="B4" s="200"/>
      <c r="C4" s="200"/>
      <c r="D4" s="200"/>
      <c r="E4" s="200"/>
      <c r="F4" s="200"/>
      <c r="G4" s="200"/>
      <c r="H4" s="200"/>
      <c r="I4" s="200"/>
      <c r="J4" s="200" t="s">
        <v>31</v>
      </c>
      <c r="K4" s="200"/>
      <c r="L4" s="200"/>
      <c r="M4" s="200"/>
      <c r="N4" s="200"/>
      <c r="O4" s="200"/>
      <c r="P4" s="200"/>
      <c r="Q4" s="200"/>
      <c r="R4" s="200"/>
      <c r="S4" s="200"/>
      <c r="T4" s="200"/>
      <c r="U4" s="200"/>
      <c r="V4" s="200" t="s">
        <v>32</v>
      </c>
      <c r="W4" s="200"/>
      <c r="X4" s="200"/>
      <c r="Y4" s="200"/>
      <c r="Z4" s="200"/>
      <c r="AA4" s="200"/>
      <c r="AB4" s="200"/>
      <c r="AC4" s="200"/>
      <c r="AD4" s="200"/>
      <c r="AE4" s="200"/>
      <c r="AF4" s="200"/>
      <c r="AG4" s="200"/>
      <c r="AH4" s="201" t="s">
        <v>33</v>
      </c>
      <c r="AI4" s="201"/>
      <c r="AJ4" s="201"/>
      <c r="AK4" s="201"/>
      <c r="AL4" s="201"/>
      <c r="AM4" s="201"/>
      <c r="AN4" s="201"/>
    </row>
    <row r="5" spans="1:256" ht="15.75" customHeight="1">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row>
    <row r="6" spans="1:256" ht="24" customHeight="1">
      <c r="A6" s="199"/>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row>
    <row r="7" spans="1:256" ht="18" customHeight="1">
      <c r="A7" s="115" t="s">
        <v>155</v>
      </c>
      <c r="B7" s="115"/>
      <c r="C7" s="115"/>
      <c r="D7" s="115"/>
      <c r="E7" s="115"/>
      <c r="F7" s="115"/>
      <c r="G7" s="115"/>
      <c r="H7" s="116" t="s">
        <v>215</v>
      </c>
      <c r="I7" s="116"/>
      <c r="J7" s="116"/>
      <c r="K7" s="116"/>
      <c r="L7" s="116"/>
      <c r="M7" s="116"/>
      <c r="N7" s="116"/>
      <c r="O7" s="116"/>
      <c r="P7" s="116"/>
      <c r="Q7" s="116"/>
      <c r="R7" s="116"/>
      <c r="S7" s="116"/>
      <c r="T7" s="116"/>
      <c r="U7" s="116"/>
      <c r="V7" s="116"/>
      <c r="W7" s="115"/>
      <c r="X7" s="115"/>
      <c r="Y7" s="115"/>
      <c r="Z7" s="115"/>
      <c r="AA7" s="17"/>
      <c r="AB7" s="17"/>
      <c r="AC7" s="17"/>
      <c r="AD7" s="17"/>
      <c r="AE7" s="17"/>
      <c r="AF7" s="17"/>
      <c r="AG7" s="17"/>
      <c r="AH7" s="17"/>
      <c r="AI7" s="17"/>
      <c r="AJ7" s="17"/>
      <c r="AK7" s="17"/>
      <c r="AL7" s="17"/>
      <c r="AM7" s="17"/>
      <c r="AN7" s="18"/>
    </row>
    <row r="8" spans="1:256" ht="36" customHeight="1">
      <c r="A8" s="200" t="s">
        <v>34</v>
      </c>
      <c r="B8" s="200"/>
      <c r="C8" s="200"/>
      <c r="D8" s="200"/>
      <c r="E8" s="200"/>
      <c r="F8" s="203" t="s">
        <v>35</v>
      </c>
      <c r="G8" s="203"/>
      <c r="H8" s="203"/>
      <c r="I8" s="203"/>
      <c r="J8" s="203"/>
      <c r="K8" s="203"/>
      <c r="L8" s="203"/>
      <c r="M8" s="203"/>
      <c r="N8" s="203"/>
      <c r="O8" s="203"/>
      <c r="P8" s="203"/>
      <c r="Q8" s="204" t="s">
        <v>36</v>
      </c>
      <c r="R8" s="204"/>
      <c r="S8" s="204"/>
      <c r="T8" s="204"/>
      <c r="U8" s="204"/>
      <c r="V8" s="204"/>
      <c r="W8" s="204"/>
      <c r="X8" s="204"/>
      <c r="Y8" s="204"/>
      <c r="Z8" s="204"/>
      <c r="AA8" s="204"/>
      <c r="AB8" s="204"/>
      <c r="AC8" s="204"/>
      <c r="AD8" s="204"/>
      <c r="AE8" s="204"/>
      <c r="AF8" s="204"/>
      <c r="AG8" s="204"/>
      <c r="AH8" s="204"/>
      <c r="AI8" s="204"/>
      <c r="AJ8" s="204"/>
      <c r="AK8" s="204"/>
      <c r="AL8" s="204"/>
      <c r="AM8" s="204"/>
      <c r="AN8" s="204"/>
    </row>
    <row r="9" spans="1:256" ht="61.5" customHeight="1">
      <c r="A9" s="200" t="s">
        <v>37</v>
      </c>
      <c r="B9" s="200"/>
      <c r="C9" s="200"/>
      <c r="D9" s="200"/>
      <c r="E9" s="200"/>
      <c r="F9" s="205" t="s">
        <v>38</v>
      </c>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row>
    <row r="10" spans="1:256" ht="16.75" customHeight="1">
      <c r="A10" s="202" t="s">
        <v>39</v>
      </c>
      <c r="B10" s="202"/>
      <c r="C10" s="202"/>
      <c r="D10" s="202"/>
      <c r="E10" s="202"/>
      <c r="F10" s="200" t="s">
        <v>40</v>
      </c>
      <c r="G10" s="200"/>
      <c r="H10" s="200"/>
      <c r="I10" s="200"/>
      <c r="J10" s="200"/>
      <c r="K10" s="200"/>
      <c r="L10" s="200"/>
      <c r="M10" s="200"/>
      <c r="N10" s="200"/>
      <c r="O10" s="200"/>
      <c r="P10" s="200"/>
      <c r="Q10" s="200"/>
      <c r="R10" s="200"/>
      <c r="S10" s="200"/>
      <c r="T10" s="200"/>
      <c r="U10" s="200" t="s">
        <v>41</v>
      </c>
      <c r="V10" s="200"/>
      <c r="W10" s="200"/>
      <c r="X10" s="200"/>
      <c r="Y10" s="200"/>
      <c r="Z10" s="200"/>
      <c r="AA10" s="200"/>
      <c r="AB10" s="200"/>
      <c r="AC10" s="200"/>
      <c r="AD10" s="200"/>
      <c r="AE10" s="200"/>
      <c r="AF10" s="200"/>
      <c r="AG10" s="200"/>
      <c r="AH10" s="200"/>
      <c r="AI10" s="200"/>
      <c r="AJ10" s="200"/>
      <c r="AK10" s="200"/>
      <c r="AL10" s="200"/>
      <c r="AM10" s="200"/>
      <c r="AN10" s="200"/>
    </row>
    <row r="11" spans="1:256" ht="33.75" customHeight="1">
      <c r="A11" s="202"/>
      <c r="B11" s="202"/>
      <c r="C11" s="202"/>
      <c r="D11" s="202"/>
      <c r="E11" s="202"/>
      <c r="F11" s="199"/>
      <c r="G11" s="199"/>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row>
    <row r="12" spans="1:256" ht="54" customHeight="1">
      <c r="A12" s="204" t="s">
        <v>42</v>
      </c>
      <c r="B12" s="204"/>
      <c r="C12" s="204"/>
      <c r="D12" s="204"/>
      <c r="E12" s="204"/>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c r="AE12" s="199"/>
      <c r="AF12" s="199"/>
      <c r="AG12" s="199"/>
      <c r="AH12" s="199"/>
      <c r="AI12" s="199"/>
      <c r="AJ12" s="199"/>
      <c r="AK12" s="199"/>
      <c r="AL12" s="199"/>
      <c r="AM12" s="199"/>
      <c r="AN12" s="199"/>
    </row>
    <row r="13" spans="1:256" ht="15.75" customHeight="1">
      <c r="A13" s="200" t="s">
        <v>43</v>
      </c>
      <c r="B13" s="200"/>
      <c r="C13" s="200"/>
      <c r="D13" s="200"/>
      <c r="E13" s="200"/>
      <c r="F13" s="19" t="s">
        <v>44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1"/>
    </row>
    <row r="14" spans="1:256" ht="18" customHeight="1">
      <c r="A14" s="200"/>
      <c r="B14" s="200"/>
      <c r="C14" s="200"/>
      <c r="D14" s="200"/>
      <c r="E14" s="200"/>
      <c r="F14" s="2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10" t="s">
        <v>45</v>
      </c>
      <c r="AG14" s="210"/>
      <c r="AH14" s="210"/>
      <c r="AI14" s="210"/>
      <c r="AJ14" s="210"/>
      <c r="AK14" s="210"/>
      <c r="AL14" s="210"/>
      <c r="AM14" s="210"/>
      <c r="AN14" s="211"/>
    </row>
    <row r="15" spans="1:256" ht="12" customHeight="1">
      <c r="A15" s="200"/>
      <c r="B15" s="200"/>
      <c r="C15" s="200"/>
      <c r="D15" s="200"/>
      <c r="E15" s="200"/>
      <c r="F15" s="22" t="s">
        <v>46</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256" ht="12" customHeight="1">
      <c r="A16" s="200"/>
      <c r="B16" s="200"/>
      <c r="C16" s="200"/>
      <c r="D16" s="200"/>
      <c r="E16" s="200"/>
      <c r="F16" s="22"/>
      <c r="G16" s="23"/>
      <c r="H16" s="23" t="s">
        <v>47</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4"/>
    </row>
    <row r="17" spans="1:40" ht="18" customHeight="1">
      <c r="A17" s="200"/>
      <c r="B17" s="200"/>
      <c r="C17" s="200"/>
      <c r="D17" s="200"/>
      <c r="E17" s="200"/>
      <c r="F17" s="25"/>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12" t="s">
        <v>45</v>
      </c>
      <c r="AG17" s="212"/>
      <c r="AH17" s="212"/>
      <c r="AI17" s="212"/>
      <c r="AJ17" s="210"/>
      <c r="AK17" s="210"/>
      <c r="AL17" s="210"/>
      <c r="AM17" s="210"/>
      <c r="AN17" s="211"/>
    </row>
    <row r="18" spans="1:40" ht="27.75" customHeight="1">
      <c r="A18" s="200" t="s">
        <v>48</v>
      </c>
      <c r="B18" s="200"/>
      <c r="C18" s="200"/>
      <c r="D18" s="200"/>
      <c r="E18" s="200"/>
      <c r="F18" s="204" t="s">
        <v>49</v>
      </c>
      <c r="G18" s="204"/>
      <c r="H18" s="204"/>
      <c r="I18" s="204"/>
      <c r="J18" s="204"/>
      <c r="K18" s="204"/>
      <c r="L18" s="202" t="s">
        <v>50</v>
      </c>
      <c r="M18" s="202"/>
      <c r="N18" s="202"/>
      <c r="O18" s="202"/>
      <c r="P18" s="202"/>
      <c r="Q18" s="202"/>
      <c r="R18" s="200" t="s">
        <v>51</v>
      </c>
      <c r="S18" s="200"/>
      <c r="T18" s="200"/>
      <c r="U18" s="200"/>
      <c r="V18" s="200"/>
      <c r="W18" s="200"/>
      <c r="X18" s="202" t="s">
        <v>52</v>
      </c>
      <c r="Y18" s="202"/>
      <c r="Z18" s="202"/>
      <c r="AA18" s="202"/>
      <c r="AB18" s="202"/>
      <c r="AC18" s="202"/>
      <c r="AD18" s="202" t="s">
        <v>53</v>
      </c>
      <c r="AE18" s="202"/>
      <c r="AF18" s="202"/>
      <c r="AG18" s="202"/>
      <c r="AH18" s="202"/>
      <c r="AI18" s="202"/>
      <c r="AJ18" s="200"/>
      <c r="AK18" s="200"/>
      <c r="AL18" s="200"/>
      <c r="AM18" s="200"/>
      <c r="AN18" s="213"/>
    </row>
    <row r="19" spans="1:40" ht="26.25" customHeight="1">
      <c r="A19" s="200"/>
      <c r="B19" s="200"/>
      <c r="C19" s="200"/>
      <c r="D19" s="200"/>
      <c r="E19" s="200"/>
      <c r="F19" s="206"/>
      <c r="G19" s="207"/>
      <c r="H19" s="207"/>
      <c r="I19" s="207"/>
      <c r="J19" s="208" t="s">
        <v>182</v>
      </c>
      <c r="K19" s="209"/>
      <c r="L19" s="206"/>
      <c r="M19" s="207"/>
      <c r="N19" s="207"/>
      <c r="O19" s="115" t="s">
        <v>181</v>
      </c>
      <c r="P19" s="115"/>
      <c r="Q19" s="123"/>
      <c r="R19" s="122"/>
      <c r="S19" s="116"/>
      <c r="T19" s="116"/>
      <c r="U19" s="116"/>
      <c r="V19" s="208" t="s">
        <v>183</v>
      </c>
      <c r="W19" s="209"/>
      <c r="X19" s="122"/>
      <c r="Y19" s="116"/>
      <c r="Z19" s="116"/>
      <c r="AA19" s="116"/>
      <c r="AB19" s="208" t="s">
        <v>183</v>
      </c>
      <c r="AC19" s="209"/>
      <c r="AD19" s="199" t="s">
        <v>54</v>
      </c>
      <c r="AE19" s="199"/>
      <c r="AF19" s="199"/>
      <c r="AG19" s="199"/>
      <c r="AH19" s="199"/>
      <c r="AI19" s="199"/>
      <c r="AJ19" s="214"/>
      <c r="AK19" s="214"/>
      <c r="AL19" s="214"/>
      <c r="AM19" s="214"/>
      <c r="AN19" s="215"/>
    </row>
    <row r="21" spans="1:40" ht="16.75" customHeight="1">
      <c r="A21" s="16" t="s">
        <v>55</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8"/>
    </row>
    <row r="22" spans="1:40" ht="16.75" customHeight="1">
      <c r="A22" s="19" t="s">
        <v>56</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row>
    <row r="23" spans="1:40" ht="26.25" customHeight="1">
      <c r="A23" s="200" t="s">
        <v>57</v>
      </c>
      <c r="B23" s="200"/>
      <c r="C23" s="200"/>
      <c r="D23" s="200" t="s">
        <v>58</v>
      </c>
      <c r="E23" s="200"/>
      <c r="F23" s="200"/>
      <c r="G23" s="200"/>
      <c r="H23" s="200"/>
      <c r="I23" s="200"/>
      <c r="J23" s="200"/>
      <c r="K23" s="200"/>
      <c r="L23" s="202" t="s">
        <v>59</v>
      </c>
      <c r="M23" s="202"/>
      <c r="N23" s="202"/>
      <c r="O23" s="202"/>
      <c r="P23" s="202"/>
      <c r="Q23" s="202"/>
      <c r="R23" s="202"/>
      <c r="S23" s="200" t="s">
        <v>60</v>
      </c>
      <c r="T23" s="200"/>
      <c r="U23" s="200"/>
      <c r="V23" s="200"/>
      <c r="W23" s="200"/>
      <c r="X23" s="200"/>
      <c r="Y23" s="200"/>
      <c r="Z23" s="202" t="s">
        <v>61</v>
      </c>
      <c r="AA23" s="202"/>
      <c r="AB23" s="202"/>
      <c r="AC23" s="202"/>
      <c r="AD23" s="202"/>
      <c r="AE23" s="202"/>
      <c r="AF23" s="202"/>
      <c r="AG23" s="200" t="s">
        <v>62</v>
      </c>
      <c r="AH23" s="200"/>
      <c r="AI23" s="200"/>
      <c r="AJ23" s="200"/>
      <c r="AK23" s="200"/>
      <c r="AL23" s="200"/>
      <c r="AM23" s="200"/>
      <c r="AN23" s="200"/>
    </row>
    <row r="24" spans="1:40" ht="24.75" customHeight="1">
      <c r="A24" s="200" t="s">
        <v>63</v>
      </c>
      <c r="B24" s="200"/>
      <c r="C24" s="200"/>
      <c r="D24" s="203" t="s">
        <v>64</v>
      </c>
      <c r="E24" s="203"/>
      <c r="F24" s="203"/>
      <c r="G24" s="203"/>
      <c r="H24" s="203"/>
      <c r="I24" s="203"/>
      <c r="J24" s="203"/>
      <c r="K24" s="203"/>
      <c r="L24" s="203" t="s">
        <v>65</v>
      </c>
      <c r="M24" s="203"/>
      <c r="N24" s="203"/>
      <c r="O24" s="203"/>
      <c r="P24" s="203"/>
      <c r="Q24" s="203"/>
      <c r="R24" s="203"/>
      <c r="S24" s="203" t="s">
        <v>66</v>
      </c>
      <c r="T24" s="203"/>
      <c r="U24" s="203"/>
      <c r="V24" s="203"/>
      <c r="W24" s="203"/>
      <c r="X24" s="203"/>
      <c r="Y24" s="203"/>
      <c r="Z24" s="203" t="s">
        <v>66</v>
      </c>
      <c r="AA24" s="203"/>
      <c r="AB24" s="203"/>
      <c r="AC24" s="203"/>
      <c r="AD24" s="203"/>
      <c r="AE24" s="203"/>
      <c r="AF24" s="203"/>
      <c r="AG24" s="203" t="s">
        <v>66</v>
      </c>
      <c r="AH24" s="203"/>
      <c r="AI24" s="203"/>
      <c r="AJ24" s="203"/>
      <c r="AK24" s="203"/>
      <c r="AL24" s="203"/>
      <c r="AM24" s="203"/>
      <c r="AN24" s="200"/>
    </row>
    <row r="25" spans="1:40" ht="24.75" customHeight="1">
      <c r="A25" s="200" t="s">
        <v>67</v>
      </c>
      <c r="B25" s="200"/>
      <c r="C25" s="200"/>
      <c r="D25" s="203" t="s">
        <v>66</v>
      </c>
      <c r="E25" s="203"/>
      <c r="F25" s="203"/>
      <c r="G25" s="203"/>
      <c r="H25" s="203"/>
      <c r="I25" s="203"/>
      <c r="J25" s="203"/>
      <c r="K25" s="203"/>
      <c r="L25" s="203" t="s">
        <v>66</v>
      </c>
      <c r="M25" s="203"/>
      <c r="N25" s="203"/>
      <c r="O25" s="203"/>
      <c r="P25" s="203"/>
      <c r="Q25" s="203"/>
      <c r="R25" s="203"/>
      <c r="S25" s="203" t="s">
        <v>66</v>
      </c>
      <c r="T25" s="203"/>
      <c r="U25" s="203"/>
      <c r="V25" s="203"/>
      <c r="W25" s="203"/>
      <c r="X25" s="203"/>
      <c r="Y25" s="203"/>
      <c r="Z25" s="203" t="s">
        <v>68</v>
      </c>
      <c r="AA25" s="203"/>
      <c r="AB25" s="203"/>
      <c r="AC25" s="203"/>
      <c r="AD25" s="203"/>
      <c r="AE25" s="203"/>
      <c r="AF25" s="203"/>
      <c r="AG25" s="203" t="s">
        <v>66</v>
      </c>
      <c r="AH25" s="203"/>
      <c r="AI25" s="203"/>
      <c r="AJ25" s="203"/>
      <c r="AK25" s="203"/>
      <c r="AL25" s="203"/>
      <c r="AM25" s="203"/>
      <c r="AN25" s="200"/>
    </row>
    <row r="26" spans="1:40" ht="18" customHeight="1">
      <c r="A26" s="16" t="s">
        <v>69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8"/>
    </row>
    <row r="27" spans="1:40" ht="12" customHeight="1">
      <c r="A27" s="216"/>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8"/>
    </row>
    <row r="28" spans="1:40" ht="12" customHeight="1">
      <c r="A28" s="219"/>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0"/>
      <c r="AM28" s="210"/>
      <c r="AN28" s="211"/>
    </row>
    <row r="29" spans="1:40" ht="12" customHeight="1">
      <c r="A29" s="219"/>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0"/>
      <c r="AN29" s="211"/>
    </row>
    <row r="30" spans="1:40" ht="12" customHeight="1">
      <c r="A30" s="219"/>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0"/>
      <c r="AL30" s="210"/>
      <c r="AM30" s="210"/>
      <c r="AN30" s="211"/>
    </row>
    <row r="31" spans="1:40" ht="12" customHeight="1">
      <c r="A31" s="219"/>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c r="AE31" s="210"/>
      <c r="AF31" s="210"/>
      <c r="AG31" s="210"/>
      <c r="AH31" s="210"/>
      <c r="AI31" s="210"/>
      <c r="AJ31" s="210"/>
      <c r="AK31" s="210"/>
      <c r="AL31" s="210"/>
      <c r="AM31" s="210"/>
      <c r="AN31" s="211"/>
    </row>
    <row r="32" spans="1:40" ht="12" customHeight="1">
      <c r="A32" s="219"/>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0"/>
      <c r="AM32" s="210"/>
      <c r="AN32" s="211"/>
    </row>
    <row r="33" spans="1:40" ht="12" customHeight="1">
      <c r="A33" s="219"/>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1"/>
    </row>
    <row r="34" spans="1:40" ht="12" customHeight="1">
      <c r="A34" s="219"/>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1"/>
    </row>
    <row r="35" spans="1:40" ht="12" customHeight="1">
      <c r="A35" s="219"/>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1"/>
    </row>
    <row r="36" spans="1:40" ht="12" customHeight="1">
      <c r="A36" s="219"/>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210"/>
      <c r="AJ36" s="210"/>
      <c r="AK36" s="210"/>
      <c r="AL36" s="210"/>
      <c r="AM36" s="210"/>
      <c r="AN36" s="211"/>
    </row>
    <row r="37" spans="1:40" ht="12" customHeight="1">
      <c r="A37" s="220"/>
      <c r="B37" s="212"/>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212"/>
      <c r="AL37" s="212"/>
      <c r="AM37" s="212"/>
      <c r="AN37" s="221"/>
    </row>
    <row r="38" spans="1:40" ht="12" customHeight="1">
      <c r="A38" s="14" t="s">
        <v>70</v>
      </c>
    </row>
    <row r="39" spans="1:40" ht="12" customHeight="1">
      <c r="C39" s="14" t="s">
        <v>71</v>
      </c>
    </row>
  </sheetData>
  <mergeCells count="57">
    <mergeCell ref="A27:AN37"/>
    <mergeCell ref="AN23:AN25"/>
    <mergeCell ref="A24:C24"/>
    <mergeCell ref="D24:K24"/>
    <mergeCell ref="L24:R24"/>
    <mergeCell ref="S24:Y24"/>
    <mergeCell ref="Z24:AF24"/>
    <mergeCell ref="AG24:AM24"/>
    <mergeCell ref="A25:C25"/>
    <mergeCell ref="D25:K25"/>
    <mergeCell ref="L25:R25"/>
    <mergeCell ref="A23:C23"/>
    <mergeCell ref="D23:K23"/>
    <mergeCell ref="L23:R23"/>
    <mergeCell ref="AD18:AI18"/>
    <mergeCell ref="AJ18:AN19"/>
    <mergeCell ref="S25:Y25"/>
    <mergeCell ref="Z25:AF25"/>
    <mergeCell ref="AG25:AM25"/>
    <mergeCell ref="AD19:AI19"/>
    <mergeCell ref="S23:Y23"/>
    <mergeCell ref="Z23:AF23"/>
    <mergeCell ref="AG23:AM23"/>
    <mergeCell ref="AB19:AC19"/>
    <mergeCell ref="V19:W19"/>
    <mergeCell ref="A12:E12"/>
    <mergeCell ref="F12:AN12"/>
    <mergeCell ref="A13:E17"/>
    <mergeCell ref="AF14:AN14"/>
    <mergeCell ref="AF17:AN17"/>
    <mergeCell ref="A18:E19"/>
    <mergeCell ref="F18:K18"/>
    <mergeCell ref="L18:Q18"/>
    <mergeCell ref="R18:W18"/>
    <mergeCell ref="X18:AC18"/>
    <mergeCell ref="L19:N19"/>
    <mergeCell ref="F19:I19"/>
    <mergeCell ref="J19:K19"/>
    <mergeCell ref="A8:E8"/>
    <mergeCell ref="F8:P8"/>
    <mergeCell ref="Q8:AN8"/>
    <mergeCell ref="A9:E9"/>
    <mergeCell ref="F9:AN9"/>
    <mergeCell ref="A10:E11"/>
    <mergeCell ref="F10:T10"/>
    <mergeCell ref="U10:AN10"/>
    <mergeCell ref="F11:T11"/>
    <mergeCell ref="U11:AN11"/>
    <mergeCell ref="A5:I6"/>
    <mergeCell ref="J5:U6"/>
    <mergeCell ref="V5:AG6"/>
    <mergeCell ref="AH5:AN6"/>
    <mergeCell ref="A2:AN2"/>
    <mergeCell ref="A4:I4"/>
    <mergeCell ref="J4:U4"/>
    <mergeCell ref="V4:AG4"/>
    <mergeCell ref="AH4:AN4"/>
  </mergeCells>
  <phoneticPr fontId="3"/>
  <dataValidations count="2">
    <dataValidation type="list" allowBlank="1" showInputMessage="1" showErrorMessage="1" sqref="AF14:AN14 AF17:AN17">
      <formula1>"はい,いいえ"</formula1>
    </dataValidation>
    <dataValidation type="list" allowBlank="1" showInputMessage="1" showErrorMessage="1" sqref="AD19:AI19">
      <formula1>"有り,無し"</formula1>
    </dataValidation>
  </dataValidations>
  <printOptions horizontalCentered="1" verticalCentered="1"/>
  <pageMargins left="0.78740157480314965" right="0.78740157480314965" top="0.98425196850393704" bottom="0.98425196850393704" header="0.51181102362204722" footer="0.51181102362204722"/>
  <pageSetup paperSize="9" scale="96" orientation="portrait" cellComments="asDisplayed" r:id="rId1"/>
  <headerFooter differentOddEven="1" alignWithMargins="0">
    <evenHeader>&amp;C（旧）</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IV39"/>
  <sheetViews>
    <sheetView view="pageBreakPreview" topLeftCell="A19" zoomScaleNormal="100" zoomScaleSheetLayoutView="100" workbookViewId="0">
      <selection activeCell="E7" sqref="E7:E46"/>
    </sheetView>
  </sheetViews>
  <sheetFormatPr defaultColWidth="2.08203125" defaultRowHeight="12" customHeight="1"/>
  <cols>
    <col min="1" max="20" width="2.08203125" style="14"/>
    <col min="21" max="21" width="2.6640625" style="14" bestFit="1" customWidth="1"/>
    <col min="22" max="26" width="2.08203125" style="14"/>
    <col min="27" max="27" width="3.4140625" style="14" bestFit="1" customWidth="1"/>
    <col min="28" max="16384" width="2.08203125" style="14"/>
  </cols>
  <sheetData>
    <row r="1" spans="1:256" ht="12" customHeight="1">
      <c r="A1" s="1" t="s">
        <v>28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15" customFormat="1" ht="24.75" customHeight="1">
      <c r="A2" s="179" t="s">
        <v>29</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row>
    <row r="3" spans="1:256" s="15" customFormat="1" ht="18" customHeight="1">
      <c r="A3" s="2"/>
    </row>
    <row r="4" spans="1:256" ht="19.5" customHeight="1">
      <c r="A4" s="200" t="s">
        <v>30</v>
      </c>
      <c r="B4" s="200"/>
      <c r="C4" s="200"/>
      <c r="D4" s="200"/>
      <c r="E4" s="200"/>
      <c r="F4" s="200"/>
      <c r="G4" s="200"/>
      <c r="H4" s="200"/>
      <c r="I4" s="200"/>
      <c r="J4" s="200" t="s">
        <v>31</v>
      </c>
      <c r="K4" s="200"/>
      <c r="L4" s="200"/>
      <c r="M4" s="200"/>
      <c r="N4" s="200"/>
      <c r="O4" s="200"/>
      <c r="P4" s="200"/>
      <c r="Q4" s="200"/>
      <c r="R4" s="200"/>
      <c r="S4" s="200"/>
      <c r="T4" s="200"/>
      <c r="U4" s="200"/>
      <c r="V4" s="200" t="s">
        <v>32</v>
      </c>
      <c r="W4" s="200"/>
      <c r="X4" s="200"/>
      <c r="Y4" s="200"/>
      <c r="Z4" s="200"/>
      <c r="AA4" s="200"/>
      <c r="AB4" s="200"/>
      <c r="AC4" s="200"/>
      <c r="AD4" s="200"/>
      <c r="AE4" s="200"/>
      <c r="AF4" s="200"/>
      <c r="AG4" s="200"/>
      <c r="AH4" s="201" t="s">
        <v>33</v>
      </c>
      <c r="AI4" s="201"/>
      <c r="AJ4" s="201"/>
      <c r="AK4" s="201"/>
      <c r="AL4" s="201"/>
      <c r="AM4" s="201"/>
      <c r="AN4" s="201"/>
    </row>
    <row r="5" spans="1:256" ht="15.75" customHeight="1">
      <c r="A5" s="222" t="s">
        <v>211</v>
      </c>
      <c r="B5" s="222"/>
      <c r="C5" s="222"/>
      <c r="D5" s="222"/>
      <c r="E5" s="222"/>
      <c r="F5" s="222"/>
      <c r="G5" s="222"/>
      <c r="H5" s="222"/>
      <c r="I5" s="222"/>
      <c r="J5" s="222" t="s">
        <v>212</v>
      </c>
      <c r="K5" s="222"/>
      <c r="L5" s="222"/>
      <c r="M5" s="222"/>
      <c r="N5" s="222"/>
      <c r="O5" s="222"/>
      <c r="P5" s="222"/>
      <c r="Q5" s="222"/>
      <c r="R5" s="222"/>
      <c r="S5" s="222"/>
      <c r="T5" s="222"/>
      <c r="U5" s="222"/>
      <c r="V5" s="222" t="s">
        <v>213</v>
      </c>
      <c r="W5" s="222"/>
      <c r="X5" s="222"/>
      <c r="Y5" s="222"/>
      <c r="Z5" s="222"/>
      <c r="AA5" s="222"/>
      <c r="AB5" s="222"/>
      <c r="AC5" s="222"/>
      <c r="AD5" s="222"/>
      <c r="AE5" s="222"/>
      <c r="AF5" s="222"/>
      <c r="AG5" s="222"/>
      <c r="AH5" s="223">
        <v>43831</v>
      </c>
      <c r="AI5" s="222"/>
      <c r="AJ5" s="222"/>
      <c r="AK5" s="222"/>
      <c r="AL5" s="222"/>
      <c r="AM5" s="222"/>
      <c r="AN5" s="222"/>
    </row>
    <row r="6" spans="1:256" ht="24" customHeight="1">
      <c r="A6" s="222"/>
      <c r="B6" s="222"/>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222"/>
      <c r="AK6" s="222"/>
      <c r="AL6" s="222"/>
      <c r="AM6" s="222"/>
      <c r="AN6" s="222"/>
    </row>
    <row r="7" spans="1:256" ht="18" customHeight="1">
      <c r="A7" s="115" t="s">
        <v>155</v>
      </c>
      <c r="B7" s="115"/>
      <c r="C7" s="115"/>
      <c r="D7" s="115"/>
      <c r="E7" s="115"/>
      <c r="F7" s="115"/>
      <c r="G7" s="115"/>
      <c r="H7" s="150" t="s">
        <v>214</v>
      </c>
      <c r="I7" s="150"/>
      <c r="J7" s="150"/>
      <c r="K7" s="150"/>
      <c r="L7" s="150"/>
      <c r="M7" s="150"/>
      <c r="N7" s="150"/>
      <c r="O7" s="150"/>
      <c r="P7" s="150"/>
      <c r="Q7" s="150"/>
      <c r="R7" s="150"/>
      <c r="S7" s="150"/>
      <c r="T7" s="150"/>
      <c r="U7" s="150"/>
      <c r="V7" s="150"/>
      <c r="W7" s="115"/>
      <c r="X7" s="115"/>
      <c r="Y7" s="115"/>
      <c r="Z7" s="115"/>
      <c r="AA7" s="17"/>
      <c r="AB7" s="17"/>
      <c r="AC7" s="17"/>
      <c r="AD7" s="17"/>
      <c r="AE7" s="17"/>
      <c r="AF7" s="17"/>
      <c r="AG7" s="17"/>
      <c r="AH7" s="17"/>
      <c r="AI7" s="17"/>
      <c r="AJ7" s="17"/>
      <c r="AK7" s="17"/>
      <c r="AL7" s="17"/>
      <c r="AM7" s="17"/>
      <c r="AN7" s="18"/>
    </row>
    <row r="8" spans="1:256" ht="36" customHeight="1">
      <c r="A8" s="200" t="s">
        <v>34</v>
      </c>
      <c r="B8" s="200"/>
      <c r="C8" s="200"/>
      <c r="D8" s="200"/>
      <c r="E8" s="200"/>
      <c r="F8" s="224" t="s">
        <v>216</v>
      </c>
      <c r="G8" s="224"/>
      <c r="H8" s="224"/>
      <c r="I8" s="224"/>
      <c r="J8" s="224"/>
      <c r="K8" s="224"/>
      <c r="L8" s="224"/>
      <c r="M8" s="224"/>
      <c r="N8" s="224"/>
      <c r="O8" s="224"/>
      <c r="P8" s="224"/>
      <c r="Q8" s="204" t="s">
        <v>36</v>
      </c>
      <c r="R8" s="204"/>
      <c r="S8" s="204"/>
      <c r="T8" s="204"/>
      <c r="U8" s="204"/>
      <c r="V8" s="204"/>
      <c r="W8" s="204"/>
      <c r="X8" s="204"/>
      <c r="Y8" s="204"/>
      <c r="Z8" s="204"/>
      <c r="AA8" s="204"/>
      <c r="AB8" s="204"/>
      <c r="AC8" s="204"/>
      <c r="AD8" s="204"/>
      <c r="AE8" s="204"/>
      <c r="AF8" s="204"/>
      <c r="AG8" s="204"/>
      <c r="AH8" s="204"/>
      <c r="AI8" s="204"/>
      <c r="AJ8" s="204"/>
      <c r="AK8" s="204"/>
      <c r="AL8" s="204"/>
      <c r="AM8" s="204"/>
      <c r="AN8" s="204"/>
    </row>
    <row r="9" spans="1:256" ht="61.5" customHeight="1">
      <c r="A9" s="200" t="s">
        <v>37</v>
      </c>
      <c r="B9" s="200"/>
      <c r="C9" s="200"/>
      <c r="D9" s="200"/>
      <c r="E9" s="200"/>
      <c r="F9" s="225" t="s">
        <v>255</v>
      </c>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row>
    <row r="10" spans="1:256" ht="16.75" customHeight="1">
      <c r="A10" s="202" t="s">
        <v>39</v>
      </c>
      <c r="B10" s="202"/>
      <c r="C10" s="202"/>
      <c r="D10" s="202"/>
      <c r="E10" s="202"/>
      <c r="F10" s="200" t="s">
        <v>40</v>
      </c>
      <c r="G10" s="200"/>
      <c r="H10" s="200"/>
      <c r="I10" s="200"/>
      <c r="J10" s="200"/>
      <c r="K10" s="200"/>
      <c r="L10" s="200"/>
      <c r="M10" s="200"/>
      <c r="N10" s="200"/>
      <c r="O10" s="200"/>
      <c r="P10" s="200"/>
      <c r="Q10" s="200"/>
      <c r="R10" s="200"/>
      <c r="S10" s="200"/>
      <c r="T10" s="200"/>
      <c r="U10" s="200" t="s">
        <v>41</v>
      </c>
      <c r="V10" s="200"/>
      <c r="W10" s="200"/>
      <c r="X10" s="200"/>
      <c r="Y10" s="200"/>
      <c r="Z10" s="200"/>
      <c r="AA10" s="200"/>
      <c r="AB10" s="200"/>
      <c r="AC10" s="200"/>
      <c r="AD10" s="200"/>
      <c r="AE10" s="200"/>
      <c r="AF10" s="200"/>
      <c r="AG10" s="200"/>
      <c r="AH10" s="200"/>
      <c r="AI10" s="200"/>
      <c r="AJ10" s="200"/>
      <c r="AK10" s="200"/>
      <c r="AL10" s="200"/>
      <c r="AM10" s="200"/>
      <c r="AN10" s="200"/>
    </row>
    <row r="11" spans="1:256" ht="33.75" customHeight="1">
      <c r="A11" s="202"/>
      <c r="B11" s="202"/>
      <c r="C11" s="202"/>
      <c r="D11" s="202"/>
      <c r="E11" s="202"/>
      <c r="F11" s="222" t="s">
        <v>217</v>
      </c>
      <c r="G11" s="222"/>
      <c r="H11" s="222"/>
      <c r="I11" s="222"/>
      <c r="J11" s="222"/>
      <c r="K11" s="222"/>
      <c r="L11" s="222"/>
      <c r="M11" s="222"/>
      <c r="N11" s="222"/>
      <c r="O11" s="222"/>
      <c r="P11" s="222"/>
      <c r="Q11" s="222"/>
      <c r="R11" s="222"/>
      <c r="S11" s="222"/>
      <c r="T11" s="222"/>
      <c r="U11" s="222" t="s">
        <v>213</v>
      </c>
      <c r="V11" s="222"/>
      <c r="W11" s="222"/>
      <c r="X11" s="222"/>
      <c r="Y11" s="222"/>
      <c r="Z11" s="222"/>
      <c r="AA11" s="222"/>
      <c r="AB11" s="222"/>
      <c r="AC11" s="222"/>
      <c r="AD11" s="222"/>
      <c r="AE11" s="222"/>
      <c r="AF11" s="222"/>
      <c r="AG11" s="222"/>
      <c r="AH11" s="222"/>
      <c r="AI11" s="222"/>
      <c r="AJ11" s="222"/>
      <c r="AK11" s="222"/>
      <c r="AL11" s="222"/>
      <c r="AM11" s="222"/>
      <c r="AN11" s="222"/>
    </row>
    <row r="12" spans="1:256" ht="54" customHeight="1">
      <c r="A12" s="204" t="s">
        <v>42</v>
      </c>
      <c r="B12" s="204"/>
      <c r="C12" s="204"/>
      <c r="D12" s="204"/>
      <c r="E12" s="204"/>
      <c r="F12" s="228" t="s">
        <v>218</v>
      </c>
      <c r="G12" s="228"/>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28"/>
      <c r="AJ12" s="228"/>
      <c r="AK12" s="228"/>
      <c r="AL12" s="228"/>
      <c r="AM12" s="228"/>
      <c r="AN12" s="228"/>
    </row>
    <row r="13" spans="1:256" ht="15.75" customHeight="1">
      <c r="A13" s="200" t="s">
        <v>43</v>
      </c>
      <c r="B13" s="200"/>
      <c r="C13" s="200"/>
      <c r="D13" s="200"/>
      <c r="E13" s="200"/>
      <c r="F13" s="19" t="s">
        <v>44</v>
      </c>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1"/>
    </row>
    <row r="14" spans="1:256" ht="18" customHeight="1">
      <c r="A14" s="200"/>
      <c r="B14" s="200"/>
      <c r="C14" s="200"/>
      <c r="D14" s="200"/>
      <c r="E14" s="200"/>
      <c r="F14" s="22"/>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29" t="s">
        <v>210</v>
      </c>
      <c r="AG14" s="229"/>
      <c r="AH14" s="229"/>
      <c r="AI14" s="229"/>
      <c r="AJ14" s="229"/>
      <c r="AK14" s="229"/>
      <c r="AL14" s="229"/>
      <c r="AM14" s="229"/>
      <c r="AN14" s="230"/>
    </row>
    <row r="15" spans="1:256" ht="12" customHeight="1">
      <c r="A15" s="200"/>
      <c r="B15" s="200"/>
      <c r="C15" s="200"/>
      <c r="D15" s="200"/>
      <c r="E15" s="200"/>
      <c r="F15" s="22" t="s">
        <v>46</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4"/>
    </row>
    <row r="16" spans="1:256" ht="12" customHeight="1">
      <c r="A16" s="200"/>
      <c r="B16" s="200"/>
      <c r="C16" s="200"/>
      <c r="D16" s="200"/>
      <c r="E16" s="200"/>
      <c r="F16" s="22"/>
      <c r="G16" s="23"/>
      <c r="H16" s="23" t="s">
        <v>47</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4"/>
    </row>
    <row r="17" spans="1:40" ht="18" customHeight="1">
      <c r="A17" s="200"/>
      <c r="B17" s="200"/>
      <c r="C17" s="200"/>
      <c r="D17" s="200"/>
      <c r="E17" s="200"/>
      <c r="F17" s="25"/>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31" t="s">
        <v>210</v>
      </c>
      <c r="AG17" s="231"/>
      <c r="AH17" s="231"/>
      <c r="AI17" s="231"/>
      <c r="AJ17" s="229"/>
      <c r="AK17" s="229"/>
      <c r="AL17" s="229"/>
      <c r="AM17" s="229"/>
      <c r="AN17" s="230"/>
    </row>
    <row r="18" spans="1:40" ht="27.75" customHeight="1">
      <c r="A18" s="200" t="s">
        <v>48</v>
      </c>
      <c r="B18" s="200"/>
      <c r="C18" s="200"/>
      <c r="D18" s="200"/>
      <c r="E18" s="200"/>
      <c r="F18" s="204" t="s">
        <v>49</v>
      </c>
      <c r="G18" s="204"/>
      <c r="H18" s="204"/>
      <c r="I18" s="204"/>
      <c r="J18" s="204"/>
      <c r="K18" s="204"/>
      <c r="L18" s="202" t="s">
        <v>50</v>
      </c>
      <c r="M18" s="202"/>
      <c r="N18" s="202"/>
      <c r="O18" s="202"/>
      <c r="P18" s="202"/>
      <c r="Q18" s="202"/>
      <c r="R18" s="200" t="s">
        <v>51</v>
      </c>
      <c r="S18" s="200"/>
      <c r="T18" s="200"/>
      <c r="U18" s="200"/>
      <c r="V18" s="200"/>
      <c r="W18" s="200"/>
      <c r="X18" s="202" t="s">
        <v>52</v>
      </c>
      <c r="Y18" s="202"/>
      <c r="Z18" s="202"/>
      <c r="AA18" s="202"/>
      <c r="AB18" s="202"/>
      <c r="AC18" s="202"/>
      <c r="AD18" s="202" t="s">
        <v>53</v>
      </c>
      <c r="AE18" s="202"/>
      <c r="AF18" s="202"/>
      <c r="AG18" s="202"/>
      <c r="AH18" s="202"/>
      <c r="AI18" s="202"/>
      <c r="AJ18" s="200"/>
      <c r="AK18" s="200"/>
      <c r="AL18" s="200"/>
      <c r="AM18" s="200"/>
      <c r="AN18" s="213"/>
    </row>
    <row r="19" spans="1:40" ht="26.25" customHeight="1">
      <c r="A19" s="200"/>
      <c r="B19" s="200"/>
      <c r="C19" s="200"/>
      <c r="D19" s="200"/>
      <c r="E19" s="200"/>
      <c r="F19" s="226">
        <v>5</v>
      </c>
      <c r="G19" s="227"/>
      <c r="H19" s="227"/>
      <c r="I19" s="227"/>
      <c r="J19" s="208" t="s">
        <v>182</v>
      </c>
      <c r="K19" s="209"/>
      <c r="L19" s="226">
        <v>365</v>
      </c>
      <c r="M19" s="227"/>
      <c r="N19" s="227"/>
      <c r="O19" s="115" t="s">
        <v>181</v>
      </c>
      <c r="P19" s="115"/>
      <c r="Q19" s="123"/>
      <c r="R19" s="151"/>
      <c r="S19" s="150"/>
      <c r="T19" s="150"/>
      <c r="U19" s="150">
        <v>5</v>
      </c>
      <c r="V19" s="208" t="s">
        <v>183</v>
      </c>
      <c r="W19" s="209"/>
      <c r="X19" s="151"/>
      <c r="Y19" s="150"/>
      <c r="Z19" s="150"/>
      <c r="AA19" s="150">
        <v>5</v>
      </c>
      <c r="AB19" s="208" t="s">
        <v>183</v>
      </c>
      <c r="AC19" s="209"/>
      <c r="AD19" s="222" t="s">
        <v>219</v>
      </c>
      <c r="AE19" s="222"/>
      <c r="AF19" s="222"/>
      <c r="AG19" s="222"/>
      <c r="AH19" s="222"/>
      <c r="AI19" s="222"/>
      <c r="AJ19" s="214"/>
      <c r="AK19" s="214"/>
      <c r="AL19" s="214"/>
      <c r="AM19" s="214"/>
      <c r="AN19" s="215"/>
    </row>
    <row r="21" spans="1:40" ht="16.75" customHeight="1">
      <c r="A21" s="16" t="s">
        <v>55</v>
      </c>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8"/>
    </row>
    <row r="22" spans="1:40" ht="16.75" customHeight="1">
      <c r="A22" s="19" t="s">
        <v>56</v>
      </c>
      <c r="B22" s="20"/>
      <c r="C22" s="20"/>
      <c r="D22" s="20"/>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1"/>
    </row>
    <row r="23" spans="1:40" ht="26.25" customHeight="1">
      <c r="A23" s="200" t="s">
        <v>57</v>
      </c>
      <c r="B23" s="200"/>
      <c r="C23" s="200"/>
      <c r="D23" s="200" t="s">
        <v>58</v>
      </c>
      <c r="E23" s="200"/>
      <c r="F23" s="200"/>
      <c r="G23" s="200"/>
      <c r="H23" s="200"/>
      <c r="I23" s="200"/>
      <c r="J23" s="200"/>
      <c r="K23" s="200"/>
      <c r="L23" s="202" t="s">
        <v>59</v>
      </c>
      <c r="M23" s="202"/>
      <c r="N23" s="202"/>
      <c r="O23" s="202"/>
      <c r="P23" s="202"/>
      <c r="Q23" s="202"/>
      <c r="R23" s="202"/>
      <c r="S23" s="200" t="s">
        <v>60</v>
      </c>
      <c r="T23" s="200"/>
      <c r="U23" s="200"/>
      <c r="V23" s="200"/>
      <c r="W23" s="200"/>
      <c r="X23" s="200"/>
      <c r="Y23" s="200"/>
      <c r="Z23" s="202" t="s">
        <v>61</v>
      </c>
      <c r="AA23" s="202"/>
      <c r="AB23" s="202"/>
      <c r="AC23" s="202"/>
      <c r="AD23" s="202"/>
      <c r="AE23" s="202"/>
      <c r="AF23" s="202"/>
      <c r="AG23" s="200" t="s">
        <v>62</v>
      </c>
      <c r="AH23" s="200"/>
      <c r="AI23" s="200"/>
      <c r="AJ23" s="200"/>
      <c r="AK23" s="200"/>
      <c r="AL23" s="200"/>
      <c r="AM23" s="200"/>
      <c r="AN23" s="200"/>
    </row>
    <row r="24" spans="1:40" ht="24.75" customHeight="1">
      <c r="A24" s="200" t="s">
        <v>63</v>
      </c>
      <c r="B24" s="200"/>
      <c r="C24" s="200"/>
      <c r="D24" s="224" t="s">
        <v>223</v>
      </c>
      <c r="E24" s="224"/>
      <c r="F24" s="224"/>
      <c r="G24" s="224"/>
      <c r="H24" s="224"/>
      <c r="I24" s="224"/>
      <c r="J24" s="224"/>
      <c r="K24" s="224"/>
      <c r="L24" s="224" t="s">
        <v>221</v>
      </c>
      <c r="M24" s="224"/>
      <c r="N24" s="224"/>
      <c r="O24" s="224"/>
      <c r="P24" s="224"/>
      <c r="Q24" s="224"/>
      <c r="R24" s="224"/>
      <c r="S24" s="224" t="s">
        <v>220</v>
      </c>
      <c r="T24" s="224"/>
      <c r="U24" s="224"/>
      <c r="V24" s="224"/>
      <c r="W24" s="224"/>
      <c r="X24" s="224"/>
      <c r="Y24" s="224"/>
      <c r="Z24" s="224" t="s">
        <v>221</v>
      </c>
      <c r="AA24" s="224"/>
      <c r="AB24" s="224"/>
      <c r="AC24" s="224"/>
      <c r="AD24" s="224"/>
      <c r="AE24" s="224"/>
      <c r="AF24" s="224"/>
      <c r="AG24" s="224" t="s">
        <v>221</v>
      </c>
      <c r="AH24" s="224"/>
      <c r="AI24" s="224"/>
      <c r="AJ24" s="224"/>
      <c r="AK24" s="224"/>
      <c r="AL24" s="224"/>
      <c r="AM24" s="224"/>
      <c r="AN24" s="200"/>
    </row>
    <row r="25" spans="1:40" ht="24.75" customHeight="1">
      <c r="A25" s="200" t="s">
        <v>67</v>
      </c>
      <c r="B25" s="200"/>
      <c r="C25" s="200"/>
      <c r="D25" s="224" t="s">
        <v>222</v>
      </c>
      <c r="E25" s="224"/>
      <c r="F25" s="224"/>
      <c r="G25" s="224"/>
      <c r="H25" s="224"/>
      <c r="I25" s="224"/>
      <c r="J25" s="224"/>
      <c r="K25" s="224"/>
      <c r="L25" s="224" t="s">
        <v>222</v>
      </c>
      <c r="M25" s="224"/>
      <c r="N25" s="224"/>
      <c r="O25" s="224"/>
      <c r="P25" s="224"/>
      <c r="Q25" s="224"/>
      <c r="R25" s="224"/>
      <c r="S25" s="224" t="s">
        <v>222</v>
      </c>
      <c r="T25" s="224"/>
      <c r="U25" s="224"/>
      <c r="V25" s="224"/>
      <c r="W25" s="224"/>
      <c r="X25" s="224"/>
      <c r="Y25" s="224"/>
      <c r="Z25" s="224" t="s">
        <v>222</v>
      </c>
      <c r="AA25" s="224"/>
      <c r="AB25" s="224"/>
      <c r="AC25" s="224"/>
      <c r="AD25" s="224"/>
      <c r="AE25" s="224"/>
      <c r="AF25" s="224"/>
      <c r="AG25" s="224" t="s">
        <v>222</v>
      </c>
      <c r="AH25" s="224"/>
      <c r="AI25" s="224"/>
      <c r="AJ25" s="224"/>
      <c r="AK25" s="224"/>
      <c r="AL25" s="224"/>
      <c r="AM25" s="224"/>
      <c r="AN25" s="200"/>
    </row>
    <row r="26" spans="1:40" ht="18" customHeight="1">
      <c r="A26" s="16" t="s">
        <v>69</v>
      </c>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8"/>
    </row>
    <row r="27" spans="1:40" ht="12" customHeight="1">
      <c r="A27" s="232"/>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4"/>
    </row>
    <row r="28" spans="1:40" ht="12" customHeight="1">
      <c r="A28" s="235"/>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6"/>
      <c r="AM28" s="236"/>
      <c r="AN28" s="237"/>
    </row>
    <row r="29" spans="1:40" ht="12" customHeight="1">
      <c r="A29" s="235"/>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236"/>
      <c r="AM29" s="236"/>
      <c r="AN29" s="237"/>
    </row>
    <row r="30" spans="1:40" ht="12" customHeight="1">
      <c r="A30" s="235"/>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M30" s="236"/>
      <c r="AN30" s="237"/>
    </row>
    <row r="31" spans="1:40" ht="12" customHeight="1">
      <c r="A31" s="235"/>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236"/>
      <c r="AM31" s="236"/>
      <c r="AN31" s="237"/>
    </row>
    <row r="32" spans="1:40" ht="12" customHeight="1">
      <c r="A32" s="235"/>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236"/>
      <c r="AM32" s="236"/>
      <c r="AN32" s="237"/>
    </row>
    <row r="33" spans="1:40" ht="12" customHeight="1">
      <c r="A33" s="235"/>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236"/>
      <c r="AM33" s="236"/>
      <c r="AN33" s="237"/>
    </row>
    <row r="34" spans="1:40" ht="12" customHeight="1">
      <c r="A34" s="235"/>
      <c r="B34" s="236"/>
      <c r="C34" s="236"/>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236"/>
      <c r="AM34" s="236"/>
      <c r="AN34" s="237"/>
    </row>
    <row r="35" spans="1:40" ht="12" customHeight="1">
      <c r="A35" s="235"/>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7"/>
    </row>
    <row r="36" spans="1:40" ht="12" customHeight="1">
      <c r="A36" s="235"/>
      <c r="B36" s="236"/>
      <c r="C36" s="236"/>
      <c r="D36" s="23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7"/>
    </row>
    <row r="37" spans="1:40" ht="12" customHeight="1">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40"/>
    </row>
    <row r="38" spans="1:40" ht="12" customHeight="1">
      <c r="A38" s="14" t="s">
        <v>70</v>
      </c>
    </row>
    <row r="39" spans="1:40" ht="12" customHeight="1">
      <c r="C39" s="14" t="s">
        <v>71</v>
      </c>
    </row>
  </sheetData>
  <mergeCells count="57">
    <mergeCell ref="S25:Y25"/>
    <mergeCell ref="Z25:AF25"/>
    <mergeCell ref="AG25:AM25"/>
    <mergeCell ref="A27:AN37"/>
    <mergeCell ref="AN23:AN25"/>
    <mergeCell ref="A24:C24"/>
    <mergeCell ref="D24:K24"/>
    <mergeCell ref="L24:R24"/>
    <mergeCell ref="S24:Y24"/>
    <mergeCell ref="Z24:AF24"/>
    <mergeCell ref="AG24:AM24"/>
    <mergeCell ref="A25:C25"/>
    <mergeCell ref="D25:K25"/>
    <mergeCell ref="L25:R25"/>
    <mergeCell ref="A23:C23"/>
    <mergeCell ref="D23:K23"/>
    <mergeCell ref="L23:R23"/>
    <mergeCell ref="S23:Y23"/>
    <mergeCell ref="Z23:AF23"/>
    <mergeCell ref="AG23:AM23"/>
    <mergeCell ref="AD18:AI18"/>
    <mergeCell ref="AJ18:AN19"/>
    <mergeCell ref="AD19:AI19"/>
    <mergeCell ref="A12:E12"/>
    <mergeCell ref="F12:AN12"/>
    <mergeCell ref="A13:E17"/>
    <mergeCell ref="AF14:AN14"/>
    <mergeCell ref="AF17:AN17"/>
    <mergeCell ref="A18:E19"/>
    <mergeCell ref="F18:K18"/>
    <mergeCell ref="L18:Q18"/>
    <mergeCell ref="R18:W18"/>
    <mergeCell ref="X18:AC18"/>
    <mergeCell ref="F19:I19"/>
    <mergeCell ref="J19:K19"/>
    <mergeCell ref="L19:N19"/>
    <mergeCell ref="V19:W19"/>
    <mergeCell ref="AB19:AC19"/>
    <mergeCell ref="A8:E8"/>
    <mergeCell ref="F8:P8"/>
    <mergeCell ref="Q8:AN8"/>
    <mergeCell ref="A9:E9"/>
    <mergeCell ref="F9:AN9"/>
    <mergeCell ref="A10:E11"/>
    <mergeCell ref="F10:T10"/>
    <mergeCell ref="U10:AN10"/>
    <mergeCell ref="F11:T11"/>
    <mergeCell ref="U11:AN11"/>
    <mergeCell ref="A5:I6"/>
    <mergeCell ref="J5:U6"/>
    <mergeCell ref="V5:AG6"/>
    <mergeCell ref="AH5:AN6"/>
    <mergeCell ref="A2:AN2"/>
    <mergeCell ref="A4:I4"/>
    <mergeCell ref="J4:U4"/>
    <mergeCell ref="V4:AG4"/>
    <mergeCell ref="AH4:AN4"/>
  </mergeCells>
  <phoneticPr fontId="3"/>
  <dataValidations count="2">
    <dataValidation type="list" allowBlank="1" showInputMessage="1" showErrorMessage="1" sqref="AD19:AI19">
      <formula1>"有り,無し"</formula1>
    </dataValidation>
    <dataValidation type="list" allowBlank="1" showInputMessage="1" showErrorMessage="1" sqref="AF14:AN14 AF17:AN17">
      <formula1>"はい,いいえ"</formula1>
    </dataValidation>
  </dataValidations>
  <printOptions horizontalCentered="1" verticalCentered="1"/>
  <pageMargins left="0.78740157480314965" right="0.78740157480314965" top="0.98425196850393704" bottom="0.98425196850393704" header="0.51181102362204722" footer="0.51181102362204722"/>
  <pageSetup paperSize="9" scale="92" orientation="portrait" cellComments="asDisplayed" r:id="rId1"/>
  <headerFooter differentOddEven="1" alignWithMargins="0">
    <evenHeader>&amp;C（旧）</even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Z69"/>
  <sheetViews>
    <sheetView view="pageBreakPreview" zoomScaleNormal="100" zoomScaleSheetLayoutView="100" workbookViewId="0">
      <selection activeCell="E7" sqref="E7:E46"/>
    </sheetView>
  </sheetViews>
  <sheetFormatPr defaultColWidth="9" defaultRowHeight="14"/>
  <cols>
    <col min="1" max="1" width="28" style="35" customWidth="1"/>
    <col min="2" max="2" width="16.08203125" style="35" bestFit="1" customWidth="1"/>
    <col min="3" max="3" width="45.25" style="35" customWidth="1"/>
    <col min="4" max="5" width="15.9140625" style="35" customWidth="1"/>
    <col min="6" max="6" width="3.25" style="35" customWidth="1"/>
    <col min="7" max="16384" width="9" style="35"/>
  </cols>
  <sheetData>
    <row r="1" spans="1:13" s="27" customFormat="1" ht="16.75" customHeight="1">
      <c r="A1" s="27" t="s">
        <v>73</v>
      </c>
      <c r="G1" s="120" t="s">
        <v>178</v>
      </c>
      <c r="H1" s="121">
        <v>29110</v>
      </c>
    </row>
    <row r="2" spans="1:13" s="27" customFormat="1" ht="16.75" customHeight="1">
      <c r="A2" s="28" t="s">
        <v>74</v>
      </c>
      <c r="B2" s="28"/>
      <c r="C2" s="28"/>
      <c r="D2" s="28"/>
      <c r="E2" s="28"/>
      <c r="G2" s="120" t="s">
        <v>179</v>
      </c>
      <c r="H2" s="121">
        <v>6350</v>
      </c>
    </row>
    <row r="3" spans="1:13" s="27" customFormat="1" ht="16.75" customHeight="1">
      <c r="A3" s="29" t="s">
        <v>75</v>
      </c>
      <c r="B3" s="30"/>
      <c r="C3" s="244" t="s">
        <v>76</v>
      </c>
      <c r="D3" s="244"/>
      <c r="E3" s="244"/>
      <c r="G3" s="120" t="s">
        <v>180</v>
      </c>
      <c r="H3" s="121">
        <v>5320</v>
      </c>
    </row>
    <row r="4" spans="1:13" ht="16.75" customHeight="1">
      <c r="A4" s="31" t="s">
        <v>77</v>
      </c>
      <c r="B4" s="32" t="s">
        <v>75</v>
      </c>
      <c r="C4" s="33" t="s">
        <v>78</v>
      </c>
      <c r="D4" s="32" t="s">
        <v>79</v>
      </c>
      <c r="E4" s="34" t="s">
        <v>7</v>
      </c>
      <c r="G4" s="36"/>
      <c r="H4" s="36"/>
      <c r="I4" s="36"/>
      <c r="J4" s="36"/>
      <c r="K4" s="36"/>
      <c r="L4" s="36"/>
      <c r="M4" s="36"/>
    </row>
    <row r="5" spans="1:13" ht="16.75" customHeight="1">
      <c r="A5" s="37"/>
      <c r="B5" s="38" t="s">
        <v>80</v>
      </c>
      <c r="C5" s="39" t="s">
        <v>81</v>
      </c>
      <c r="D5" s="38" t="s">
        <v>82</v>
      </c>
      <c r="E5" s="40" t="s">
        <v>83</v>
      </c>
      <c r="G5" s="36"/>
      <c r="H5" s="36"/>
      <c r="I5" s="36"/>
      <c r="J5" s="36"/>
      <c r="K5" s="36"/>
      <c r="L5" s="36"/>
      <c r="M5" s="36"/>
    </row>
    <row r="6" spans="1:13" ht="16.75" customHeight="1">
      <c r="A6" s="41"/>
      <c r="B6" s="83" t="s">
        <v>84</v>
      </c>
      <c r="C6" s="84"/>
      <c r="D6" s="83" t="s">
        <v>138</v>
      </c>
      <c r="E6" s="85" t="s">
        <v>84</v>
      </c>
      <c r="G6" s="36"/>
      <c r="H6" s="119"/>
      <c r="I6" s="36"/>
      <c r="J6" s="36"/>
      <c r="K6" s="36"/>
      <c r="L6" s="36"/>
      <c r="M6" s="36"/>
    </row>
    <row r="7" spans="1:13" ht="16.75" customHeight="1">
      <c r="A7" s="41" t="s">
        <v>85</v>
      </c>
      <c r="B7" s="45"/>
      <c r="C7" s="118"/>
      <c r="D7" s="43" t="s">
        <v>86</v>
      </c>
      <c r="E7" s="245"/>
      <c r="G7" s="140"/>
    </row>
    <row r="8" spans="1:13" ht="16.75" customHeight="1">
      <c r="A8" s="41"/>
      <c r="B8" s="45"/>
      <c r="C8" s="118"/>
      <c r="D8" s="88" t="s">
        <v>137</v>
      </c>
      <c r="E8" s="245"/>
    </row>
    <row r="9" spans="1:13" ht="16.75" customHeight="1">
      <c r="A9" s="41" t="s">
        <v>157</v>
      </c>
      <c r="B9" s="86"/>
      <c r="C9" s="93"/>
      <c r="D9" s="149">
        <f>H1</f>
        <v>29110</v>
      </c>
      <c r="E9" s="245"/>
      <c r="G9" s="14"/>
    </row>
    <row r="10" spans="1:13" ht="16.75" customHeight="1">
      <c r="A10" s="41" t="s">
        <v>158</v>
      </c>
      <c r="B10" s="86"/>
      <c r="C10" s="93"/>
      <c r="D10" s="250" t="s">
        <v>87</v>
      </c>
      <c r="E10" s="245"/>
      <c r="G10" s="14"/>
    </row>
    <row r="11" spans="1:13" ht="16.75" customHeight="1">
      <c r="A11" s="41" t="s">
        <v>159</v>
      </c>
      <c r="B11" s="86"/>
      <c r="C11" s="93"/>
      <c r="D11" s="250"/>
      <c r="E11" s="245"/>
    </row>
    <row r="12" spans="1:13" ht="16.75" customHeight="1">
      <c r="A12" s="41" t="s">
        <v>160</v>
      </c>
      <c r="B12" s="86"/>
      <c r="C12" s="93"/>
      <c r="D12" s="82">
        <v>0</v>
      </c>
      <c r="E12" s="245"/>
    </row>
    <row r="13" spans="1:13" ht="16.75" customHeight="1">
      <c r="A13" s="41" t="s">
        <v>161</v>
      </c>
      <c r="B13" s="86"/>
      <c r="C13" s="93"/>
      <c r="D13" s="44"/>
      <c r="E13" s="245"/>
    </row>
    <row r="14" spans="1:13" ht="16.75" customHeight="1">
      <c r="A14" s="41" t="s">
        <v>162</v>
      </c>
      <c r="B14" s="86"/>
      <c r="C14" s="93"/>
      <c r="D14" s="251" t="s">
        <v>135</v>
      </c>
      <c r="E14" s="245"/>
    </row>
    <row r="15" spans="1:13" ht="16.75" customHeight="1">
      <c r="A15" s="41" t="s">
        <v>163</v>
      </c>
      <c r="B15" s="86"/>
      <c r="C15" s="93"/>
      <c r="D15" s="251"/>
      <c r="E15" s="245"/>
    </row>
    <row r="16" spans="1:13" ht="16.75" customHeight="1">
      <c r="A16" s="41" t="s">
        <v>164</v>
      </c>
      <c r="B16" s="117">
        <f>SUM(B17:B19)</f>
        <v>0</v>
      </c>
      <c r="C16" s="118" t="s">
        <v>156</v>
      </c>
      <c r="D16" s="251" t="s">
        <v>88</v>
      </c>
      <c r="E16" s="245"/>
    </row>
    <row r="17" spans="1:5" ht="16.75" customHeight="1">
      <c r="A17" s="41" t="s">
        <v>165</v>
      </c>
      <c r="B17" s="86"/>
      <c r="C17" s="93"/>
      <c r="D17" s="251"/>
      <c r="E17" s="245"/>
    </row>
    <row r="18" spans="1:5" ht="16.75" customHeight="1">
      <c r="A18" s="41" t="s">
        <v>166</v>
      </c>
      <c r="B18" s="86"/>
      <c r="C18" s="93"/>
      <c r="D18" s="251"/>
      <c r="E18" s="245"/>
    </row>
    <row r="19" spans="1:5" ht="16.75" customHeight="1">
      <c r="A19" s="41" t="s">
        <v>167</v>
      </c>
      <c r="B19" s="86"/>
      <c r="C19" s="93"/>
      <c r="D19" s="44"/>
      <c r="E19" s="245"/>
    </row>
    <row r="20" spans="1:5" ht="16.75" customHeight="1">
      <c r="A20" s="41" t="s">
        <v>168</v>
      </c>
      <c r="B20" s="86"/>
      <c r="C20" s="93"/>
      <c r="D20" s="44"/>
      <c r="E20" s="245"/>
    </row>
    <row r="21" spans="1:5" ht="16.75" customHeight="1">
      <c r="A21" s="46" t="s">
        <v>169</v>
      </c>
      <c r="B21" s="86"/>
      <c r="C21" s="93"/>
      <c r="D21" s="44"/>
      <c r="E21" s="245"/>
    </row>
    <row r="22" spans="1:5" ht="16.75" customHeight="1">
      <c r="A22" s="41" t="s">
        <v>170</v>
      </c>
      <c r="B22" s="86"/>
      <c r="C22" s="93"/>
      <c r="D22" s="43"/>
      <c r="E22" s="245"/>
    </row>
    <row r="23" spans="1:5" ht="16.75" customHeight="1">
      <c r="A23" s="41" t="s">
        <v>171</v>
      </c>
      <c r="B23" s="86"/>
      <c r="C23" s="93"/>
      <c r="D23" s="43"/>
      <c r="E23" s="245"/>
    </row>
    <row r="24" spans="1:5" ht="16.75" customHeight="1">
      <c r="A24" s="41" t="s">
        <v>172</v>
      </c>
      <c r="B24" s="86"/>
      <c r="C24" s="93"/>
      <c r="D24" s="43"/>
      <c r="E24" s="245"/>
    </row>
    <row r="25" spans="1:5" ht="16.75" customHeight="1">
      <c r="A25" s="41" t="s">
        <v>173</v>
      </c>
      <c r="B25" s="86"/>
      <c r="C25" s="93"/>
      <c r="D25" s="43"/>
      <c r="E25" s="245"/>
    </row>
    <row r="26" spans="1:5" ht="16.75" customHeight="1">
      <c r="A26" s="41" t="s">
        <v>174</v>
      </c>
      <c r="B26" s="86"/>
      <c r="C26" s="93"/>
      <c r="D26" s="43"/>
      <c r="E26" s="245"/>
    </row>
    <row r="27" spans="1:5" ht="16.75" customHeight="1">
      <c r="A27" s="41" t="s">
        <v>175</v>
      </c>
      <c r="B27" s="86"/>
      <c r="C27" s="93"/>
      <c r="D27" s="43"/>
      <c r="E27" s="245"/>
    </row>
    <row r="28" spans="1:5" ht="16.75" customHeight="1" thickBot="1">
      <c r="A28" s="41" t="s">
        <v>176</v>
      </c>
      <c r="B28" s="86"/>
      <c r="C28" s="93"/>
      <c r="D28" s="43"/>
      <c r="E28" s="245"/>
    </row>
    <row r="29" spans="1:5" ht="16.75" customHeight="1" thickTop="1" thickBot="1">
      <c r="A29" s="47" t="s">
        <v>89</v>
      </c>
      <c r="B29" s="141">
        <f>SUM(B9:B15,B16,B20:B28)</f>
        <v>0</v>
      </c>
      <c r="C29" s="143"/>
      <c r="D29" s="141">
        <f>IF(B29&gt;0,29110*D12,0)</f>
        <v>0</v>
      </c>
      <c r="E29" s="246"/>
    </row>
    <row r="30" spans="1:5" ht="16.75" customHeight="1" thickTop="1">
      <c r="A30" s="41"/>
      <c r="B30" s="124"/>
      <c r="C30" s="118"/>
      <c r="D30" s="49" t="s">
        <v>90</v>
      </c>
      <c r="E30" s="245"/>
    </row>
    <row r="31" spans="1:5" ht="16.75" customHeight="1">
      <c r="A31" s="50" t="s">
        <v>91</v>
      </c>
      <c r="B31" s="45"/>
      <c r="C31" s="125"/>
      <c r="D31" s="51"/>
      <c r="E31" s="245"/>
    </row>
    <row r="32" spans="1:5" ht="16.75" customHeight="1">
      <c r="A32" s="50"/>
      <c r="B32" s="45"/>
      <c r="C32" s="125"/>
      <c r="D32" s="51" t="s">
        <v>141</v>
      </c>
      <c r="E32" s="245"/>
    </row>
    <row r="33" spans="1:7" ht="16.75" customHeight="1">
      <c r="A33" s="41" t="s">
        <v>157</v>
      </c>
      <c r="B33" s="86"/>
      <c r="C33" s="93"/>
      <c r="D33" s="87" t="s">
        <v>139</v>
      </c>
      <c r="E33" s="245"/>
    </row>
    <row r="34" spans="1:7" ht="16.75" customHeight="1">
      <c r="A34" s="41" t="s">
        <v>158</v>
      </c>
      <c r="B34" s="86"/>
      <c r="C34" s="93"/>
      <c r="D34" s="149">
        <f>H2</f>
        <v>6350</v>
      </c>
      <c r="E34" s="245"/>
    </row>
    <row r="35" spans="1:7" ht="16.75" customHeight="1">
      <c r="A35" s="41" t="s">
        <v>159</v>
      </c>
      <c r="B35" s="86"/>
      <c r="C35" s="93"/>
      <c r="D35" s="89" t="s">
        <v>140</v>
      </c>
      <c r="E35" s="245"/>
    </row>
    <row r="36" spans="1:7" ht="16.75" customHeight="1">
      <c r="A36" s="41" t="s">
        <v>160</v>
      </c>
      <c r="B36" s="86"/>
      <c r="C36" s="93"/>
      <c r="D36" s="82">
        <v>0</v>
      </c>
      <c r="E36" s="245"/>
    </row>
    <row r="37" spans="1:7" ht="16.75" customHeight="1">
      <c r="A37" s="41" t="s">
        <v>177</v>
      </c>
      <c r="B37" s="86"/>
      <c r="C37" s="93"/>
      <c r="D37" s="45" t="s">
        <v>142</v>
      </c>
      <c r="E37" s="245"/>
    </row>
    <row r="38" spans="1:7" ht="16.75" customHeight="1">
      <c r="A38" s="41" t="s">
        <v>172</v>
      </c>
      <c r="B38" s="86"/>
      <c r="C38" s="93"/>
      <c r="D38" s="87" t="s">
        <v>139</v>
      </c>
      <c r="E38" s="245"/>
    </row>
    <row r="39" spans="1:7" ht="16.75" customHeight="1">
      <c r="A39" s="41"/>
      <c r="B39" s="86"/>
      <c r="C39" s="93"/>
      <c r="D39" s="149">
        <f>H3</f>
        <v>5320</v>
      </c>
      <c r="E39" s="245"/>
    </row>
    <row r="40" spans="1:7" ht="24">
      <c r="A40" s="41"/>
      <c r="B40" s="86"/>
      <c r="C40" s="93"/>
      <c r="D40" s="89" t="s">
        <v>184</v>
      </c>
      <c r="E40" s="245"/>
    </row>
    <row r="41" spans="1:7" ht="16.75" customHeight="1">
      <c r="A41" s="41"/>
      <c r="B41" s="86"/>
      <c r="C41" s="93"/>
      <c r="D41" s="82">
        <v>0</v>
      </c>
      <c r="E41" s="245"/>
    </row>
    <row r="42" spans="1:7" ht="16.75" customHeight="1">
      <c r="A42" s="41"/>
      <c r="B42" s="86"/>
      <c r="C42" s="93"/>
      <c r="D42" s="252" t="s">
        <v>136</v>
      </c>
      <c r="E42" s="245"/>
    </row>
    <row r="43" spans="1:7" ht="16.75" customHeight="1">
      <c r="A43" s="41"/>
      <c r="B43" s="86"/>
      <c r="C43" s="93"/>
      <c r="D43" s="252"/>
      <c r="E43" s="245"/>
    </row>
    <row r="44" spans="1:7" ht="16.75" customHeight="1">
      <c r="A44" s="41"/>
      <c r="B44" s="86"/>
      <c r="C44" s="93"/>
      <c r="D44" s="252" t="s">
        <v>88</v>
      </c>
      <c r="E44" s="245"/>
    </row>
    <row r="45" spans="1:7" ht="16.75" customHeight="1" thickBot="1">
      <c r="A45" s="41"/>
      <c r="B45" s="86"/>
      <c r="C45" s="93"/>
      <c r="D45" s="252"/>
      <c r="E45" s="245"/>
    </row>
    <row r="46" spans="1:7" ht="16.75" customHeight="1" thickTop="1" thickBot="1">
      <c r="A46" s="47" t="s">
        <v>89</v>
      </c>
      <c r="B46" s="141">
        <f>SUM(B33:B45)</f>
        <v>0</v>
      </c>
      <c r="C46" s="143"/>
      <c r="D46" s="141">
        <f>(D34*D36+D39*D41)</f>
        <v>0</v>
      </c>
      <c r="E46" s="246"/>
    </row>
    <row r="47" spans="1:7" ht="16.75" customHeight="1" thickTop="1" thickBot="1">
      <c r="A47" s="47" t="s">
        <v>92</v>
      </c>
      <c r="B47" s="141">
        <f>SUM(B29,B46)</f>
        <v>0</v>
      </c>
      <c r="C47" s="143"/>
      <c r="D47" s="142">
        <f>IF(B29&gt;0,D29,0)+IF(B46&gt;0,D46,0)</f>
        <v>0</v>
      </c>
      <c r="E47" s="142">
        <f>MIN(B47,D47)</f>
        <v>0</v>
      </c>
      <c r="G47" s="140" t="s">
        <v>209</v>
      </c>
    </row>
    <row r="48" spans="1:7" s="27" customFormat="1" ht="16.75" customHeight="1" thickTop="1">
      <c r="A48" s="52"/>
      <c r="B48" s="53"/>
      <c r="C48" s="53"/>
      <c r="D48" s="53"/>
      <c r="E48" s="53"/>
    </row>
    <row r="49" spans="1:26" s="27" customFormat="1" ht="16.75" customHeight="1">
      <c r="A49" s="29" t="s">
        <v>93</v>
      </c>
      <c r="B49" s="29"/>
      <c r="C49" s="29"/>
      <c r="D49" s="29"/>
      <c r="E49" s="29"/>
    </row>
    <row r="50" spans="1:26" ht="16.75" customHeight="1">
      <c r="A50" s="54" t="s">
        <v>77</v>
      </c>
      <c r="B50" s="48" t="s">
        <v>93</v>
      </c>
      <c r="C50" s="55" t="s">
        <v>78</v>
      </c>
      <c r="D50" s="56"/>
      <c r="E50" s="57"/>
    </row>
    <row r="51" spans="1:26" ht="16.75" customHeight="1">
      <c r="A51" s="58"/>
      <c r="B51" s="42" t="s">
        <v>84</v>
      </c>
      <c r="C51" s="59"/>
      <c r="D51" s="27"/>
      <c r="E51" s="60"/>
    </row>
    <row r="52" spans="1:26" ht="16.75" customHeight="1">
      <c r="A52" s="61" t="s">
        <v>187</v>
      </c>
      <c r="B52" s="126">
        <f>SUM(B53:B54)</f>
        <v>0</v>
      </c>
      <c r="C52" s="247" t="s">
        <v>185</v>
      </c>
      <c r="D52" s="248"/>
      <c r="E52" s="249"/>
    </row>
    <row r="53" spans="1:26" ht="16.75" customHeight="1">
      <c r="A53" s="62" t="s">
        <v>94</v>
      </c>
      <c r="B53" s="94"/>
      <c r="C53" s="241"/>
      <c r="D53" s="242"/>
      <c r="E53" s="243"/>
    </row>
    <row r="54" spans="1:26" ht="16.75" customHeight="1">
      <c r="A54" s="62" t="s">
        <v>95</v>
      </c>
      <c r="B54" s="94">
        <f t="shared" ref="B54" si="0">SUM(B48)</f>
        <v>0</v>
      </c>
      <c r="C54" s="241"/>
      <c r="D54" s="242"/>
      <c r="E54" s="243"/>
    </row>
    <row r="55" spans="1:26" ht="16.75" customHeight="1">
      <c r="A55" s="61" t="s">
        <v>188</v>
      </c>
      <c r="B55" s="126">
        <f>SUM(B56:B57)</f>
        <v>0</v>
      </c>
      <c r="C55" s="247" t="s">
        <v>189</v>
      </c>
      <c r="D55" s="248"/>
      <c r="E55" s="249"/>
    </row>
    <row r="56" spans="1:26" ht="16.75" customHeight="1">
      <c r="A56" s="63" t="s">
        <v>186</v>
      </c>
      <c r="B56" s="94"/>
      <c r="C56" s="241"/>
      <c r="D56" s="242"/>
      <c r="E56" s="243"/>
    </row>
    <row r="57" spans="1:26" ht="16.75" customHeight="1">
      <c r="A57" s="64"/>
      <c r="B57" s="94"/>
      <c r="C57" s="241"/>
      <c r="D57" s="242"/>
      <c r="E57" s="243"/>
    </row>
    <row r="58" spans="1:26" ht="16.75" customHeight="1">
      <c r="A58" s="58"/>
      <c r="B58" s="65"/>
      <c r="C58" s="66"/>
      <c r="D58" s="27"/>
      <c r="E58" s="60"/>
    </row>
    <row r="59" spans="1:26" ht="16.75" customHeight="1">
      <c r="A59" s="54" t="s">
        <v>92</v>
      </c>
      <c r="B59" s="127">
        <f>SUM(B52,B55)</f>
        <v>0</v>
      </c>
      <c r="C59" s="90"/>
      <c r="D59" s="52"/>
      <c r="E59" s="52"/>
    </row>
    <row r="60" spans="1:26" ht="16.75" customHeight="1" thickBot="1">
      <c r="A60" s="48"/>
      <c r="B60" s="144"/>
      <c r="C60" s="91"/>
      <c r="D60" s="53"/>
      <c r="E60" s="53"/>
    </row>
    <row r="61" spans="1:26" ht="16.75" customHeight="1" thickTop="1" thickBot="1">
      <c r="A61" s="47" t="s">
        <v>96</v>
      </c>
      <c r="B61" s="142">
        <f>B47-B59</f>
        <v>0</v>
      </c>
      <c r="C61" s="91"/>
      <c r="D61" s="53"/>
      <c r="E61" s="53"/>
    </row>
    <row r="62" spans="1:26" ht="16.75" customHeight="1" thickTop="1">
      <c r="A62" s="67"/>
      <c r="B62" s="67"/>
      <c r="C62" s="67"/>
      <c r="D62" s="68"/>
      <c r="E62" s="68"/>
    </row>
    <row r="63" spans="1:26" ht="16.75" customHeight="1">
      <c r="A63" s="14" t="s">
        <v>97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6.75" customHeight="1">
      <c r="A64" s="69" t="s">
        <v>98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6.75" customHeight="1">
      <c r="A65" s="14" t="s">
        <v>99</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6.75" customHeight="1">
      <c r="A66" s="70" t="s">
        <v>100</v>
      </c>
      <c r="B66" s="53"/>
      <c r="C66" s="53"/>
      <c r="D66" s="68"/>
      <c r="E66" s="68"/>
    </row>
    <row r="67" spans="1:26">
      <c r="A67" s="53" t="s">
        <v>101</v>
      </c>
      <c r="B67" s="53"/>
      <c r="C67" s="53"/>
      <c r="D67" s="68"/>
      <c r="E67" s="68"/>
    </row>
    <row r="68" spans="1:26">
      <c r="A68" s="53" t="s">
        <v>102</v>
      </c>
      <c r="B68" s="53"/>
      <c r="C68" s="53"/>
      <c r="D68" s="68"/>
      <c r="E68" s="68"/>
    </row>
    <row r="69" spans="1:26">
      <c r="A69" s="53" t="s">
        <v>103</v>
      </c>
    </row>
  </sheetData>
  <mergeCells count="13">
    <mergeCell ref="C56:E56"/>
    <mergeCell ref="C57:E57"/>
    <mergeCell ref="C3:E3"/>
    <mergeCell ref="E7:E46"/>
    <mergeCell ref="C53:E53"/>
    <mergeCell ref="C54:E54"/>
    <mergeCell ref="C55:E55"/>
    <mergeCell ref="C52:E52"/>
    <mergeCell ref="D10:D11"/>
    <mergeCell ref="D14:D15"/>
    <mergeCell ref="D16:D18"/>
    <mergeCell ref="D42:D43"/>
    <mergeCell ref="D44:D45"/>
  </mergeCells>
  <phoneticPr fontId="3"/>
  <printOptions horizontalCentered="1" verticalCentered="1"/>
  <pageMargins left="0.78740157480314965" right="0.78740157480314965" top="0.98425196850393704" bottom="0.98425196850393704" header="0.51181102362204722" footer="0.51181102362204722"/>
  <pageSetup paperSize="9" scale="63" orientation="portrait" cellComments="asDisplayed" r:id="rId1"/>
  <headerFooter differentOddEven="1" alignWithMargins="0">
    <evenHeader>&amp;C（旧）</even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Z69"/>
  <sheetViews>
    <sheetView view="pageBreakPreview" topLeftCell="A13" zoomScaleNormal="100" zoomScaleSheetLayoutView="100" workbookViewId="0">
      <selection activeCell="E7" sqref="E7:E46"/>
    </sheetView>
  </sheetViews>
  <sheetFormatPr defaultColWidth="9" defaultRowHeight="14"/>
  <cols>
    <col min="1" max="1" width="28" style="35" customWidth="1"/>
    <col min="2" max="2" width="16.08203125" style="35" bestFit="1" customWidth="1"/>
    <col min="3" max="3" width="45.25" style="35" customWidth="1"/>
    <col min="4" max="5" width="15.9140625" style="35" customWidth="1"/>
    <col min="6" max="6" width="3.25" style="35" customWidth="1"/>
    <col min="7" max="7" width="9.1640625" style="35" bestFit="1" customWidth="1"/>
    <col min="8" max="8" width="9" style="35"/>
    <col min="9" max="9" width="11.25" style="35" bestFit="1" customWidth="1"/>
    <col min="10" max="16384" width="9" style="35"/>
  </cols>
  <sheetData>
    <row r="1" spans="1:13" s="27" customFormat="1" ht="16.75" customHeight="1">
      <c r="A1" s="27" t="s">
        <v>73</v>
      </c>
      <c r="G1" s="120" t="s">
        <v>178</v>
      </c>
      <c r="H1" s="121">
        <v>29110</v>
      </c>
    </row>
    <row r="2" spans="1:13" s="27" customFormat="1" ht="16.75" customHeight="1">
      <c r="A2" s="28" t="s">
        <v>74</v>
      </c>
      <c r="B2" s="28"/>
      <c r="C2" s="28"/>
      <c r="D2" s="28"/>
      <c r="E2" s="28"/>
      <c r="G2" s="120" t="s">
        <v>179</v>
      </c>
      <c r="H2" s="121">
        <v>6350</v>
      </c>
    </row>
    <row r="3" spans="1:13" s="27" customFormat="1" ht="16.75" customHeight="1">
      <c r="A3" s="29" t="s">
        <v>75</v>
      </c>
      <c r="B3" s="30"/>
      <c r="C3" s="244" t="s">
        <v>230</v>
      </c>
      <c r="D3" s="244"/>
      <c r="E3" s="244"/>
      <c r="G3" s="120" t="s">
        <v>180</v>
      </c>
      <c r="H3" s="121">
        <v>5320</v>
      </c>
    </row>
    <row r="4" spans="1:13" ht="16.75" customHeight="1">
      <c r="A4" s="31" t="s">
        <v>77</v>
      </c>
      <c r="B4" s="32" t="s">
        <v>75</v>
      </c>
      <c r="C4" s="33" t="s">
        <v>78</v>
      </c>
      <c r="D4" s="32" t="s">
        <v>79</v>
      </c>
      <c r="E4" s="34" t="s">
        <v>7</v>
      </c>
      <c r="G4" s="36"/>
      <c r="H4" s="36"/>
      <c r="I4" s="36"/>
      <c r="J4" s="36"/>
      <c r="K4" s="36"/>
      <c r="L4" s="36"/>
      <c r="M4" s="36"/>
    </row>
    <row r="5" spans="1:13" ht="16.75" customHeight="1">
      <c r="A5" s="37"/>
      <c r="B5" s="38" t="s">
        <v>80</v>
      </c>
      <c r="C5" s="39" t="s">
        <v>81</v>
      </c>
      <c r="D5" s="38" t="s">
        <v>82</v>
      </c>
      <c r="E5" s="40" t="s">
        <v>83</v>
      </c>
      <c r="G5" s="36"/>
      <c r="H5" s="36"/>
      <c r="I5" s="36"/>
      <c r="J5" s="36"/>
      <c r="K5" s="36"/>
      <c r="L5" s="36"/>
      <c r="M5" s="36"/>
    </row>
    <row r="6" spans="1:13" ht="16.75" customHeight="1">
      <c r="A6" s="41"/>
      <c r="B6" s="83" t="s">
        <v>84</v>
      </c>
      <c r="C6" s="84"/>
      <c r="D6" s="83" t="s">
        <v>138</v>
      </c>
      <c r="E6" s="85" t="s">
        <v>84</v>
      </c>
      <c r="G6" s="36"/>
      <c r="H6" s="119"/>
      <c r="I6" s="36"/>
      <c r="J6" s="36"/>
      <c r="K6" s="36"/>
      <c r="L6" s="36"/>
      <c r="M6" s="36"/>
    </row>
    <row r="7" spans="1:13" ht="16.75" customHeight="1">
      <c r="A7" s="41" t="s">
        <v>85</v>
      </c>
      <c r="B7" s="45"/>
      <c r="C7" s="118"/>
      <c r="D7" s="43" t="s">
        <v>86</v>
      </c>
      <c r="E7" s="245"/>
      <c r="G7" s="140"/>
    </row>
    <row r="8" spans="1:13" ht="16.75" customHeight="1">
      <c r="A8" s="41"/>
      <c r="B8" s="45"/>
      <c r="C8" s="118"/>
      <c r="D8" s="88" t="s">
        <v>137</v>
      </c>
      <c r="E8" s="245"/>
    </row>
    <row r="9" spans="1:13" ht="64" customHeight="1">
      <c r="A9" s="41" t="s">
        <v>157</v>
      </c>
      <c r="B9" s="86">
        <v>7142857.1428571427</v>
      </c>
      <c r="C9" s="93" t="s">
        <v>224</v>
      </c>
      <c r="D9" s="149">
        <f>H1</f>
        <v>29110</v>
      </c>
      <c r="E9" s="245"/>
      <c r="G9" s="14"/>
    </row>
    <row r="10" spans="1:13" ht="63.5" customHeight="1">
      <c r="A10" s="41" t="s">
        <v>158</v>
      </c>
      <c r="B10" s="86">
        <v>4761904.7619047612</v>
      </c>
      <c r="C10" s="93" t="s">
        <v>225</v>
      </c>
      <c r="D10" s="250" t="s">
        <v>87</v>
      </c>
      <c r="E10" s="245"/>
      <c r="G10" s="14"/>
    </row>
    <row r="11" spans="1:13" ht="16.75" customHeight="1">
      <c r="A11" s="41" t="s">
        <v>159</v>
      </c>
      <c r="B11" s="86"/>
      <c r="C11" s="93"/>
      <c r="D11" s="250"/>
      <c r="E11" s="245"/>
    </row>
    <row r="12" spans="1:13" ht="16.75" customHeight="1">
      <c r="A12" s="41" t="s">
        <v>160</v>
      </c>
      <c r="B12" s="86"/>
      <c r="C12" s="93"/>
      <c r="D12" s="82">
        <v>1825</v>
      </c>
      <c r="E12" s="245"/>
    </row>
    <row r="13" spans="1:13" ht="18.5" customHeight="1">
      <c r="A13" s="41" t="s">
        <v>161</v>
      </c>
      <c r="B13" s="86"/>
      <c r="C13" s="93"/>
      <c r="D13" s="44"/>
      <c r="E13" s="245"/>
    </row>
    <row r="14" spans="1:13" ht="17" customHeight="1">
      <c r="A14" s="41" t="s">
        <v>162</v>
      </c>
      <c r="B14" s="86"/>
      <c r="C14" s="93"/>
      <c r="D14" s="251" t="s">
        <v>135</v>
      </c>
      <c r="E14" s="245"/>
    </row>
    <row r="15" spans="1:13" ht="16.5" customHeight="1">
      <c r="A15" s="41" t="s">
        <v>163</v>
      </c>
      <c r="B15" s="86"/>
      <c r="C15" s="93"/>
      <c r="D15" s="251"/>
      <c r="E15" s="245"/>
    </row>
    <row r="16" spans="1:13" ht="16.75" customHeight="1">
      <c r="A16" s="41" t="s">
        <v>164</v>
      </c>
      <c r="B16" s="117">
        <f>SUM(B17:B19)</f>
        <v>0</v>
      </c>
      <c r="C16" s="118" t="s">
        <v>156</v>
      </c>
      <c r="D16" s="251" t="s">
        <v>88</v>
      </c>
      <c r="E16" s="245"/>
    </row>
    <row r="17" spans="1:5" ht="16.75" customHeight="1">
      <c r="A17" s="41" t="s">
        <v>165</v>
      </c>
      <c r="B17" s="86"/>
      <c r="C17" s="93"/>
      <c r="D17" s="251"/>
      <c r="E17" s="245"/>
    </row>
    <row r="18" spans="1:5" ht="16.75" customHeight="1">
      <c r="A18" s="41" t="s">
        <v>166</v>
      </c>
      <c r="B18" s="86"/>
      <c r="C18" s="93"/>
      <c r="D18" s="251"/>
      <c r="E18" s="245"/>
    </row>
    <row r="19" spans="1:5" ht="16.75" customHeight="1">
      <c r="A19" s="41" t="s">
        <v>167</v>
      </c>
      <c r="B19" s="86"/>
      <c r="C19" s="93"/>
      <c r="D19" s="44"/>
      <c r="E19" s="245"/>
    </row>
    <row r="20" spans="1:5" ht="16.75" customHeight="1">
      <c r="A20" s="41" t="s">
        <v>168</v>
      </c>
      <c r="B20" s="86"/>
      <c r="C20" s="93"/>
      <c r="D20" s="44"/>
      <c r="E20" s="245"/>
    </row>
    <row r="21" spans="1:5" ht="16.75" customHeight="1">
      <c r="A21" s="46" t="s">
        <v>169</v>
      </c>
      <c r="B21" s="86"/>
      <c r="C21" s="93"/>
      <c r="D21" s="44"/>
      <c r="E21" s="245"/>
    </row>
    <row r="22" spans="1:5" ht="52" customHeight="1">
      <c r="A22" s="41" t="s">
        <v>170</v>
      </c>
      <c r="B22" s="86">
        <v>400000</v>
      </c>
      <c r="C22" s="93" t="s">
        <v>227</v>
      </c>
      <c r="D22" s="43"/>
      <c r="E22" s="245"/>
    </row>
    <row r="23" spans="1:5" ht="16.75" customHeight="1">
      <c r="A23" s="41" t="s">
        <v>171</v>
      </c>
      <c r="B23" s="86"/>
      <c r="C23" s="93"/>
      <c r="D23" s="43"/>
      <c r="E23" s="245"/>
    </row>
    <row r="24" spans="1:5" ht="16.75" customHeight="1">
      <c r="A24" s="41" t="s">
        <v>172</v>
      </c>
      <c r="B24" s="86"/>
      <c r="C24" s="93"/>
      <c r="D24" s="43"/>
      <c r="E24" s="245"/>
    </row>
    <row r="25" spans="1:5" ht="16.75" customHeight="1">
      <c r="A25" s="41" t="s">
        <v>173</v>
      </c>
      <c r="B25" s="86"/>
      <c r="C25" s="93"/>
      <c r="D25" s="43"/>
      <c r="E25" s="245"/>
    </row>
    <row r="26" spans="1:5" ht="16.75" customHeight="1">
      <c r="A26" s="41" t="s">
        <v>174</v>
      </c>
      <c r="B26" s="86"/>
      <c r="C26" s="93"/>
      <c r="D26" s="43"/>
      <c r="E26" s="245"/>
    </row>
    <row r="27" spans="1:5" ht="16.75" customHeight="1">
      <c r="A27" s="41" t="s">
        <v>175</v>
      </c>
      <c r="B27" s="86"/>
      <c r="C27" s="93"/>
      <c r="D27" s="43"/>
      <c r="E27" s="245"/>
    </row>
    <row r="28" spans="1:5" ht="16.75" customHeight="1" thickBot="1">
      <c r="A28" s="41" t="s">
        <v>176</v>
      </c>
      <c r="B28" s="86"/>
      <c r="C28" s="93"/>
      <c r="D28" s="43"/>
      <c r="E28" s="245"/>
    </row>
    <row r="29" spans="1:5" ht="16.75" customHeight="1" thickTop="1" thickBot="1">
      <c r="A29" s="47" t="s">
        <v>89</v>
      </c>
      <c r="B29" s="141">
        <f>SUM(B9:B15,B16,B20:B28)</f>
        <v>12304761.904761903</v>
      </c>
      <c r="C29" s="143"/>
      <c r="D29" s="141">
        <f>IF(B29&gt;0,29110*D12,0)</f>
        <v>53125750</v>
      </c>
      <c r="E29" s="246"/>
    </row>
    <row r="30" spans="1:5" ht="16.75" customHeight="1" thickTop="1">
      <c r="A30" s="41"/>
      <c r="B30" s="124"/>
      <c r="C30" s="118"/>
      <c r="D30" s="148" t="s">
        <v>90</v>
      </c>
      <c r="E30" s="245"/>
    </row>
    <row r="31" spans="1:5" ht="16.75" customHeight="1">
      <c r="A31" s="50" t="s">
        <v>91</v>
      </c>
      <c r="B31" s="45"/>
      <c r="C31" s="125"/>
      <c r="D31" s="51"/>
      <c r="E31" s="245"/>
    </row>
    <row r="32" spans="1:5" ht="16.75" customHeight="1">
      <c r="A32" s="50"/>
      <c r="B32" s="45"/>
      <c r="C32" s="125"/>
      <c r="D32" s="51" t="s">
        <v>141</v>
      </c>
      <c r="E32" s="245"/>
    </row>
    <row r="33" spans="1:7" ht="42.5" customHeight="1">
      <c r="A33" s="41" t="s">
        <v>157</v>
      </c>
      <c r="B33" s="86">
        <v>15000000</v>
      </c>
      <c r="C33" s="93" t="s">
        <v>228</v>
      </c>
      <c r="D33" s="87" t="s">
        <v>139</v>
      </c>
      <c r="E33" s="245"/>
    </row>
    <row r="34" spans="1:7" ht="47.5" customHeight="1">
      <c r="A34" s="41" t="s">
        <v>158</v>
      </c>
      <c r="B34" s="86">
        <v>15000000</v>
      </c>
      <c r="C34" s="93" t="s">
        <v>229</v>
      </c>
      <c r="D34" s="149">
        <f>H2</f>
        <v>6350</v>
      </c>
      <c r="E34" s="245"/>
    </row>
    <row r="35" spans="1:7" ht="16.75" customHeight="1">
      <c r="A35" s="41" t="s">
        <v>159</v>
      </c>
      <c r="B35" s="86"/>
      <c r="C35" s="93"/>
      <c r="D35" s="89" t="s">
        <v>140</v>
      </c>
      <c r="E35" s="245"/>
    </row>
    <row r="36" spans="1:7" ht="16.75" customHeight="1">
      <c r="A36" s="41" t="s">
        <v>160</v>
      </c>
      <c r="B36" s="86"/>
      <c r="C36" s="93"/>
      <c r="D36" s="82">
        <v>1825</v>
      </c>
      <c r="E36" s="245"/>
    </row>
    <row r="37" spans="1:7" ht="16.75" customHeight="1">
      <c r="A37" s="41" t="s">
        <v>177</v>
      </c>
      <c r="B37" s="86"/>
      <c r="C37" s="93"/>
      <c r="D37" s="45" t="s">
        <v>142</v>
      </c>
      <c r="E37" s="245"/>
    </row>
    <row r="38" spans="1:7" ht="16.75" customHeight="1">
      <c r="A38" s="41" t="s">
        <v>172</v>
      </c>
      <c r="B38" s="86"/>
      <c r="C38" s="93"/>
      <c r="D38" s="87" t="s">
        <v>139</v>
      </c>
      <c r="E38" s="245"/>
    </row>
    <row r="39" spans="1:7" ht="16.75" customHeight="1">
      <c r="A39" s="41"/>
      <c r="B39" s="86"/>
      <c r="C39" s="93"/>
      <c r="D39" s="149">
        <f>H3</f>
        <v>5320</v>
      </c>
      <c r="E39" s="245"/>
    </row>
    <row r="40" spans="1:7" ht="24">
      <c r="A40" s="41"/>
      <c r="B40" s="86"/>
      <c r="C40" s="93"/>
      <c r="D40" s="89" t="s">
        <v>184</v>
      </c>
      <c r="E40" s="245"/>
    </row>
    <row r="41" spans="1:7" ht="16.75" customHeight="1">
      <c r="A41" s="41"/>
      <c r="B41" s="86"/>
      <c r="C41" s="93"/>
      <c r="D41" s="82">
        <v>0</v>
      </c>
      <c r="E41" s="245"/>
    </row>
    <row r="42" spans="1:7" ht="16.75" customHeight="1">
      <c r="A42" s="41"/>
      <c r="B42" s="86"/>
      <c r="C42" s="93"/>
      <c r="D42" s="252" t="s">
        <v>136</v>
      </c>
      <c r="E42" s="245"/>
    </row>
    <row r="43" spans="1:7" ht="16.75" customHeight="1">
      <c r="A43" s="41"/>
      <c r="B43" s="86"/>
      <c r="C43" s="93"/>
      <c r="D43" s="252"/>
      <c r="E43" s="245"/>
    </row>
    <row r="44" spans="1:7" ht="16.75" customHeight="1">
      <c r="A44" s="41"/>
      <c r="B44" s="86"/>
      <c r="C44" s="93"/>
      <c r="D44" s="252" t="s">
        <v>88</v>
      </c>
      <c r="E44" s="245"/>
    </row>
    <row r="45" spans="1:7" ht="16.75" customHeight="1" thickBot="1">
      <c r="A45" s="41"/>
      <c r="B45" s="86"/>
      <c r="C45" s="93"/>
      <c r="D45" s="252"/>
      <c r="E45" s="245"/>
    </row>
    <row r="46" spans="1:7" ht="16.75" customHeight="1" thickTop="1" thickBot="1">
      <c r="A46" s="47" t="s">
        <v>89</v>
      </c>
      <c r="B46" s="141">
        <f>SUM(B33:B45)</f>
        <v>30000000</v>
      </c>
      <c r="C46" s="143"/>
      <c r="D46" s="141">
        <f>(D34*D36+D39*D41)</f>
        <v>11588750</v>
      </c>
      <c r="E46" s="246"/>
    </row>
    <row r="47" spans="1:7" ht="16.75" customHeight="1" thickTop="1" thickBot="1">
      <c r="A47" s="47" t="s">
        <v>92</v>
      </c>
      <c r="B47" s="141">
        <f>SUM(B29,B46)</f>
        <v>42304761.904761903</v>
      </c>
      <c r="C47" s="143"/>
      <c r="D47" s="142">
        <f>IF(B29&gt;0,D29,0)+IF(B46&gt;0,D46,0)</f>
        <v>64714500</v>
      </c>
      <c r="E47" s="142">
        <f>MIN(B47,D47)</f>
        <v>42304761.904761903</v>
      </c>
      <c r="G47" s="140"/>
    </row>
    <row r="48" spans="1:7" s="27" customFormat="1" ht="16.75" customHeight="1" thickTop="1">
      <c r="A48" s="52"/>
      <c r="B48" s="53"/>
      <c r="C48" s="53"/>
      <c r="D48" s="53"/>
      <c r="E48" s="53"/>
    </row>
    <row r="49" spans="1:26" s="27" customFormat="1" ht="16.75" customHeight="1">
      <c r="A49" s="29" t="s">
        <v>93</v>
      </c>
      <c r="B49" s="29"/>
      <c r="C49" s="29"/>
      <c r="D49" s="29"/>
      <c r="E49" s="29"/>
    </row>
    <row r="50" spans="1:26" ht="16.75" customHeight="1">
      <c r="A50" s="54" t="s">
        <v>77</v>
      </c>
      <c r="B50" s="48" t="s">
        <v>93</v>
      </c>
      <c r="C50" s="55" t="s">
        <v>78</v>
      </c>
      <c r="D50" s="56"/>
      <c r="E50" s="57"/>
    </row>
    <row r="51" spans="1:26" ht="16.75" customHeight="1">
      <c r="A51" s="58"/>
      <c r="B51" s="42" t="s">
        <v>84</v>
      </c>
      <c r="C51" s="59"/>
      <c r="D51" s="27"/>
      <c r="E51" s="60"/>
    </row>
    <row r="52" spans="1:26" ht="16.75" customHeight="1">
      <c r="A52" s="61" t="s">
        <v>187</v>
      </c>
      <c r="B52" s="126">
        <f>SUM(B53:B54)</f>
        <v>30000000</v>
      </c>
      <c r="C52" s="247" t="s">
        <v>185</v>
      </c>
      <c r="D52" s="248"/>
      <c r="E52" s="249"/>
    </row>
    <row r="53" spans="1:26" ht="33" customHeight="1">
      <c r="A53" s="62" t="s">
        <v>94</v>
      </c>
      <c r="B53" s="94">
        <v>30000000</v>
      </c>
      <c r="C53" s="241" t="s">
        <v>226</v>
      </c>
      <c r="D53" s="242"/>
      <c r="E53" s="243"/>
    </row>
    <row r="54" spans="1:26" ht="16.75" customHeight="1">
      <c r="A54" s="62" t="s">
        <v>95</v>
      </c>
      <c r="B54" s="94">
        <f t="shared" ref="B54" si="0">SUM(B48)</f>
        <v>0</v>
      </c>
      <c r="C54" s="241"/>
      <c r="D54" s="242"/>
      <c r="E54" s="243"/>
    </row>
    <row r="55" spans="1:26" ht="16.75" customHeight="1">
      <c r="A55" s="61" t="s">
        <v>188</v>
      </c>
      <c r="B55" s="126">
        <f>SUM(B56:B57)</f>
        <v>0</v>
      </c>
      <c r="C55" s="247" t="s">
        <v>189</v>
      </c>
      <c r="D55" s="248"/>
      <c r="E55" s="249"/>
    </row>
    <row r="56" spans="1:26" ht="16.75" customHeight="1">
      <c r="A56" s="63" t="s">
        <v>186</v>
      </c>
      <c r="B56" s="94"/>
      <c r="C56" s="241"/>
      <c r="D56" s="242"/>
      <c r="E56" s="243"/>
    </row>
    <row r="57" spans="1:26" ht="16.75" customHeight="1">
      <c r="A57" s="64"/>
      <c r="B57" s="94"/>
      <c r="C57" s="241"/>
      <c r="D57" s="242"/>
      <c r="E57" s="243"/>
    </row>
    <row r="58" spans="1:26" ht="16.75" customHeight="1">
      <c r="A58" s="58"/>
      <c r="B58" s="65"/>
      <c r="C58" s="66"/>
      <c r="D58" s="27"/>
      <c r="E58" s="60"/>
    </row>
    <row r="59" spans="1:26" ht="16.75" customHeight="1">
      <c r="A59" s="54" t="s">
        <v>92</v>
      </c>
      <c r="B59" s="127">
        <f>SUM(B52,B55)</f>
        <v>30000000</v>
      </c>
      <c r="C59" s="90"/>
      <c r="D59" s="52"/>
      <c r="E59" s="52"/>
    </row>
    <row r="60" spans="1:26" ht="16.75" customHeight="1" thickBot="1">
      <c r="A60" s="48"/>
      <c r="B60" s="144"/>
      <c r="C60" s="91"/>
      <c r="D60" s="53"/>
      <c r="E60" s="53"/>
    </row>
    <row r="61" spans="1:26" ht="16.75" customHeight="1" thickTop="1" thickBot="1">
      <c r="A61" s="47" t="s">
        <v>96</v>
      </c>
      <c r="B61" s="142">
        <f>B47-B59</f>
        <v>12304761.904761903</v>
      </c>
      <c r="C61" s="91"/>
      <c r="D61" s="53"/>
      <c r="E61" s="53"/>
    </row>
    <row r="62" spans="1:26" ht="16.75" customHeight="1" thickTop="1">
      <c r="A62" s="67"/>
      <c r="B62" s="67"/>
      <c r="C62" s="67"/>
      <c r="D62" s="68"/>
      <c r="E62" s="68"/>
    </row>
    <row r="63" spans="1:26" ht="16.75" customHeight="1">
      <c r="A63" s="14" t="s">
        <v>97</v>
      </c>
      <c r="B63" s="14"/>
      <c r="C63" s="14"/>
      <c r="D63" s="14"/>
      <c r="E63" s="14"/>
      <c r="F63" s="14"/>
      <c r="G63" s="14"/>
      <c r="H63" s="14"/>
      <c r="I63" s="14"/>
      <c r="J63" s="14"/>
      <c r="K63" s="14"/>
      <c r="L63" s="14"/>
      <c r="M63" s="14"/>
      <c r="N63" s="14"/>
      <c r="O63" s="14"/>
      <c r="P63" s="14"/>
      <c r="Q63" s="14"/>
      <c r="R63" s="14"/>
      <c r="S63" s="14"/>
      <c r="T63" s="14"/>
      <c r="U63" s="14"/>
      <c r="V63" s="14"/>
      <c r="W63" s="14"/>
      <c r="X63" s="14"/>
      <c r="Y63" s="14"/>
      <c r="Z63" s="14"/>
    </row>
    <row r="64" spans="1:26" ht="16.75" customHeight="1">
      <c r="A64" s="69" t="s">
        <v>98</v>
      </c>
      <c r="B64" s="14"/>
      <c r="C64" s="14"/>
      <c r="D64" s="14"/>
      <c r="E64" s="14"/>
      <c r="F64" s="14"/>
      <c r="G64" s="14"/>
      <c r="H64" s="14"/>
      <c r="I64" s="14"/>
      <c r="J64" s="14"/>
      <c r="K64" s="14"/>
      <c r="L64" s="14"/>
      <c r="M64" s="14"/>
      <c r="N64" s="14"/>
      <c r="O64" s="14"/>
      <c r="P64" s="14"/>
      <c r="Q64" s="14"/>
      <c r="R64" s="14"/>
      <c r="S64" s="14"/>
      <c r="T64" s="14"/>
      <c r="U64" s="14"/>
      <c r="V64" s="14"/>
      <c r="W64" s="14"/>
      <c r="X64" s="14"/>
      <c r="Y64" s="14"/>
      <c r="Z64" s="14"/>
    </row>
    <row r="65" spans="1:26" ht="16.75" customHeight="1">
      <c r="A65" s="14" t="s">
        <v>99</v>
      </c>
      <c r="B65" s="14"/>
      <c r="C65" s="14"/>
      <c r="D65" s="14"/>
      <c r="E65" s="14"/>
      <c r="F65" s="14"/>
      <c r="G65" s="14"/>
      <c r="H65" s="14"/>
      <c r="I65" s="14"/>
      <c r="J65" s="14"/>
      <c r="K65" s="14"/>
      <c r="L65" s="14"/>
      <c r="M65" s="14"/>
      <c r="N65" s="14"/>
      <c r="O65" s="14"/>
      <c r="P65" s="14"/>
      <c r="Q65" s="14"/>
      <c r="R65" s="14"/>
      <c r="S65" s="14"/>
      <c r="T65" s="14"/>
      <c r="U65" s="14"/>
      <c r="V65" s="14"/>
      <c r="W65" s="14"/>
      <c r="X65" s="14"/>
      <c r="Y65" s="14"/>
      <c r="Z65" s="14"/>
    </row>
    <row r="66" spans="1:26" ht="16.75" customHeight="1">
      <c r="A66" s="70" t="s">
        <v>100</v>
      </c>
      <c r="B66" s="53"/>
      <c r="C66" s="53"/>
      <c r="D66" s="68"/>
      <c r="E66" s="68"/>
    </row>
    <row r="67" spans="1:26">
      <c r="A67" s="53" t="s">
        <v>101</v>
      </c>
      <c r="B67" s="53"/>
      <c r="C67" s="53"/>
      <c r="D67" s="68"/>
      <c r="E67" s="68"/>
    </row>
    <row r="68" spans="1:26">
      <c r="A68" s="53" t="s">
        <v>102</v>
      </c>
      <c r="B68" s="53"/>
      <c r="C68" s="53"/>
      <c r="D68" s="68"/>
      <c r="E68" s="68"/>
    </row>
    <row r="69" spans="1:26">
      <c r="A69" s="53" t="s">
        <v>103</v>
      </c>
    </row>
  </sheetData>
  <mergeCells count="13">
    <mergeCell ref="C57:E57"/>
    <mergeCell ref="C3:E3"/>
    <mergeCell ref="E7:E46"/>
    <mergeCell ref="D10:D11"/>
    <mergeCell ref="D14:D15"/>
    <mergeCell ref="D16:D18"/>
    <mergeCell ref="D42:D43"/>
    <mergeCell ref="D44:D45"/>
    <mergeCell ref="C52:E52"/>
    <mergeCell ref="C53:E53"/>
    <mergeCell ref="C54:E54"/>
    <mergeCell ref="C55:E55"/>
    <mergeCell ref="C56:E56"/>
  </mergeCells>
  <phoneticPr fontId="3"/>
  <printOptions horizontalCentered="1" verticalCentered="1"/>
  <pageMargins left="0.78740157480314965" right="0.78740157480314965" top="0.98425196850393704" bottom="0.98425196850393704" header="0.51181102362204722" footer="0.51181102362204722"/>
  <pageSetup paperSize="9" scale="54" orientation="portrait" cellComments="asDisplayed" r:id="rId1"/>
  <headerFooter differentOddEven="1" alignWithMargins="0">
    <evenHeader>&amp;C（旧）</even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J21"/>
  <sheetViews>
    <sheetView view="pageBreakPreview" topLeftCell="A5" zoomScaleNormal="100" zoomScaleSheetLayoutView="100" workbookViewId="0">
      <selection activeCell="D9" sqref="D9"/>
    </sheetView>
  </sheetViews>
  <sheetFormatPr defaultColWidth="4.25" defaultRowHeight="14"/>
  <cols>
    <col min="1" max="2" width="5" style="104" customWidth="1"/>
    <col min="3" max="3" width="14.9140625" style="104" customWidth="1"/>
    <col min="4" max="4" width="15.25" style="104" customWidth="1"/>
    <col min="5" max="5" width="12.25" style="104" customWidth="1"/>
    <col min="6" max="6" width="15.33203125" style="104" customWidth="1"/>
    <col min="7" max="7" width="10.08203125" style="104" customWidth="1"/>
    <col min="8" max="8" width="11.6640625" style="104" customWidth="1"/>
    <col min="9" max="9" width="10.25" style="104" customWidth="1"/>
    <col min="10" max="10" width="11.4140625" style="104" customWidth="1"/>
    <col min="11" max="16384" width="4.25" style="104"/>
  </cols>
  <sheetData>
    <row r="1" spans="1:10" s="1" customFormat="1" ht="12">
      <c r="A1" s="1" t="s">
        <v>235</v>
      </c>
    </row>
    <row r="2" spans="1:10" s="1" customFormat="1" ht="8.25" customHeight="1"/>
    <row r="3" spans="1:10" s="2" customFormat="1" ht="19.5" customHeight="1">
      <c r="A3" s="179" t="s">
        <v>234</v>
      </c>
      <c r="B3" s="179"/>
      <c r="C3" s="179"/>
      <c r="D3" s="179"/>
      <c r="E3" s="179"/>
      <c r="F3" s="179"/>
      <c r="G3" s="179"/>
      <c r="H3" s="179"/>
      <c r="I3" s="179"/>
      <c r="J3" s="179"/>
    </row>
    <row r="4" spans="1:10" s="2" customFormat="1" ht="19.5" customHeight="1">
      <c r="A4" s="180" t="s">
        <v>2</v>
      </c>
      <c r="B4" s="180"/>
      <c r="C4" s="180"/>
      <c r="D4" s="180"/>
      <c r="E4" s="180"/>
      <c r="F4" s="180"/>
      <c r="G4" s="180"/>
      <c r="H4" s="180"/>
      <c r="I4" s="180"/>
      <c r="J4" s="180"/>
    </row>
    <row r="5" spans="1:10" s="2" customFormat="1" ht="13" customHeight="1">
      <c r="A5" s="145"/>
      <c r="B5" s="145"/>
      <c r="C5" s="145"/>
      <c r="D5" s="145"/>
      <c r="E5" s="145"/>
      <c r="F5" s="145"/>
      <c r="G5" s="145"/>
      <c r="H5" s="145"/>
      <c r="I5" s="145"/>
    </row>
    <row r="6" spans="1:10" s="1" customFormat="1" ht="23.25" customHeight="1">
      <c r="G6" s="81" t="s">
        <v>3</v>
      </c>
      <c r="H6" s="81"/>
      <c r="I6" s="81"/>
      <c r="J6" s="81"/>
    </row>
    <row r="7" spans="1:10" s="1" customFormat="1" ht="7.5" customHeight="1">
      <c r="H7" s="4"/>
      <c r="I7" s="4"/>
    </row>
    <row r="8" spans="1:10" s="1" customFormat="1" ht="15" customHeight="1" thickBot="1">
      <c r="J8" s="5" t="s">
        <v>4</v>
      </c>
    </row>
    <row r="9" spans="1:10" s="1" customFormat="1" ht="73.5" customHeight="1">
      <c r="A9" s="181" t="s">
        <v>5</v>
      </c>
      <c r="B9" s="181"/>
      <c r="C9" s="6" t="s">
        <v>6</v>
      </c>
      <c r="D9" s="7" t="s">
        <v>144</v>
      </c>
      <c r="E9" s="98" t="s">
        <v>7</v>
      </c>
      <c r="F9" s="99" t="s">
        <v>8</v>
      </c>
      <c r="G9" s="98" t="s">
        <v>9</v>
      </c>
      <c r="H9" s="147" t="s">
        <v>10</v>
      </c>
      <c r="I9" s="101" t="s">
        <v>145</v>
      </c>
      <c r="J9" s="102" t="s">
        <v>146</v>
      </c>
    </row>
    <row r="10" spans="1:10">
      <c r="A10" s="182"/>
      <c r="B10" s="182"/>
      <c r="C10" s="8" t="s">
        <v>11</v>
      </c>
      <c r="D10" s="8" t="s">
        <v>12</v>
      </c>
      <c r="E10" s="9" t="s">
        <v>13</v>
      </c>
      <c r="F10" s="8" t="s">
        <v>14</v>
      </c>
      <c r="G10" s="9" t="s">
        <v>15</v>
      </c>
      <c r="H10" s="8" t="s">
        <v>16</v>
      </c>
      <c r="I10" s="3" t="s">
        <v>17</v>
      </c>
      <c r="J10" s="103" t="s">
        <v>18</v>
      </c>
    </row>
    <row r="11" spans="1:10" s="10" customFormat="1" ht="33.75" customHeight="1">
      <c r="A11" s="183" t="s">
        <v>19</v>
      </c>
      <c r="B11" s="184"/>
      <c r="C11" s="128">
        <f>'２-3'!D29</f>
        <v>0</v>
      </c>
      <c r="D11" s="128">
        <f>'２-3'!B29</f>
        <v>0</v>
      </c>
      <c r="E11" s="195">
        <f>E13</f>
        <v>0</v>
      </c>
      <c r="F11" s="195">
        <f>'２-3'!B61</f>
        <v>0</v>
      </c>
      <c r="G11" s="185">
        <v>0.33333333333333331</v>
      </c>
      <c r="H11" s="187">
        <f>ROUNDDOWN(MIN(E11:F11)/3,-3)</f>
        <v>0</v>
      </c>
      <c r="I11" s="189"/>
      <c r="J11" s="191">
        <f>ROUNDDOWN(H11*I11,-3)</f>
        <v>0</v>
      </c>
    </row>
    <row r="12" spans="1:10" s="10" customFormat="1" ht="33.75" customHeight="1" thickBot="1">
      <c r="A12" s="193" t="s">
        <v>20</v>
      </c>
      <c r="B12" s="194"/>
      <c r="C12" s="129">
        <f>'２-3'!D46</f>
        <v>0</v>
      </c>
      <c r="D12" s="129">
        <f>'２-3'!B46</f>
        <v>0</v>
      </c>
      <c r="E12" s="196"/>
      <c r="F12" s="196"/>
      <c r="G12" s="186"/>
      <c r="H12" s="188"/>
      <c r="I12" s="190"/>
      <c r="J12" s="192"/>
    </row>
    <row r="13" spans="1:10" s="10" customFormat="1" ht="47.25" customHeight="1" thickTop="1" thickBot="1">
      <c r="A13" s="177" t="s">
        <v>21</v>
      </c>
      <c r="B13" s="178"/>
      <c r="C13" s="130">
        <f>SUM(C11:C12)</f>
        <v>0</v>
      </c>
      <c r="D13" s="130">
        <f>SUM(D11:D12)</f>
        <v>0</v>
      </c>
      <c r="E13" s="130">
        <f>MIN(C13:D13)</f>
        <v>0</v>
      </c>
      <c r="F13" s="130">
        <f>F11</f>
        <v>0</v>
      </c>
      <c r="G13" s="11">
        <v>0.33333333333333331</v>
      </c>
      <c r="H13" s="131">
        <f>ROUNDDOWN(MIN(E13:F13)/3,-3)</f>
        <v>0</v>
      </c>
      <c r="I13" s="154">
        <f>I11</f>
        <v>0</v>
      </c>
      <c r="J13" s="132">
        <f>ROUNDDOWN(H13*I13,-3)</f>
        <v>0</v>
      </c>
    </row>
    <row r="14" spans="1:10" s="1" customFormat="1" ht="12"/>
    <row r="15" spans="1:10" s="1" customFormat="1" ht="12">
      <c r="A15" s="1" t="s">
        <v>22</v>
      </c>
    </row>
    <row r="16" spans="1:10" s="1" customFormat="1" ht="12">
      <c r="A16" s="12" t="s">
        <v>23</v>
      </c>
      <c r="B16" s="12"/>
      <c r="C16" s="12"/>
      <c r="D16" s="12"/>
      <c r="E16" s="12"/>
      <c r="F16" s="12"/>
      <c r="G16" s="12"/>
      <c r="H16" s="12"/>
    </row>
    <row r="17" spans="1:8" s="1" customFormat="1" ht="12">
      <c r="A17" s="12" t="s">
        <v>24</v>
      </c>
      <c r="B17" s="12"/>
      <c r="C17" s="12"/>
      <c r="D17" s="12"/>
      <c r="E17" s="12"/>
      <c r="F17" s="12"/>
      <c r="G17" s="12"/>
      <c r="H17" s="12"/>
    </row>
    <row r="18" spans="1:8" s="1" customFormat="1" ht="12">
      <c r="A18" s="12" t="s">
        <v>25</v>
      </c>
      <c r="B18" s="12"/>
      <c r="C18" s="12"/>
      <c r="D18" s="12"/>
      <c r="E18" s="12"/>
      <c r="F18" s="12"/>
      <c r="G18" s="12"/>
      <c r="H18" s="12"/>
    </row>
    <row r="19" spans="1:8" s="13" customFormat="1" ht="12">
      <c r="A19" s="13" t="s">
        <v>26</v>
      </c>
    </row>
    <row r="20" spans="1:8" s="13" customFormat="1" ht="12">
      <c r="A20" s="13" t="s">
        <v>27</v>
      </c>
    </row>
    <row r="21" spans="1:8" s="1" customFormat="1" ht="12">
      <c r="A21" s="153" t="s">
        <v>231</v>
      </c>
    </row>
  </sheetData>
  <mergeCells count="13">
    <mergeCell ref="J11:J12"/>
    <mergeCell ref="A12:B12"/>
    <mergeCell ref="A13:B13"/>
    <mergeCell ref="A3:J3"/>
    <mergeCell ref="A4:J4"/>
    <mergeCell ref="A9:B9"/>
    <mergeCell ref="A10:B10"/>
    <mergeCell ref="A11:B11"/>
    <mergeCell ref="E11:E12"/>
    <mergeCell ref="F11:F12"/>
    <mergeCell ref="G11:G12"/>
    <mergeCell ref="H11:H12"/>
    <mergeCell ref="I11:I12"/>
  </mergeCells>
  <phoneticPr fontId="3"/>
  <printOptions horizontalCentered="1" verticalCentered="1"/>
  <pageMargins left="0.78740157480314965" right="0.78740157480314965" top="0.98425196850393704" bottom="0.98425196850393704" header="0.51181102362204722" footer="0.51181102362204722"/>
  <pageSetup paperSize="9" scale="72" orientation="portrait" cellComments="asDisplayed" r:id="rId1"/>
  <headerFooter differentOddEven="1" alignWithMargins="0">
    <evenHeader>&amp;C（旧）</even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pageSetUpPr fitToPage="1"/>
  </sheetPr>
  <dimension ref="A1:J21"/>
  <sheetViews>
    <sheetView view="pageBreakPreview" zoomScaleNormal="100" zoomScaleSheetLayoutView="100" workbookViewId="0">
      <selection activeCell="E7" sqref="E7:E46"/>
    </sheetView>
  </sheetViews>
  <sheetFormatPr defaultColWidth="4.25" defaultRowHeight="14"/>
  <cols>
    <col min="1" max="2" width="5" style="104" customWidth="1"/>
    <col min="3" max="3" width="14.9140625" style="104" customWidth="1"/>
    <col min="4" max="4" width="15.25" style="104" customWidth="1"/>
    <col min="5" max="5" width="12.25" style="104" customWidth="1"/>
    <col min="6" max="6" width="15.33203125" style="104" customWidth="1"/>
    <col min="7" max="7" width="10.08203125" style="104" customWidth="1"/>
    <col min="8" max="8" width="13.9140625" style="104" customWidth="1"/>
    <col min="9" max="9" width="10.25" style="104" customWidth="1"/>
    <col min="10" max="10" width="11.4140625" style="104" customWidth="1"/>
    <col min="11" max="16384" width="4.25" style="104"/>
  </cols>
  <sheetData>
    <row r="1" spans="1:10" s="1" customFormat="1" ht="12">
      <c r="A1" s="1" t="s">
        <v>235</v>
      </c>
    </row>
    <row r="2" spans="1:10" s="1" customFormat="1" ht="8.25" customHeight="1"/>
    <row r="3" spans="1:10" s="2" customFormat="1" ht="19.5" customHeight="1">
      <c r="A3" s="179" t="s">
        <v>234</v>
      </c>
      <c r="B3" s="179"/>
      <c r="C3" s="179"/>
      <c r="D3" s="179"/>
      <c r="E3" s="179"/>
      <c r="F3" s="179"/>
      <c r="G3" s="179"/>
      <c r="H3" s="179"/>
      <c r="I3" s="179"/>
      <c r="J3" s="179"/>
    </row>
    <row r="4" spans="1:10" s="2" customFormat="1" ht="19.5" customHeight="1">
      <c r="A4" s="180" t="s">
        <v>2</v>
      </c>
      <c r="B4" s="180"/>
      <c r="C4" s="180"/>
      <c r="D4" s="180"/>
      <c r="E4" s="180"/>
      <c r="F4" s="180"/>
      <c r="G4" s="180"/>
      <c r="H4" s="180"/>
      <c r="I4" s="180"/>
      <c r="J4" s="180"/>
    </row>
    <row r="5" spans="1:10" s="2" customFormat="1" ht="13" customHeight="1">
      <c r="A5" s="145"/>
      <c r="B5" s="145"/>
      <c r="C5" s="145"/>
      <c r="D5" s="145"/>
      <c r="E5" s="145"/>
      <c r="F5" s="145"/>
      <c r="G5" s="145"/>
      <c r="H5" s="145"/>
      <c r="I5" s="145"/>
    </row>
    <row r="6" spans="1:10" s="1" customFormat="1" ht="23.25" customHeight="1">
      <c r="G6" s="152" t="s">
        <v>3</v>
      </c>
      <c r="H6" s="152"/>
      <c r="I6" s="152"/>
      <c r="J6" s="152"/>
    </row>
    <row r="7" spans="1:10" s="1" customFormat="1" ht="7.5" customHeight="1">
      <c r="H7" s="4"/>
      <c r="I7" s="4"/>
    </row>
    <row r="8" spans="1:10" s="1" customFormat="1" ht="15" customHeight="1" thickBot="1">
      <c r="J8" s="5" t="s">
        <v>4</v>
      </c>
    </row>
    <row r="9" spans="1:10" s="1" customFormat="1" ht="73.5" customHeight="1">
      <c r="A9" s="181" t="s">
        <v>5</v>
      </c>
      <c r="B9" s="181"/>
      <c r="C9" s="6" t="s">
        <v>6</v>
      </c>
      <c r="D9" s="7" t="s">
        <v>144</v>
      </c>
      <c r="E9" s="98" t="s">
        <v>7</v>
      </c>
      <c r="F9" s="99" t="s">
        <v>8</v>
      </c>
      <c r="G9" s="98" t="s">
        <v>9</v>
      </c>
      <c r="H9" s="147" t="s">
        <v>10</v>
      </c>
      <c r="I9" s="101" t="s">
        <v>145</v>
      </c>
      <c r="J9" s="102" t="s">
        <v>146</v>
      </c>
    </row>
    <row r="10" spans="1:10">
      <c r="A10" s="182"/>
      <c r="B10" s="182"/>
      <c r="C10" s="8" t="s">
        <v>11</v>
      </c>
      <c r="D10" s="8" t="s">
        <v>12</v>
      </c>
      <c r="E10" s="9" t="s">
        <v>13</v>
      </c>
      <c r="F10" s="8" t="s">
        <v>14</v>
      </c>
      <c r="G10" s="9" t="s">
        <v>15</v>
      </c>
      <c r="H10" s="8" t="s">
        <v>16</v>
      </c>
      <c r="I10" s="3" t="s">
        <v>17</v>
      </c>
      <c r="J10" s="103" t="s">
        <v>18</v>
      </c>
    </row>
    <row r="11" spans="1:10" s="10" customFormat="1" ht="33.75" customHeight="1">
      <c r="A11" s="183" t="s">
        <v>19</v>
      </c>
      <c r="B11" s="184"/>
      <c r="C11" s="163">
        <f>'２-3 (記載例)'!$D$29</f>
        <v>53125750</v>
      </c>
      <c r="D11" s="161">
        <f>'２-3 (記載例)'!$B$29</f>
        <v>12304761.904761903</v>
      </c>
      <c r="E11" s="195">
        <f>E13</f>
        <v>42304761.904761903</v>
      </c>
      <c r="F11" s="255">
        <f>'２-3 (記載例)'!$B$61</f>
        <v>12304761.904761903</v>
      </c>
      <c r="G11" s="185">
        <v>0.33333333333333331</v>
      </c>
      <c r="H11" s="257">
        <f>ROUNDDOWN(MIN(E11:F11)/3,-3)</f>
        <v>4101000</v>
      </c>
      <c r="I11" s="197">
        <v>1</v>
      </c>
      <c r="J11" s="253">
        <f>ROUNDDOWN(H11*I11,-3)</f>
        <v>4101000</v>
      </c>
    </row>
    <row r="12" spans="1:10" s="10" customFormat="1" ht="33.75" customHeight="1" thickBot="1">
      <c r="A12" s="193" t="s">
        <v>20</v>
      </c>
      <c r="B12" s="194"/>
      <c r="C12" s="164">
        <f>'２-3 (記載例)'!$D$46</f>
        <v>11588750</v>
      </c>
      <c r="D12" s="129">
        <f>'２-3 (記載例)'!$B$46</f>
        <v>30000000</v>
      </c>
      <c r="E12" s="196"/>
      <c r="F12" s="256"/>
      <c r="G12" s="186"/>
      <c r="H12" s="258"/>
      <c r="I12" s="198"/>
      <c r="J12" s="254"/>
    </row>
    <row r="13" spans="1:10" s="10" customFormat="1" ht="47.25" customHeight="1" thickTop="1" thickBot="1">
      <c r="A13" s="177" t="s">
        <v>21</v>
      </c>
      <c r="B13" s="178"/>
      <c r="C13" s="165">
        <f>SUM(C11:C12)</f>
        <v>64714500</v>
      </c>
      <c r="D13" s="162">
        <f>SUM(D11:D12)</f>
        <v>42304761.904761903</v>
      </c>
      <c r="E13" s="130">
        <f>MIN(C13:D13)</f>
        <v>42304761.904761903</v>
      </c>
      <c r="F13" s="162">
        <f>F11</f>
        <v>12304761.904761903</v>
      </c>
      <c r="G13" s="11">
        <v>0.33333333333333331</v>
      </c>
      <c r="H13" s="166">
        <f>ROUNDDOWN(MIN(E13:F13)/3,-3)</f>
        <v>4101000</v>
      </c>
      <c r="I13" s="154">
        <f>I11</f>
        <v>1</v>
      </c>
      <c r="J13" s="167">
        <f>ROUNDDOWN(H13*I13,-3)</f>
        <v>4101000</v>
      </c>
    </row>
    <row r="14" spans="1:10" s="1" customFormat="1" ht="12"/>
    <row r="15" spans="1:10" s="1" customFormat="1" ht="12">
      <c r="A15" s="1" t="s">
        <v>22</v>
      </c>
    </row>
    <row r="16" spans="1:10" s="1" customFormat="1" ht="12">
      <c r="A16" s="12" t="s">
        <v>23</v>
      </c>
      <c r="B16" s="12"/>
      <c r="C16" s="12"/>
      <c r="D16" s="12"/>
      <c r="E16" s="12"/>
      <c r="F16" s="12"/>
      <c r="G16" s="12"/>
      <c r="H16" s="12"/>
    </row>
    <row r="17" spans="1:8" s="1" customFormat="1" ht="12">
      <c r="A17" s="12" t="s">
        <v>24</v>
      </c>
      <c r="B17" s="12"/>
      <c r="C17" s="12"/>
      <c r="D17" s="12"/>
      <c r="E17" s="12"/>
      <c r="F17" s="12"/>
      <c r="G17" s="12"/>
      <c r="H17" s="12"/>
    </row>
    <row r="18" spans="1:8" s="1" customFormat="1" ht="12">
      <c r="A18" s="12" t="s">
        <v>25</v>
      </c>
      <c r="B18" s="12"/>
      <c r="C18" s="12"/>
      <c r="D18" s="12"/>
      <c r="E18" s="12"/>
      <c r="F18" s="12"/>
      <c r="G18" s="12"/>
      <c r="H18" s="12"/>
    </row>
    <row r="19" spans="1:8" s="13" customFormat="1" ht="12">
      <c r="A19" s="13" t="s">
        <v>26</v>
      </c>
    </row>
    <row r="20" spans="1:8" s="13" customFormat="1" ht="12">
      <c r="A20" s="13" t="s">
        <v>27</v>
      </c>
    </row>
    <row r="21" spans="1:8" s="1" customFormat="1" ht="12">
      <c r="A21" s="153" t="s">
        <v>231</v>
      </c>
    </row>
  </sheetData>
  <mergeCells count="13">
    <mergeCell ref="J11:J12"/>
    <mergeCell ref="A12:B12"/>
    <mergeCell ref="A13:B13"/>
    <mergeCell ref="A3:J3"/>
    <mergeCell ref="A4:J4"/>
    <mergeCell ref="A9:B9"/>
    <mergeCell ref="A10:B10"/>
    <mergeCell ref="A11:B11"/>
    <mergeCell ref="E11:E12"/>
    <mergeCell ref="F11:F12"/>
    <mergeCell ref="G11:G12"/>
    <mergeCell ref="H11:H12"/>
    <mergeCell ref="I11:I12"/>
  </mergeCells>
  <phoneticPr fontId="3"/>
  <printOptions horizontalCentered="1" verticalCentered="1"/>
  <pageMargins left="0.78740157480314965" right="0.78740157480314965" top="0.98425196850393704" bottom="0.98425196850393704" header="0.51181102362204722" footer="0.51181102362204722"/>
  <pageSetup paperSize="9" scale="70" orientation="portrait" cellComments="asDisplayed" r:id="rId1"/>
  <headerFooter differentOddEven="1" alignWithMargins="0">
    <evenHeader>&amp;C（旧）</even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はじめにメモ（作成前にこのシートをお読みください）</vt:lpstr>
      <vt:lpstr>1-1</vt:lpstr>
      <vt:lpstr>1-1 (記載例)</vt:lpstr>
      <vt:lpstr>1-2</vt:lpstr>
      <vt:lpstr>1-2 (記載例)</vt:lpstr>
      <vt:lpstr>1-3</vt:lpstr>
      <vt:lpstr>1-3 (記載例)</vt:lpstr>
      <vt:lpstr>２-1</vt:lpstr>
      <vt:lpstr>２-1 (記載例)</vt:lpstr>
      <vt:lpstr>２-2</vt:lpstr>
      <vt:lpstr>２-2 (記載例)</vt:lpstr>
      <vt:lpstr>２-3</vt:lpstr>
      <vt:lpstr>２-3 (記載例)</vt:lpstr>
      <vt:lpstr>３-1</vt:lpstr>
      <vt:lpstr>３-1 (記載例)</vt:lpstr>
      <vt:lpstr>３-2</vt:lpstr>
      <vt:lpstr>３-2 (記載例)</vt:lpstr>
      <vt:lpstr>3-3</vt:lpstr>
      <vt:lpstr>3-3 (記載例)</vt:lpstr>
      <vt:lpstr>'1-1'!Print_Area</vt:lpstr>
      <vt:lpstr>'1-1 (記載例)'!Print_Area</vt:lpstr>
      <vt:lpstr>'1-2'!Print_Area</vt:lpstr>
      <vt:lpstr>'1-2 (記載例)'!Print_Area</vt:lpstr>
      <vt:lpstr>'1-3'!Print_Area</vt:lpstr>
      <vt:lpstr>'1-3 (記載例)'!Print_Area</vt:lpstr>
      <vt:lpstr>'２-1'!Print_Area</vt:lpstr>
      <vt:lpstr>'２-1 (記載例)'!Print_Area</vt:lpstr>
      <vt:lpstr>'２-2'!Print_Area</vt:lpstr>
      <vt:lpstr>'２-2 (記載例)'!Print_Area</vt:lpstr>
      <vt:lpstr>'２-3'!Print_Area</vt:lpstr>
      <vt:lpstr>'２-3 (記載例)'!Print_Area</vt:lpstr>
      <vt:lpstr>'３-1'!Print_Area</vt:lpstr>
      <vt:lpstr>'３-1 (記載例)'!Print_Area</vt:lpstr>
      <vt:lpstr>'３-2'!Print_Area</vt:lpstr>
      <vt:lpstr>'３-2 (記載例)'!Print_Area</vt:lpstr>
      <vt:lpstr>'3-3'!Print_Area</vt:lpstr>
      <vt:lpstr>'3-3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小野田 祥子</dc:creator>
  <cp:lastModifiedBy>user</cp:lastModifiedBy>
  <cp:lastPrinted>2023-11-22T04:18:31Z</cp:lastPrinted>
  <dcterms:created xsi:type="dcterms:W3CDTF">2023-11-20T10:46:14Z</dcterms:created>
  <dcterms:modified xsi:type="dcterms:W3CDTF">2023-11-30T02:06:41Z</dcterms:modified>
</cp:coreProperties>
</file>