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kfs01\s1336\02_人材確保グループ\15_看護職\456_就業実態調査\12_R8業務委託\99_R8フォーム類\調査票\04_実施用\"/>
    </mc:Choice>
  </mc:AlternateContent>
  <xr:revisionPtr revIDLastSave="0" documentId="13_ncr:1_{BFE1B0C1-26C4-44E8-8EC4-AED6339ECD56}" xr6:coauthVersionLast="47" xr6:coauthVersionMax="47" xr10:uidLastSave="{00000000-0000-0000-0000-000000000000}"/>
  <bookViews>
    <workbookView xWindow="-120" yWindow="-120" windowWidth="29040" windowHeight="15720" xr2:uid="{00000000-000D-0000-FFFF-FFFF00000000}"/>
  </bookViews>
  <sheets>
    <sheet name="調査票１" sheetId="12" r:id="rId1"/>
    <sheet name="調査票２" sheetId="1" r:id="rId2"/>
    <sheet name="調査票３" sheetId="2" r:id="rId3"/>
    <sheet name="調査票４" sheetId="14" r:id="rId4"/>
    <sheet name="調査票５" sheetId="9" r:id="rId5"/>
    <sheet name="プルダウンメニュー" sheetId="13" state="hidden" r:id="rId6"/>
    <sheet name="非表示・エラー判定" sheetId="17" state="hidden" r:id="rId7"/>
    <sheet name="非表示・リンク" sheetId="15" state="hidden" r:id="rId8"/>
    <sheet name="非表示・プルダウン" sheetId="16" state="hidden" r:id="rId9"/>
  </sheets>
  <definedNames>
    <definedName name="_xlnm._FilterDatabase" localSheetId="6" hidden="1">非表示・エラー判定!$A$3:$H$37</definedName>
    <definedName name="_xlnm._FilterDatabase" localSheetId="7" hidden="1">非表示・リンク!$A$3:$IE$4</definedName>
    <definedName name="_xlnm.Print_Area" localSheetId="0">調査票１!$A$1:$Q$42</definedName>
    <definedName name="_xlnm.Print_Area" localSheetId="1">調査票２!$A$1:$Q$48</definedName>
    <definedName name="_xlnm.Print_Area" localSheetId="2">調査票３!$A$1:$Q$70</definedName>
    <definedName name="_xlnm.Print_Area" localSheetId="3">調査票４!$A$1:$O$45</definedName>
    <definedName name="_xlnm.Print_Area" localSheetId="4">調査票５!$A$1:$P$63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7" l="1"/>
  <c r="G36" i="17"/>
  <c r="G34" i="17"/>
  <c r="G33" i="17"/>
  <c r="G32" i="17"/>
  <c r="G31" i="17"/>
  <c r="G27" i="17"/>
  <c r="G21" i="17"/>
  <c r="G22" i="17"/>
  <c r="G23" i="17"/>
  <c r="G24" i="17"/>
  <c r="G25" i="17"/>
  <c r="G26" i="17"/>
  <c r="G28" i="17"/>
  <c r="G29" i="17"/>
  <c r="G30" i="17"/>
  <c r="G20" i="17"/>
  <c r="G19" i="17"/>
  <c r="G18" i="17"/>
  <c r="G17" i="17"/>
  <c r="G15" i="17"/>
  <c r="G16" i="17"/>
  <c r="G8" i="17"/>
  <c r="G7" i="17"/>
  <c r="Z4" i="15"/>
  <c r="Y4" i="15"/>
  <c r="X4" i="15"/>
  <c r="W4" i="15"/>
  <c r="V4" i="15"/>
  <c r="U4" i="15"/>
  <c r="S4" i="15"/>
  <c r="R4" i="15"/>
  <c r="G6" i="17"/>
  <c r="G5" i="17"/>
  <c r="G4" i="17"/>
  <c r="IE4" i="15" l="1"/>
  <c r="ID4" i="15"/>
  <c r="IC4" i="15"/>
  <c r="IB4" i="15"/>
  <c r="IA4" i="15"/>
  <c r="HZ4" i="15"/>
  <c r="HY4" i="15"/>
  <c r="HX4" i="15"/>
  <c r="HW4" i="15"/>
  <c r="HV4" i="15"/>
  <c r="HU4" i="15"/>
  <c r="HT4" i="15"/>
  <c r="HS4" i="15"/>
  <c r="HR4" i="15"/>
  <c r="HQ4" i="15"/>
  <c r="HP4" i="15"/>
  <c r="HO4" i="15"/>
  <c r="HN4" i="15"/>
  <c r="HM4" i="15"/>
  <c r="HL4" i="15"/>
  <c r="HK4" i="15"/>
  <c r="HJ4" i="15"/>
  <c r="HI4" i="15"/>
  <c r="HH4" i="15"/>
  <c r="HG4" i="15"/>
  <c r="HF4" i="15"/>
  <c r="HE4" i="15"/>
  <c r="HD4" i="15"/>
  <c r="HC4" i="15"/>
  <c r="HB4" i="15"/>
  <c r="HA4" i="15"/>
  <c r="GZ4" i="15"/>
  <c r="GY4" i="15"/>
  <c r="GX4" i="15"/>
  <c r="GW4" i="15"/>
  <c r="GV4" i="15"/>
  <c r="GU4" i="15"/>
  <c r="GT4" i="15"/>
  <c r="GN4" i="15"/>
  <c r="GO4" i="15"/>
  <c r="GP4" i="15"/>
  <c r="GQ4" i="15"/>
  <c r="GI4" i="15"/>
  <c r="GJ4" i="15"/>
  <c r="GK4" i="15"/>
  <c r="GL4" i="15"/>
  <c r="GC4" i="15"/>
  <c r="GD4" i="15"/>
  <c r="GE4" i="15"/>
  <c r="GF4" i="15"/>
  <c r="FX4" i="15"/>
  <c r="FY4" i="15"/>
  <c r="FZ4" i="15"/>
  <c r="GA4" i="15"/>
  <c r="FW4" i="15"/>
  <c r="FV4" i="15"/>
  <c r="FU4" i="15"/>
  <c r="FT4" i="15"/>
  <c r="FS4" i="15"/>
  <c r="FR4" i="15"/>
  <c r="FQ4" i="15"/>
  <c r="FP4" i="15"/>
  <c r="FO4" i="15"/>
  <c r="FN4" i="15"/>
  <c r="FL4" i="15"/>
  <c r="FJ4" i="15"/>
  <c r="FI4" i="15"/>
  <c r="FG4" i="15"/>
  <c r="FF4" i="15"/>
  <c r="FE4" i="15"/>
  <c r="FD4" i="15"/>
  <c r="FC4" i="15"/>
  <c r="FB4" i="15"/>
  <c r="FA4" i="15"/>
  <c r="EZ4" i="15"/>
  <c r="EV4" i="15"/>
  <c r="EY4" i="15"/>
  <c r="EX4" i="15"/>
  <c r="EW4" i="15"/>
  <c r="EU4" i="15"/>
  <c r="ET4" i="15"/>
  <c r="ES4" i="15"/>
  <c r="ER4" i="15"/>
  <c r="EQ4" i="15"/>
  <c r="EP4" i="15"/>
  <c r="EO4" i="15"/>
  <c r="EN4" i="15"/>
  <c r="EM4" i="15"/>
  <c r="EL4" i="15"/>
  <c r="EK4" i="15"/>
  <c r="EJ4" i="15"/>
  <c r="EI4" i="15"/>
  <c r="EH4" i="15"/>
  <c r="EG4" i="15"/>
  <c r="EF4" i="15"/>
  <c r="EE4" i="15"/>
  <c r="ED4" i="15"/>
  <c r="EC4" i="15"/>
  <c r="EB4" i="15"/>
  <c r="EA4" i="15"/>
  <c r="DZ4" i="15"/>
  <c r="DY4" i="15"/>
  <c r="DX4" i="15"/>
  <c r="DW4" i="15"/>
  <c r="DV4" i="15"/>
  <c r="DT4" i="15"/>
  <c r="DS4" i="15"/>
  <c r="DR4" i="15"/>
  <c r="DQ4" i="15"/>
  <c r="DO4" i="15"/>
  <c r="DN4" i="15"/>
  <c r="DM4" i="15"/>
  <c r="DL4" i="15"/>
  <c r="DK4" i="15"/>
  <c r="DJ4" i="15"/>
  <c r="DH4" i="15"/>
  <c r="DG4" i="15"/>
  <c r="DF4" i="15"/>
  <c r="DE4" i="15"/>
  <c r="DC4" i="15"/>
  <c r="DB4" i="15"/>
  <c r="DA4" i="15"/>
  <c r="CY4" i="15"/>
  <c r="CX4" i="15"/>
  <c r="CW4" i="15"/>
  <c r="CV4" i="15"/>
  <c r="CU4" i="15"/>
  <c r="CT4" i="15"/>
  <c r="CS4" i="15"/>
  <c r="CR4" i="15"/>
  <c r="CQ4" i="15"/>
  <c r="CP4" i="15"/>
  <c r="CO4" i="15"/>
  <c r="CN4" i="15"/>
  <c r="CM4" i="15"/>
  <c r="CL4" i="15"/>
  <c r="F47" i="1"/>
  <c r="CJ4" i="15"/>
  <c r="CI4" i="15"/>
  <c r="CH4" i="15"/>
  <c r="CG4" i="15"/>
  <c r="CF4" i="15"/>
  <c r="CE4" i="15"/>
  <c r="CB4" i="15"/>
  <c r="CA4" i="15"/>
  <c r="BZ4" i="15"/>
  <c r="BY4" i="15"/>
  <c r="BW4" i="15"/>
  <c r="BV4" i="15"/>
  <c r="BU4" i="15"/>
  <c r="BT4" i="15"/>
  <c r="BQ4" i="15"/>
  <c r="BP4" i="15"/>
  <c r="BO4" i="15"/>
  <c r="BN4" i="15"/>
  <c r="BL4" i="15"/>
  <c r="BK4" i="15"/>
  <c r="BJ4" i="15"/>
  <c r="BI4" i="15"/>
  <c r="BC4" i="15"/>
  <c r="BD4" i="15"/>
  <c r="BE4" i="15"/>
  <c r="BF4" i="15"/>
  <c r="AX4" i="15"/>
  <c r="AY4" i="15"/>
  <c r="AZ4" i="15"/>
  <c r="BA4" i="15"/>
  <c r="AR4" i="15"/>
  <c r="AS4" i="15"/>
  <c r="AT4" i="15"/>
  <c r="AU4" i="15"/>
  <c r="AM4" i="15"/>
  <c r="AN4" i="15"/>
  <c r="AO4" i="15"/>
  <c r="AP4" i="15"/>
  <c r="AG4" i="15"/>
  <c r="AH4" i="15"/>
  <c r="AI4" i="15"/>
  <c r="AJ4" i="15"/>
  <c r="AB4" i="15"/>
  <c r="AC4" i="15"/>
  <c r="AD4" i="15"/>
  <c r="AE4" i="15"/>
  <c r="AA4" i="15" l="1"/>
  <c r="T4" i="15"/>
  <c r="Q4" i="15"/>
  <c r="P4" i="15"/>
  <c r="K4" i="15"/>
  <c r="N19" i="14" l="1"/>
  <c r="N44" i="14" l="1"/>
  <c r="GR4" i="15" s="1"/>
  <c r="N43" i="14"/>
  <c r="GM4" i="15" s="1"/>
  <c r="N39" i="14"/>
  <c r="GG4" i="15" s="1"/>
  <c r="N38" i="14"/>
  <c r="GB4" i="15" s="1"/>
  <c r="N17" i="14"/>
  <c r="FK4" i="15" s="1"/>
  <c r="N9" i="14"/>
  <c r="FH4" i="15" s="1"/>
  <c r="K16" i="2"/>
  <c r="P37" i="2"/>
  <c r="H35" i="2"/>
  <c r="H28" i="2"/>
  <c r="DD4" i="15" s="1"/>
  <c r="N19" i="1"/>
  <c r="BG4" i="15" s="1"/>
  <c r="N18" i="1"/>
  <c r="BB4" i="15" s="1"/>
  <c r="N17" i="1"/>
  <c r="AV4" i="15" s="1"/>
  <c r="N16" i="1"/>
  <c r="AQ4" i="15" s="1"/>
  <c r="N15" i="1"/>
  <c r="AK4" i="15" s="1"/>
  <c r="N14" i="1"/>
  <c r="AF4" i="15" s="1"/>
  <c r="DP4" i="15" l="1"/>
  <c r="G13" i="17"/>
  <c r="DI4" i="15"/>
  <c r="CZ4" i="15"/>
  <c r="N20" i="14"/>
  <c r="FM4" i="15" s="1"/>
  <c r="N40" i="14"/>
  <c r="GH4" i="15" s="1"/>
  <c r="N45" i="14"/>
  <c r="GS4" i="15" s="1"/>
  <c r="O16" i="1"/>
  <c r="O18" i="1"/>
  <c r="BH4" i="15" s="1"/>
  <c r="O14" i="1"/>
  <c r="AL4" i="15" s="1"/>
  <c r="J44" i="2"/>
  <c r="DU4" i="15" l="1"/>
  <c r="G14" i="17"/>
  <c r="N16" i="2"/>
  <c r="AW4" i="15"/>
  <c r="K50" i="9"/>
  <c r="K42" i="9"/>
  <c r="G35" i="17" s="1"/>
  <c r="G11" i="17" l="1"/>
  <c r="G12" i="17"/>
  <c r="CK4" i="15"/>
  <c r="L35" i="1"/>
  <c r="CC4" i="15" s="1"/>
  <c r="L34" i="1"/>
  <c r="BX4" i="15" s="1"/>
  <c r="L36" i="1" l="1"/>
  <c r="CD4" i="15" s="1"/>
  <c r="L28" i="1"/>
  <c r="BR4" i="15" s="1"/>
  <c r="L27" i="1"/>
  <c r="BM4" i="15" s="1"/>
  <c r="L29" i="1" l="1"/>
  <c r="G10" i="17" s="1"/>
  <c r="G9" i="17" l="1"/>
  <c r="BS4" i="15"/>
  <c r="F1" i="17" l="1"/>
  <c r="H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B1C71DC5-34F0-4E89-AE8A-CC254D4FA931}">
      <text>
        <r>
          <rPr>
            <b/>
            <sz val="9"/>
            <color indexed="81"/>
            <rFont val="MS P ゴシック"/>
            <family val="3"/>
            <charset val="128"/>
          </rPr>
          <t>user:</t>
        </r>
        <r>
          <rPr>
            <sz val="9"/>
            <color indexed="81"/>
            <rFont val="MS P ゴシック"/>
            <family val="3"/>
            <charset val="128"/>
          </rPr>
          <t xml:space="preserve">
639施設：重複もカウント
*峰の郷ユニットは除く
</t>
        </r>
      </text>
    </comment>
    <comment ref="B3" authorId="0" shapeId="0" xr:uid="{AA120DC6-19D8-454E-8168-665443A9ED1C}">
      <text>
        <r>
          <rPr>
            <b/>
            <sz val="9"/>
            <color indexed="81"/>
            <rFont val="MS P ゴシック"/>
            <family val="3"/>
            <charset val="128"/>
          </rPr>
          <t>user:</t>
        </r>
        <r>
          <rPr>
            <sz val="9"/>
            <color indexed="81"/>
            <rFont val="MS P ゴシック"/>
            <family val="3"/>
            <charset val="128"/>
          </rPr>
          <t xml:space="preserve">
627施設：重複を除く</t>
        </r>
      </text>
    </comment>
    <comment ref="C3" authorId="0" shapeId="0" xr:uid="{57828D77-03E7-4850-B64D-64548BAA0A7C}">
      <text>
        <r>
          <rPr>
            <b/>
            <sz val="9"/>
            <color indexed="81"/>
            <rFont val="MS P ゴシック"/>
            <family val="3"/>
            <charset val="128"/>
          </rPr>
          <t>user:</t>
        </r>
        <r>
          <rPr>
            <sz val="9"/>
            <color indexed="81"/>
            <rFont val="MS P ゴシック"/>
            <family val="3"/>
            <charset val="128"/>
          </rPr>
          <t xml:space="preserve">
施設種別ごと
老健197
特養442
*重複含む、峰の郷ユニット除く
</t>
        </r>
      </text>
    </comment>
    <comment ref="K3" authorId="0" shapeId="0" xr:uid="{3AF15D79-7E43-4668-8408-70049443385B}">
      <text>
        <r>
          <rPr>
            <b/>
            <sz val="9"/>
            <color indexed="81"/>
            <rFont val="MS P ゴシック"/>
            <family val="3"/>
            <charset val="128"/>
          </rPr>
          <t>user:</t>
        </r>
        <r>
          <rPr>
            <sz val="9"/>
            <color indexed="81"/>
            <rFont val="MS P ゴシック"/>
            <family val="3"/>
            <charset val="128"/>
          </rPr>
          <t xml:space="preserve">
黄：重複</t>
        </r>
      </text>
    </comment>
    <comment ref="L3" authorId="0" shapeId="0" xr:uid="{E800A978-61C5-4785-821A-8551C74BA200}">
      <text>
        <r>
          <rPr>
            <b/>
            <sz val="9"/>
            <color indexed="81"/>
            <rFont val="MS P ゴシック"/>
            <family val="3"/>
            <charset val="128"/>
          </rPr>
          <t>user:</t>
        </r>
        <r>
          <rPr>
            <sz val="9"/>
            <color indexed="81"/>
            <rFont val="MS P ゴシック"/>
            <family val="3"/>
            <charset val="128"/>
          </rPr>
          <t xml:space="preserve">
赤：重複</t>
        </r>
      </text>
    </comment>
    <comment ref="N3" authorId="0" shapeId="0" xr:uid="{60E685B0-92A6-4D33-90AA-71F560D8329E}">
      <text>
        <r>
          <rPr>
            <b/>
            <sz val="9"/>
            <color indexed="81"/>
            <rFont val="MS P ゴシック"/>
            <family val="3"/>
            <charset val="128"/>
          </rPr>
          <t>user:</t>
        </r>
        <r>
          <rPr>
            <sz val="9"/>
            <color indexed="81"/>
            <rFont val="MS P ゴシック"/>
            <family val="3"/>
            <charset val="128"/>
          </rPr>
          <t xml:space="preserve">
赤：重複</t>
        </r>
      </text>
    </comment>
    <comment ref="O3" authorId="0" shapeId="0" xr:uid="{8A00B42C-5B82-48AF-BBEE-CD4F6C1B3D31}">
      <text>
        <r>
          <rPr>
            <b/>
            <sz val="9"/>
            <color indexed="81"/>
            <rFont val="MS P ゴシック"/>
            <family val="3"/>
            <charset val="128"/>
          </rPr>
          <t>user:</t>
        </r>
        <r>
          <rPr>
            <sz val="9"/>
            <color indexed="81"/>
            <rFont val="MS P ゴシック"/>
            <family val="3"/>
            <charset val="128"/>
          </rPr>
          <t xml:space="preserve">
赤：重複</t>
        </r>
      </text>
    </comment>
  </commentList>
</comments>
</file>

<file path=xl/sharedStrings.xml><?xml version="1.0" encoding="utf-8"?>
<sst xmlns="http://schemas.openxmlformats.org/spreadsheetml/2006/main" count="752" uniqueCount="594">
  <si>
    <t>施設名</t>
    <rPh sb="0" eb="2">
      <t>シセツ</t>
    </rPh>
    <rPh sb="2" eb="3">
      <t>メイ</t>
    </rPh>
    <phoneticPr fontId="2"/>
  </si>
  <si>
    <t>保健師</t>
    <rPh sb="0" eb="3">
      <t>ホケンシ</t>
    </rPh>
    <phoneticPr fontId="2"/>
  </si>
  <si>
    <t>助産師</t>
    <rPh sb="0" eb="3">
      <t>ジョサンシ</t>
    </rPh>
    <phoneticPr fontId="2"/>
  </si>
  <si>
    <t>常勤</t>
    <rPh sb="0" eb="2">
      <t>ジョウキン</t>
    </rPh>
    <phoneticPr fontId="2"/>
  </si>
  <si>
    <t>非常勤</t>
    <rPh sb="0" eb="3">
      <t>ヒジョウキン</t>
    </rPh>
    <phoneticPr fontId="2"/>
  </si>
  <si>
    <t>看護師</t>
    <rPh sb="0" eb="2">
      <t>カンゴ</t>
    </rPh>
    <rPh sb="2" eb="3">
      <t>シ</t>
    </rPh>
    <phoneticPr fontId="2"/>
  </si>
  <si>
    <t>准看護師</t>
    <rPh sb="0" eb="1">
      <t>ジュン</t>
    </rPh>
    <rPh sb="1" eb="3">
      <t>カンゴ</t>
    </rPh>
    <rPh sb="3" eb="4">
      <t>シ</t>
    </rPh>
    <phoneticPr fontId="2"/>
  </si>
  <si>
    <t>小計</t>
    <rPh sb="0" eb="2">
      <t>ショウケイ</t>
    </rPh>
    <phoneticPr fontId="2"/>
  </si>
  <si>
    <t>介護療養型老健</t>
    <rPh sb="0" eb="2">
      <t>カイゴ</t>
    </rPh>
    <rPh sb="2" eb="5">
      <t>リョウヨウガタ</t>
    </rPh>
    <rPh sb="5" eb="7">
      <t>ロウケン</t>
    </rPh>
    <phoneticPr fontId="1"/>
  </si>
  <si>
    <t>従来型老健</t>
    <rPh sb="0" eb="3">
      <t>ジュウライガタ</t>
    </rPh>
    <rPh sb="3" eb="5">
      <t>ロウケン</t>
    </rPh>
    <phoneticPr fontId="1"/>
  </si>
  <si>
    <t>介護老人保健施設・特別養護老人ホーム</t>
    <rPh sb="0" eb="8">
      <t>カイゴロウジンホケンシセツ</t>
    </rPh>
    <rPh sb="9" eb="15">
      <t>トクベツヨウゴロウジン</t>
    </rPh>
    <phoneticPr fontId="2"/>
  </si>
  <si>
    <t>介護老人保健施設</t>
    <rPh sb="0" eb="8">
      <t>カイゴロウジンホケンシセツ</t>
    </rPh>
    <phoneticPr fontId="1"/>
  </si>
  <si>
    <t>特別養護老人ホーム</t>
    <rPh sb="0" eb="6">
      <t>トクベツヨウゴロウジン</t>
    </rPh>
    <phoneticPr fontId="1"/>
  </si>
  <si>
    <t>床（短期入所を含む）</t>
    <rPh sb="0" eb="1">
      <t>ユカ</t>
    </rPh>
    <rPh sb="2" eb="4">
      <t>タンキ</t>
    </rPh>
    <rPh sb="4" eb="6">
      <t>ニュウショ</t>
    </rPh>
    <rPh sb="7" eb="8">
      <t>フク</t>
    </rPh>
    <phoneticPr fontId="1"/>
  </si>
  <si>
    <t>＊　この調査においての常勤とは正規雇用もしくはこれに準ずる勤務形態・勤務時間の職員、非常勤とは常勤以外の職員</t>
    <rPh sb="4" eb="6">
      <t>チョウサ</t>
    </rPh>
    <rPh sb="11" eb="13">
      <t>ジョウキン</t>
    </rPh>
    <rPh sb="15" eb="17">
      <t>セイキ</t>
    </rPh>
    <rPh sb="17" eb="19">
      <t>コヨウ</t>
    </rPh>
    <rPh sb="26" eb="27">
      <t>ジュン</t>
    </rPh>
    <rPh sb="29" eb="31">
      <t>キンム</t>
    </rPh>
    <rPh sb="31" eb="33">
      <t>ケイタイ</t>
    </rPh>
    <rPh sb="34" eb="36">
      <t>キンム</t>
    </rPh>
    <rPh sb="36" eb="38">
      <t>ジカン</t>
    </rPh>
    <rPh sb="39" eb="41">
      <t>ショクイン</t>
    </rPh>
    <rPh sb="42" eb="45">
      <t>ヒジョウキン</t>
    </rPh>
    <rPh sb="47" eb="49">
      <t>ジョウキン</t>
    </rPh>
    <rPh sb="49" eb="51">
      <t>イガイ</t>
    </rPh>
    <rPh sb="52" eb="54">
      <t>ショクイン</t>
    </rPh>
    <phoneticPr fontId="1"/>
  </si>
  <si>
    <t>問４</t>
    <rPh sb="0" eb="1">
      <t>トイ</t>
    </rPh>
    <phoneticPr fontId="1"/>
  </si>
  <si>
    <t>問５</t>
    <rPh sb="0" eb="1">
      <t>トイ</t>
    </rPh>
    <phoneticPr fontId="1"/>
  </si>
  <si>
    <t>新卒者を介護老人保健施設・特別養護老人ホームで従事させるにあたり、</t>
    <rPh sb="0" eb="3">
      <t>シンソツシャ</t>
    </rPh>
    <rPh sb="4" eb="12">
      <t>カイゴロウジンホケンシセツ</t>
    </rPh>
    <rPh sb="13" eb="19">
      <t>トクベツヨウゴロウジン</t>
    </rPh>
    <rPh sb="23" eb="25">
      <t>ジュウジ</t>
    </rPh>
    <phoneticPr fontId="1"/>
  </si>
  <si>
    <t>合計</t>
    <rPh sb="0" eb="2">
      <t>ゴウケイ</t>
    </rPh>
    <phoneticPr fontId="2"/>
  </si>
  <si>
    <t>人</t>
    <rPh sb="0" eb="1">
      <t>ニン</t>
    </rPh>
    <phoneticPr fontId="2"/>
  </si>
  <si>
    <t>入力方法について</t>
    <rPh sb="2" eb="4">
      <t>ホウホウ</t>
    </rPh>
    <phoneticPr fontId="2"/>
  </si>
  <si>
    <t>問６</t>
    <rPh sb="0" eb="1">
      <t>トイ</t>
    </rPh>
    <phoneticPr fontId="1"/>
  </si>
  <si>
    <t>問７</t>
    <rPh sb="0" eb="1">
      <t>トイ</t>
    </rPh>
    <phoneticPr fontId="1"/>
  </si>
  <si>
    <t>人数</t>
    <rPh sb="0" eb="2">
      <t>ニンズウ</t>
    </rPh>
    <phoneticPr fontId="1"/>
  </si>
  <si>
    <t>人</t>
    <rPh sb="0" eb="1">
      <t>ニン</t>
    </rPh>
    <phoneticPr fontId="1"/>
  </si>
  <si>
    <t>合計（延べ）</t>
    <rPh sb="0" eb="2">
      <t>ゴウケイ</t>
    </rPh>
    <rPh sb="3" eb="4">
      <t>ノ</t>
    </rPh>
    <phoneticPr fontId="2"/>
  </si>
  <si>
    <t>自施設採用</t>
    <rPh sb="0" eb="1">
      <t>ジ</t>
    </rPh>
    <rPh sb="1" eb="3">
      <t>シセツ</t>
    </rPh>
    <rPh sb="3" eb="5">
      <t>サイヨウ</t>
    </rPh>
    <phoneticPr fontId="1"/>
  </si>
  <si>
    <t>無料職業
紹介所</t>
    <rPh sb="0" eb="2">
      <t>ムリョウ</t>
    </rPh>
    <rPh sb="2" eb="4">
      <t>ショクギョウ</t>
    </rPh>
    <rPh sb="5" eb="7">
      <t>ショウカイ</t>
    </rPh>
    <rPh sb="7" eb="8">
      <t>ジョ</t>
    </rPh>
    <phoneticPr fontId="1"/>
  </si>
  <si>
    <t>採用媒体</t>
    <rPh sb="0" eb="2">
      <t>サイヨウ</t>
    </rPh>
    <rPh sb="2" eb="4">
      <t>バイタイ</t>
    </rPh>
    <phoneticPr fontId="1"/>
  </si>
  <si>
    <t>小計</t>
    <rPh sb="0" eb="2">
      <t>ショウケイ</t>
    </rPh>
    <phoneticPr fontId="1"/>
  </si>
  <si>
    <t>問１</t>
    <rPh sb="0" eb="1">
      <t>トイ</t>
    </rPh>
    <phoneticPr fontId="1"/>
  </si>
  <si>
    <t>貴施設の基礎情報について伺います。</t>
    <rPh sb="0" eb="1">
      <t>キ</t>
    </rPh>
    <rPh sb="1" eb="3">
      <t>シセツ</t>
    </rPh>
    <rPh sb="4" eb="6">
      <t>キソ</t>
    </rPh>
    <rPh sb="6" eb="8">
      <t>ジョウホウ</t>
    </rPh>
    <rPh sb="12" eb="13">
      <t>ウカガ</t>
    </rPh>
    <phoneticPr fontId="1"/>
  </si>
  <si>
    <t>（１）施設種別を選んでください。</t>
    <rPh sb="3" eb="5">
      <t>シセツ</t>
    </rPh>
    <rPh sb="5" eb="7">
      <t>シュベツ</t>
    </rPh>
    <rPh sb="8" eb="9">
      <t>エラ</t>
    </rPh>
    <phoneticPr fontId="1"/>
  </si>
  <si>
    <t>（２）介護老人保健施設の方へ伺います。機能型を選んでください。</t>
    <rPh sb="3" eb="5">
      <t>カイゴ</t>
    </rPh>
    <rPh sb="5" eb="7">
      <t>ロウジン</t>
    </rPh>
    <rPh sb="7" eb="9">
      <t>ホケン</t>
    </rPh>
    <rPh sb="9" eb="11">
      <t>シセツ</t>
    </rPh>
    <rPh sb="12" eb="13">
      <t>カタ</t>
    </rPh>
    <rPh sb="14" eb="15">
      <t>ウカガ</t>
    </rPh>
    <phoneticPr fontId="1"/>
  </si>
  <si>
    <t>（３）入所定員をお答えください。</t>
    <rPh sb="3" eb="5">
      <t>ニュウショ</t>
    </rPh>
    <rPh sb="5" eb="7">
      <t>テイイン</t>
    </rPh>
    <rPh sb="9" eb="10">
      <t>コタ</t>
    </rPh>
    <phoneticPr fontId="1"/>
  </si>
  <si>
    <t>問２</t>
    <rPh sb="0" eb="1">
      <t>トイ</t>
    </rPh>
    <phoneticPr fontId="2"/>
  </si>
  <si>
    <t>職種</t>
    <rPh sb="0" eb="2">
      <t>ショクシュ</t>
    </rPh>
    <phoneticPr fontId="2"/>
  </si>
  <si>
    <t>内容：</t>
    <rPh sb="0" eb="2">
      <t>ナイヨウ</t>
    </rPh>
    <phoneticPr fontId="1"/>
  </si>
  <si>
    <t>合計</t>
    <rPh sb="0" eb="2">
      <t>ゴウケイ</t>
    </rPh>
    <phoneticPr fontId="1"/>
  </si>
  <si>
    <t>退職理由</t>
    <rPh sb="0" eb="2">
      <t>タイショク</t>
    </rPh>
    <rPh sb="2" eb="4">
      <t>リユウ</t>
    </rPh>
    <phoneticPr fontId="2"/>
  </si>
  <si>
    <t>※把握していない場合は「不明」としてください</t>
    <rPh sb="1" eb="3">
      <t>ハアク</t>
    </rPh>
    <rPh sb="8" eb="10">
      <t>バアイ</t>
    </rPh>
    <rPh sb="12" eb="14">
      <t>フメイ</t>
    </rPh>
    <phoneticPr fontId="2"/>
  </si>
  <si>
    <t>人数</t>
    <rPh sb="0" eb="2">
      <t>ニンズウ</t>
    </rPh>
    <phoneticPr fontId="2"/>
  </si>
  <si>
    <t>※退職者一人につき主たる理由一つ選択し、その人数を入力してください</t>
    <rPh sb="1" eb="3">
      <t>タイショク</t>
    </rPh>
    <rPh sb="3" eb="4">
      <t>シャ</t>
    </rPh>
    <rPh sb="4" eb="6">
      <t>ヒトリ</t>
    </rPh>
    <rPh sb="9" eb="10">
      <t>シュ</t>
    </rPh>
    <rPh sb="12" eb="14">
      <t>リユウ</t>
    </rPh>
    <rPh sb="14" eb="15">
      <t>ヒト</t>
    </rPh>
    <rPh sb="16" eb="18">
      <t>センタク</t>
    </rPh>
    <rPh sb="22" eb="23">
      <t>ニン</t>
    </rPh>
    <rPh sb="23" eb="24">
      <t>スウ</t>
    </rPh>
    <phoneticPr fontId="1"/>
  </si>
  <si>
    <t>※理由が不明の場合は「不明」を選択し、その人数を入力してください</t>
    <rPh sb="1" eb="3">
      <t>リユウ</t>
    </rPh>
    <rPh sb="4" eb="6">
      <t>フメイ</t>
    </rPh>
    <rPh sb="7" eb="9">
      <t>バアイ</t>
    </rPh>
    <rPh sb="11" eb="13">
      <t>フメイ</t>
    </rPh>
    <rPh sb="15" eb="17">
      <t>センタク</t>
    </rPh>
    <rPh sb="21" eb="23">
      <t>ニンズ</t>
    </rPh>
    <phoneticPr fontId="1"/>
  </si>
  <si>
    <t>※選択肢はプルダウンで選択してください</t>
    <rPh sb="1" eb="4">
      <t>センタクシ</t>
    </rPh>
    <rPh sb="11" eb="13">
      <t>センタク</t>
    </rPh>
    <phoneticPr fontId="1"/>
  </si>
  <si>
    <t>※（３）入所定員、（５）残業時間は直接数字を入力してください</t>
    <rPh sb="4" eb="6">
      <t>ニュウショ</t>
    </rPh>
    <rPh sb="6" eb="8">
      <t>テイイン</t>
    </rPh>
    <rPh sb="12" eb="14">
      <t>ザンギョウ</t>
    </rPh>
    <rPh sb="14" eb="16">
      <t>ジカン</t>
    </rPh>
    <rPh sb="17" eb="19">
      <t>チョクセツ</t>
    </rPh>
    <rPh sb="19" eb="21">
      <t>スウジ</t>
    </rPh>
    <rPh sb="22" eb="24">
      <t>ニュウリョク</t>
    </rPh>
    <phoneticPr fontId="1"/>
  </si>
  <si>
    <t>※（４）において「⑤その他」を選択の場合は内容を直接入力してください</t>
    <phoneticPr fontId="1"/>
  </si>
  <si>
    <t>＊　該当者がいない場合は、「０」（ゼロ）のままにしてください</t>
    <rPh sb="2" eb="5">
      <t>ガイトウシャ</t>
    </rPh>
    <rPh sb="9" eb="11">
      <t>バアイ</t>
    </rPh>
    <phoneticPr fontId="2"/>
  </si>
  <si>
    <t>＊　職員数には、自施設雇用の他、派遣職員も含みます。勤務時間に応じて、「常勤」「非常勤」それぞれに計上してください</t>
    <rPh sb="2" eb="4">
      <t>ショクイン</t>
    </rPh>
    <rPh sb="4" eb="5">
      <t>スウ</t>
    </rPh>
    <rPh sb="8" eb="9">
      <t>ジ</t>
    </rPh>
    <rPh sb="9" eb="11">
      <t>シセツ</t>
    </rPh>
    <rPh sb="11" eb="13">
      <t>コヨウ</t>
    </rPh>
    <rPh sb="14" eb="15">
      <t>ホカ</t>
    </rPh>
    <rPh sb="16" eb="18">
      <t>ハケン</t>
    </rPh>
    <rPh sb="18" eb="20">
      <t>ショクイン</t>
    </rPh>
    <rPh sb="21" eb="22">
      <t>フク</t>
    </rPh>
    <rPh sb="26" eb="28">
      <t>キンム</t>
    </rPh>
    <rPh sb="28" eb="30">
      <t>ジカン</t>
    </rPh>
    <rPh sb="31" eb="32">
      <t>オウ</t>
    </rPh>
    <rPh sb="36" eb="38">
      <t>ジョウキン</t>
    </rPh>
    <rPh sb="40" eb="43">
      <t>ヒジョウキン</t>
    </rPh>
    <rPh sb="49" eb="51">
      <t>ケイジョウ</t>
    </rPh>
    <phoneticPr fontId="1"/>
  </si>
  <si>
    <t>　　　（パートタイム等）とします（ただし育児・介護等の時短職員や産休・休職中職員は正規雇用であれば常勤に含めるものとする）</t>
    <phoneticPr fontId="1"/>
  </si>
  <si>
    <t>＊　「○」印で選択する項目は、プルダウンで入力してください</t>
    <phoneticPr fontId="2"/>
  </si>
  <si>
    <t>※利用した方法に○をつけ（プルダウン）、実際に採用した人数を入力してください</t>
    <rPh sb="1" eb="3">
      <t>リヨウ</t>
    </rPh>
    <rPh sb="5" eb="7">
      <t>ホウホウ</t>
    </rPh>
    <rPh sb="20" eb="22">
      <t>ジッサイ</t>
    </rPh>
    <rPh sb="23" eb="25">
      <t>サイヨウ</t>
    </rPh>
    <rPh sb="27" eb="29">
      <t>ニンズウ</t>
    </rPh>
    <rPh sb="30" eb="32">
      <t>ニュウリョク</t>
    </rPh>
    <phoneticPr fontId="1"/>
  </si>
  <si>
    <t>※定期採用の他、退職・休職等による人員補充や増床等拡充を含む、採用を必要とした看護職員の人数</t>
    <rPh sb="1" eb="3">
      <t>テイキ</t>
    </rPh>
    <rPh sb="3" eb="5">
      <t>サイヨウ</t>
    </rPh>
    <rPh sb="6" eb="7">
      <t>ホカ</t>
    </rPh>
    <rPh sb="8" eb="10">
      <t>タイショク</t>
    </rPh>
    <rPh sb="11" eb="13">
      <t>キュウショク</t>
    </rPh>
    <rPh sb="13" eb="14">
      <t>トウ</t>
    </rPh>
    <rPh sb="17" eb="19">
      <t>ジンイン</t>
    </rPh>
    <rPh sb="19" eb="21">
      <t>ホジュウ</t>
    </rPh>
    <phoneticPr fontId="2"/>
  </si>
  <si>
    <t>　① 日勤（１勤務帯）　+　夜間Nsオンコール</t>
    <rPh sb="3" eb="5">
      <t>ニッキン</t>
    </rPh>
    <rPh sb="7" eb="9">
      <t>キンム</t>
    </rPh>
    <rPh sb="9" eb="10">
      <t>タイ</t>
    </rPh>
    <rPh sb="14" eb="16">
      <t>ヤカン</t>
    </rPh>
    <phoneticPr fontId="1"/>
  </si>
  <si>
    <t>　② 日勤（2～3勤務帯）　※早出・普通・遅出等　変則勤務含む　+　夜間Nsオンコール</t>
    <rPh sb="3" eb="5">
      <t>ニッキン</t>
    </rPh>
    <rPh sb="9" eb="11">
      <t>キンム</t>
    </rPh>
    <rPh sb="11" eb="12">
      <t>タイ</t>
    </rPh>
    <rPh sb="15" eb="17">
      <t>ハヤデ</t>
    </rPh>
    <rPh sb="18" eb="20">
      <t>フツウ</t>
    </rPh>
    <rPh sb="21" eb="23">
      <t>オソデ</t>
    </rPh>
    <rPh sb="23" eb="24">
      <t>トウ</t>
    </rPh>
    <rPh sb="25" eb="27">
      <t>ヘンソク</t>
    </rPh>
    <rPh sb="27" eb="29">
      <t>キンム</t>
    </rPh>
    <rPh sb="29" eb="30">
      <t>フク</t>
    </rPh>
    <rPh sb="34" eb="36">
      <t>ヤカン</t>
    </rPh>
    <phoneticPr fontId="2"/>
  </si>
  <si>
    <t>　③ 24時間二交代　（日勤　※早出遅出等含む　・夜勤）</t>
    <rPh sb="5" eb="7">
      <t>ジカン</t>
    </rPh>
    <rPh sb="7" eb="8">
      <t>ニ</t>
    </rPh>
    <rPh sb="8" eb="10">
      <t>コウタイ</t>
    </rPh>
    <rPh sb="12" eb="14">
      <t>ニッキン</t>
    </rPh>
    <rPh sb="16" eb="18">
      <t>ハヤデ</t>
    </rPh>
    <rPh sb="18" eb="20">
      <t>オソデ</t>
    </rPh>
    <rPh sb="20" eb="21">
      <t>トウ</t>
    </rPh>
    <rPh sb="21" eb="22">
      <t>フク</t>
    </rPh>
    <rPh sb="25" eb="27">
      <t>ヤキン</t>
    </rPh>
    <phoneticPr fontId="2"/>
  </si>
  <si>
    <t>　④ 24時間三交代　（日勤　※早出遅出等含む　・準夜等・深夜勤）</t>
    <rPh sb="16" eb="18">
      <t>ハヤデ</t>
    </rPh>
    <rPh sb="18" eb="20">
      <t>オソデ</t>
    </rPh>
    <rPh sb="20" eb="21">
      <t>トウ</t>
    </rPh>
    <rPh sb="21" eb="22">
      <t>フク</t>
    </rPh>
    <rPh sb="25" eb="26">
      <t>ジュン</t>
    </rPh>
    <rPh sb="26" eb="27">
      <t>ヤ</t>
    </rPh>
    <rPh sb="27" eb="28">
      <t>ナド</t>
    </rPh>
    <rPh sb="29" eb="31">
      <t>シンヤ</t>
    </rPh>
    <phoneticPr fontId="2"/>
  </si>
  <si>
    <t>　⑤ その他</t>
    <rPh sb="5" eb="6">
      <t>タ</t>
    </rPh>
    <phoneticPr fontId="2"/>
  </si>
  <si>
    <r>
      <t>＊　職員数は</t>
    </r>
    <r>
      <rPr>
        <b/>
        <u/>
        <sz val="14"/>
        <rFont val="ＭＳ Ｐゴシック"/>
        <family val="3"/>
        <charset val="128"/>
        <scheme val="minor"/>
      </rPr>
      <t>実数</t>
    </r>
    <r>
      <rPr>
        <sz val="14"/>
        <rFont val="ＭＳ Ｐゴシック"/>
        <family val="3"/>
        <charset val="128"/>
        <scheme val="minor"/>
      </rPr>
      <t>とし、太枠内に該当数字を入力いただくと合計数が自動計算されます</t>
    </r>
    <r>
      <rPr>
        <b/>
        <u/>
        <sz val="14"/>
        <rFont val="ＭＳ Ｐゴシック"/>
        <family val="3"/>
        <charset val="128"/>
        <scheme val="minor"/>
      </rPr>
      <t>（常勤換算数ではないのでご注意ください）</t>
    </r>
    <rPh sb="2" eb="5">
      <t>ショクインスウ</t>
    </rPh>
    <rPh sb="6" eb="8">
      <t>ジッスウ</t>
    </rPh>
    <rPh sb="11" eb="13">
      <t>フトワク</t>
    </rPh>
    <rPh sb="13" eb="14">
      <t>ナイ</t>
    </rPh>
    <rPh sb="15" eb="17">
      <t>ガイトウ</t>
    </rPh>
    <rPh sb="17" eb="19">
      <t>スウジ</t>
    </rPh>
    <rPh sb="27" eb="30">
      <t>ゴウケイスウ</t>
    </rPh>
    <rPh sb="31" eb="33">
      <t>ジドウ</t>
    </rPh>
    <rPh sb="33" eb="35">
      <t>ケイサン</t>
    </rPh>
    <rPh sb="40" eb="42">
      <t>ジョウキン</t>
    </rPh>
    <rPh sb="42" eb="44">
      <t>カンサン</t>
    </rPh>
    <rPh sb="44" eb="45">
      <t>スウ</t>
    </rPh>
    <rPh sb="52" eb="54">
      <t>チュウイ</t>
    </rPh>
    <phoneticPr fontId="2"/>
  </si>
  <si>
    <t>人</t>
    <rPh sb="0" eb="1">
      <t>ニン</t>
    </rPh>
    <phoneticPr fontId="2"/>
  </si>
  <si>
    <t>　① なし</t>
    <phoneticPr fontId="1"/>
  </si>
  <si>
    <t>　② 1年未満</t>
    <rPh sb="4" eb="5">
      <t>ネン</t>
    </rPh>
    <rPh sb="5" eb="7">
      <t>ミマン</t>
    </rPh>
    <phoneticPr fontId="1"/>
  </si>
  <si>
    <t>　③ 1年以上3年未満</t>
    <rPh sb="4" eb="7">
      <t>ネンイジョウ</t>
    </rPh>
    <rPh sb="8" eb="9">
      <t>ネン</t>
    </rPh>
    <rPh sb="9" eb="11">
      <t>ミマン</t>
    </rPh>
    <phoneticPr fontId="1"/>
  </si>
  <si>
    <t>　④ 3年以上5年未満</t>
    <rPh sb="4" eb="7">
      <t>ネンイジョウ</t>
    </rPh>
    <rPh sb="8" eb="9">
      <t>ネン</t>
    </rPh>
    <rPh sb="9" eb="11">
      <t>ミマン</t>
    </rPh>
    <phoneticPr fontId="1"/>
  </si>
  <si>
    <t>　⑤ 5年以上</t>
    <rPh sb="4" eb="7">
      <t>ネンイジョウ</t>
    </rPh>
    <phoneticPr fontId="1"/>
  </si>
  <si>
    <t>　⑥ 不明</t>
    <rPh sb="3" eb="5">
      <t>フメイ</t>
    </rPh>
    <phoneticPr fontId="1"/>
  </si>
  <si>
    <t>　① 定年退職</t>
    <rPh sb="3" eb="5">
      <t>テイネン</t>
    </rPh>
    <rPh sb="5" eb="7">
      <t>タイショク</t>
    </rPh>
    <phoneticPr fontId="2"/>
  </si>
  <si>
    <t>　⑧ 転居</t>
    <phoneticPr fontId="2"/>
  </si>
  <si>
    <t>　② 結婚</t>
    <rPh sb="3" eb="5">
      <t>ケッコン</t>
    </rPh>
    <phoneticPr fontId="2"/>
  </si>
  <si>
    <t>　⑨ 教育体制</t>
    <rPh sb="3" eb="5">
      <t>キョウイク</t>
    </rPh>
    <rPh sb="5" eb="7">
      <t>タイセイ</t>
    </rPh>
    <phoneticPr fontId="2"/>
  </si>
  <si>
    <t>　⑩ 勤務負担の重さ</t>
    <rPh sb="3" eb="5">
      <t>キンム</t>
    </rPh>
    <rPh sb="5" eb="7">
      <t>フタン</t>
    </rPh>
    <rPh sb="8" eb="9">
      <t>オモ</t>
    </rPh>
    <phoneticPr fontId="2"/>
  </si>
  <si>
    <t>　④ 進学</t>
    <rPh sb="3" eb="5">
      <t>シンガク</t>
    </rPh>
    <phoneticPr fontId="2"/>
  </si>
  <si>
    <t>　⑪ 給与・福利厚生</t>
    <rPh sb="3" eb="5">
      <t>キュウヨ</t>
    </rPh>
    <rPh sb="6" eb="8">
      <t>フクリ</t>
    </rPh>
    <rPh sb="8" eb="10">
      <t>コウセイ</t>
    </rPh>
    <phoneticPr fontId="2"/>
  </si>
  <si>
    <t>　⑤ 本人の身体不調</t>
    <rPh sb="3" eb="5">
      <t>ホンニン</t>
    </rPh>
    <rPh sb="6" eb="8">
      <t>シンタイ</t>
    </rPh>
    <rPh sb="8" eb="10">
      <t>フチョウ</t>
    </rPh>
    <phoneticPr fontId="2"/>
  </si>
  <si>
    <t>　⑫ 職場の人間関係</t>
    <rPh sb="3" eb="5">
      <t>ショクバ</t>
    </rPh>
    <rPh sb="6" eb="8">
      <t>ニンゲン</t>
    </rPh>
    <rPh sb="8" eb="10">
      <t>カンケイ</t>
    </rPh>
    <phoneticPr fontId="2"/>
  </si>
  <si>
    <t>　⑦ 家族の健康・介護</t>
    <phoneticPr fontId="2"/>
  </si>
  <si>
    <t>問２②</t>
    <rPh sb="0" eb="1">
      <t>トイ</t>
    </rPh>
    <phoneticPr fontId="1"/>
  </si>
  <si>
    <t>※合計は問２②の退職者数合計と同じ人数になります</t>
    <rPh sb="1" eb="3">
      <t>ゴウケイ</t>
    </rPh>
    <rPh sb="4" eb="5">
      <t>トイ</t>
    </rPh>
    <rPh sb="8" eb="10">
      <t>タイショク</t>
    </rPh>
    <rPh sb="10" eb="11">
      <t>シャ</t>
    </rPh>
    <rPh sb="11" eb="12">
      <t>スウ</t>
    </rPh>
    <rPh sb="12" eb="14">
      <t>ゴウケイ</t>
    </rPh>
    <rPh sb="15" eb="16">
      <t>オナ</t>
    </rPh>
    <rPh sb="17" eb="19">
      <t>ニンズウ</t>
    </rPh>
    <phoneticPr fontId="2"/>
  </si>
  <si>
    <t>　① 看護職以外の他業種・他職種に転職</t>
    <rPh sb="3" eb="6">
      <t>カンゴショク</t>
    </rPh>
    <rPh sb="6" eb="8">
      <t>イガイ</t>
    </rPh>
    <rPh sb="9" eb="10">
      <t>タ</t>
    </rPh>
    <rPh sb="10" eb="12">
      <t>ギョウシュ</t>
    </rPh>
    <rPh sb="13" eb="14">
      <t>タ</t>
    </rPh>
    <rPh sb="14" eb="16">
      <t>ショクシュ</t>
    </rPh>
    <rPh sb="17" eb="19">
      <t>テンショク</t>
    </rPh>
    <phoneticPr fontId="2"/>
  </si>
  <si>
    <t>　① 病院・診療所</t>
    <rPh sb="3" eb="5">
      <t>ビョウイン</t>
    </rPh>
    <rPh sb="6" eb="9">
      <t>シンリョウジョ</t>
    </rPh>
    <phoneticPr fontId="1"/>
  </si>
  <si>
    <t>　② 訪問看護ステーション</t>
    <rPh sb="3" eb="7">
      <t>ホウモンカンゴ</t>
    </rPh>
    <phoneticPr fontId="1"/>
  </si>
  <si>
    <t>　③ 老人保健施設・特別養護老人ホーム</t>
    <rPh sb="3" eb="9">
      <t>ロウジンホケンシセツ</t>
    </rPh>
    <rPh sb="10" eb="16">
      <t>トクベツヨウゴロウジン</t>
    </rPh>
    <phoneticPr fontId="1"/>
  </si>
  <si>
    <t>　④ 小規模多機能、看護小規模多機能</t>
    <rPh sb="3" eb="6">
      <t>ショウキボ</t>
    </rPh>
    <rPh sb="6" eb="9">
      <t>タキノウ</t>
    </rPh>
    <rPh sb="10" eb="12">
      <t>カンゴ</t>
    </rPh>
    <rPh sb="12" eb="15">
      <t>ショウキボ</t>
    </rPh>
    <rPh sb="15" eb="18">
      <t>タキノウ</t>
    </rPh>
    <phoneticPr fontId="1"/>
  </si>
  <si>
    <t>　⑤ その他（上記①～④以外）</t>
    <rPh sb="5" eb="6">
      <t>ホカ</t>
    </rPh>
    <rPh sb="7" eb="9">
      <t>ジョウキ</t>
    </rPh>
    <rPh sb="12" eb="14">
      <t>イガイ</t>
    </rPh>
    <phoneticPr fontId="1"/>
  </si>
  <si>
    <t>厚生労働省「新人看護職員研修ガイドライン」に沿った新人研修について当てはまるものを選択してください。（プルダウン）</t>
    <rPh sb="0" eb="2">
      <t>コウセイ</t>
    </rPh>
    <rPh sb="2" eb="5">
      <t>ロウドウショウ</t>
    </rPh>
    <rPh sb="6" eb="8">
      <t>シンジン</t>
    </rPh>
    <rPh sb="8" eb="10">
      <t>カンゴ</t>
    </rPh>
    <rPh sb="10" eb="12">
      <t>ショクイン</t>
    </rPh>
    <rPh sb="12" eb="14">
      <t>ケンシュウ</t>
    </rPh>
    <rPh sb="22" eb="23">
      <t>ソ</t>
    </rPh>
    <rPh sb="25" eb="27">
      <t>シンジン</t>
    </rPh>
    <rPh sb="27" eb="29">
      <t>ケンシュウ</t>
    </rPh>
    <rPh sb="33" eb="34">
      <t>ア</t>
    </rPh>
    <rPh sb="41" eb="43">
      <t>センタク</t>
    </rPh>
    <phoneticPr fontId="1"/>
  </si>
  <si>
    <t>○</t>
    <phoneticPr fontId="1"/>
  </si>
  <si>
    <t>　① すべて自施設で実施</t>
    <rPh sb="6" eb="7">
      <t>ジ</t>
    </rPh>
    <rPh sb="7" eb="9">
      <t>シセツ</t>
    </rPh>
    <rPh sb="10" eb="12">
      <t>ジッシ</t>
    </rPh>
    <phoneticPr fontId="1"/>
  </si>
  <si>
    <t>　② 一部について外部機関の研修を利用</t>
    <rPh sb="3" eb="5">
      <t>イチブ</t>
    </rPh>
    <rPh sb="9" eb="11">
      <t>ガイブ</t>
    </rPh>
    <rPh sb="11" eb="13">
      <t>キカン</t>
    </rPh>
    <rPh sb="14" eb="16">
      <t>ケンシュウ</t>
    </rPh>
    <rPh sb="17" eb="19">
      <t>リヨウ</t>
    </rPh>
    <phoneticPr fontId="1"/>
  </si>
  <si>
    <t>　③ すべて外部機関の研修を利用</t>
    <rPh sb="6" eb="8">
      <t>ガイブ</t>
    </rPh>
    <rPh sb="8" eb="10">
      <t>キカン</t>
    </rPh>
    <rPh sb="11" eb="13">
      <t>ケンシュウ</t>
    </rPh>
    <rPh sb="14" eb="16">
      <t>リヨウ</t>
    </rPh>
    <phoneticPr fontId="1"/>
  </si>
  <si>
    <t>　④ 実施していない</t>
    <rPh sb="3" eb="5">
      <t>ジッシ</t>
    </rPh>
    <phoneticPr fontId="1"/>
  </si>
  <si>
    <t>　① 採用は考えていない</t>
    <rPh sb="3" eb="5">
      <t>サイヨウ</t>
    </rPh>
    <rPh sb="6" eb="7">
      <t>カンガ</t>
    </rPh>
    <phoneticPr fontId="1"/>
  </si>
  <si>
    <t>　② 応募があれば検討する</t>
    <rPh sb="3" eb="5">
      <t>オウボ</t>
    </rPh>
    <rPh sb="9" eb="11">
      <t>ケントウ</t>
    </rPh>
    <phoneticPr fontId="1"/>
  </si>
  <si>
    <t>　③ 積極的に採用したい</t>
    <rPh sb="3" eb="5">
      <t>セッキョク</t>
    </rPh>
    <rPh sb="5" eb="6">
      <t>テキ</t>
    </rPh>
    <rPh sb="7" eb="9">
      <t>サイヨウ</t>
    </rPh>
    <phoneticPr fontId="1"/>
  </si>
  <si>
    <t>　④ その他</t>
    <rPh sb="5" eb="6">
      <t>タ</t>
    </rPh>
    <phoneticPr fontId="1"/>
  </si>
  <si>
    <t>施設の受け入れ体制や教育内容で必要と考える項目を選択してください。（プルダウン、複数回答可）</t>
    <rPh sb="0" eb="2">
      <t>シセツ</t>
    </rPh>
    <rPh sb="3" eb="4">
      <t>ウ</t>
    </rPh>
    <rPh sb="5" eb="6">
      <t>イ</t>
    </rPh>
    <rPh sb="7" eb="9">
      <t>タイセイ</t>
    </rPh>
    <rPh sb="10" eb="12">
      <t>キョウイク</t>
    </rPh>
    <rPh sb="12" eb="14">
      <t>ナイヨウ</t>
    </rPh>
    <rPh sb="15" eb="17">
      <t>ヒツヨウ</t>
    </rPh>
    <rPh sb="18" eb="19">
      <t>カンガ</t>
    </rPh>
    <rPh sb="21" eb="23">
      <t>コウモク</t>
    </rPh>
    <rPh sb="24" eb="26">
      <t>センタク</t>
    </rPh>
    <rPh sb="40" eb="42">
      <t>フクスウ</t>
    </rPh>
    <rPh sb="42" eb="44">
      <t>カイトウ</t>
    </rPh>
    <rPh sb="44" eb="45">
      <t>カ</t>
    </rPh>
    <phoneticPr fontId="1"/>
  </si>
  <si>
    <t>　① 教育プログラムの整備</t>
    <rPh sb="3" eb="5">
      <t>キョウイク</t>
    </rPh>
    <rPh sb="11" eb="13">
      <t>セイビ</t>
    </rPh>
    <phoneticPr fontId="1"/>
  </si>
  <si>
    <t>　② 教育にかける予算の確保</t>
    <rPh sb="3" eb="5">
      <t>キョウイク</t>
    </rPh>
    <rPh sb="9" eb="11">
      <t>ヨサン</t>
    </rPh>
    <rPh sb="12" eb="14">
      <t>カクホ</t>
    </rPh>
    <phoneticPr fontId="1"/>
  </si>
  <si>
    <t>　③ 他職種との連携・理解</t>
    <rPh sb="3" eb="4">
      <t>タ</t>
    </rPh>
    <rPh sb="4" eb="6">
      <t>ショクシュ</t>
    </rPh>
    <rPh sb="8" eb="10">
      <t>レンケイ</t>
    </rPh>
    <rPh sb="11" eb="13">
      <t>リカイ</t>
    </rPh>
    <phoneticPr fontId="1"/>
  </si>
  <si>
    <t>　④ 医療機関との連携</t>
    <rPh sb="3" eb="5">
      <t>イリョウ</t>
    </rPh>
    <rPh sb="5" eb="7">
      <t>キカン</t>
    </rPh>
    <rPh sb="9" eb="11">
      <t>レンケイ</t>
    </rPh>
    <phoneticPr fontId="1"/>
  </si>
  <si>
    <t>　⑤ 法人の理解</t>
    <rPh sb="3" eb="5">
      <t>ホウジン</t>
    </rPh>
    <rPh sb="6" eb="8">
      <t>リカイ</t>
    </rPh>
    <phoneticPr fontId="1"/>
  </si>
  <si>
    <t>　⑥ 教育機関との連携</t>
    <rPh sb="3" eb="5">
      <t>キョウイク</t>
    </rPh>
    <rPh sb="5" eb="7">
      <t>キカン</t>
    </rPh>
    <rPh sb="9" eb="11">
      <t>レンケイ</t>
    </rPh>
    <phoneticPr fontId="1"/>
  </si>
  <si>
    <t>　⑦ 看護職員の理解</t>
    <rPh sb="3" eb="5">
      <t>カンゴ</t>
    </rPh>
    <rPh sb="5" eb="7">
      <t>ショクイン</t>
    </rPh>
    <rPh sb="8" eb="10">
      <t>リカイ</t>
    </rPh>
    <phoneticPr fontId="1"/>
  </si>
  <si>
    <t>　⑧ その他</t>
    <rPh sb="5" eb="6">
      <t>タ</t>
    </rPh>
    <phoneticPr fontId="1"/>
  </si>
  <si>
    <t>問３</t>
    <rPh sb="0" eb="1">
      <t>トイ</t>
    </rPh>
    <phoneticPr fontId="2"/>
  </si>
  <si>
    <t>　いる　　　</t>
    <phoneticPr fontId="2"/>
  </si>
  <si>
    <t>　→　（２）へ</t>
    <phoneticPr fontId="2"/>
  </si>
  <si>
    <t>　いない　</t>
    <phoneticPr fontId="2"/>
  </si>
  <si>
    <t>　→　（４）へ</t>
    <phoneticPr fontId="2"/>
  </si>
  <si>
    <t xml:space="preserve">研修修了者について、特定行為区分ごとに、修了された看護職員の人数をお答えください。（合計は延べ人数となります） </t>
    <rPh sb="0" eb="2">
      <t>ケンシュウ</t>
    </rPh>
    <phoneticPr fontId="1"/>
  </si>
  <si>
    <t>　① 呼吸器（気道確保に係るもの）関連</t>
    <phoneticPr fontId="2"/>
  </si>
  <si>
    <t>　② 呼吸器（人工呼吸療法に係るもの）関連</t>
    <phoneticPr fontId="2"/>
  </si>
  <si>
    <t>　③ 呼吸器（長期呼吸療法に係るもの）関連</t>
    <phoneticPr fontId="2"/>
  </si>
  <si>
    <t>　④ 循環器関連</t>
    <phoneticPr fontId="2"/>
  </si>
  <si>
    <t>　⑤ 心嚢ドレーン管理関連</t>
    <rPh sb="4" eb="5">
      <t>ノウ</t>
    </rPh>
    <phoneticPr fontId="2"/>
  </si>
  <si>
    <t>　⑥ 胸腔ドレーン管理関連</t>
    <phoneticPr fontId="2"/>
  </si>
  <si>
    <t>　⑦ 腹腔ドレーン管理関連</t>
    <phoneticPr fontId="2"/>
  </si>
  <si>
    <t>　⑧ ろう孔管理関連</t>
    <phoneticPr fontId="2"/>
  </si>
  <si>
    <t>　⑨ 栄養に係るｶﾃｰﾃﾙ管理（中心静脈ｶﾃｰﾃﾙ管理）関連</t>
    <phoneticPr fontId="2"/>
  </si>
  <si>
    <r>
      <t xml:space="preserve">　⑩ </t>
    </r>
    <r>
      <rPr>
        <sz val="14"/>
        <rFont val="ＭＳ Ｐゴシック"/>
        <family val="3"/>
        <charset val="128"/>
      </rPr>
      <t>栄養に係るｶﾃｰﾃﾙ管理（末梢留置型中心静脈注射用ｶﾃｰﾃﾙ管理）関連</t>
    </r>
    <phoneticPr fontId="2"/>
  </si>
  <si>
    <t>　⑪ 創傷管理関連</t>
    <phoneticPr fontId="2"/>
  </si>
  <si>
    <t>　⑫ 創部ドレーン管理関連</t>
    <phoneticPr fontId="2"/>
  </si>
  <si>
    <t>　⑬ 動脈血液ガス分析関連</t>
    <phoneticPr fontId="2"/>
  </si>
  <si>
    <t>　⑭ 透析管理関連</t>
    <phoneticPr fontId="2"/>
  </si>
  <si>
    <t>　⑮ 栄養及び水分管理に係る薬剤投与関連</t>
    <phoneticPr fontId="2"/>
  </si>
  <si>
    <t>　⑯ 感染に係る薬剤投与関連</t>
    <phoneticPr fontId="2"/>
  </si>
  <si>
    <t>　⑰ 血糖コントロールに係る薬剤投与関連</t>
    <phoneticPr fontId="2"/>
  </si>
  <si>
    <t>　⑱ 術後疼痛管理関連</t>
    <rPh sb="5" eb="6">
      <t>トウ</t>
    </rPh>
    <phoneticPr fontId="2"/>
  </si>
  <si>
    <t>　⑲ 循環動態に係る薬剤投与関連</t>
    <phoneticPr fontId="2"/>
  </si>
  <si>
    <t>　⑳ 精神及び神経症状に係る薬剤投与関連</t>
    <phoneticPr fontId="2"/>
  </si>
  <si>
    <t>　㉑ 皮膚損傷に係る薬剤投与関連</t>
    <phoneticPr fontId="2"/>
  </si>
  <si>
    <t>　① 在宅・慢性期領域</t>
    <rPh sb="3" eb="5">
      <t>ザイタク</t>
    </rPh>
    <rPh sb="6" eb="9">
      <t>マンセイキ</t>
    </rPh>
    <rPh sb="9" eb="11">
      <t>リョウイキ</t>
    </rPh>
    <phoneticPr fontId="2"/>
  </si>
  <si>
    <t>　② 外科術後病棟管理領域</t>
    <rPh sb="3" eb="5">
      <t>ゲカ</t>
    </rPh>
    <rPh sb="5" eb="7">
      <t>ジュツゴ</t>
    </rPh>
    <rPh sb="7" eb="9">
      <t>ビョウトウ</t>
    </rPh>
    <rPh sb="9" eb="11">
      <t>カンリ</t>
    </rPh>
    <rPh sb="11" eb="13">
      <t>リョウイキ</t>
    </rPh>
    <phoneticPr fontId="2"/>
  </si>
  <si>
    <t>　③ 術中麻酔管理領域</t>
    <rPh sb="3" eb="5">
      <t>ジュッチュウ</t>
    </rPh>
    <rPh sb="5" eb="7">
      <t>マスイ</t>
    </rPh>
    <rPh sb="7" eb="9">
      <t>カンリ</t>
    </rPh>
    <rPh sb="9" eb="11">
      <t>リョウイキ</t>
    </rPh>
    <phoneticPr fontId="2"/>
  </si>
  <si>
    <t>　④ 救急領域</t>
    <rPh sb="3" eb="5">
      <t>キュウキュウ</t>
    </rPh>
    <rPh sb="5" eb="7">
      <t>リョウイキ</t>
    </rPh>
    <phoneticPr fontId="2"/>
  </si>
  <si>
    <t>　⑤ 外科系基本領域</t>
    <rPh sb="3" eb="5">
      <t>ゲカ</t>
    </rPh>
    <rPh sb="5" eb="6">
      <t>ケイ</t>
    </rPh>
    <rPh sb="6" eb="8">
      <t>キホン</t>
    </rPh>
    <rPh sb="8" eb="10">
      <t>リョウイキ</t>
    </rPh>
    <phoneticPr fontId="2"/>
  </si>
  <si>
    <t>　⑥ 集中治療領域</t>
    <rPh sb="3" eb="5">
      <t>シュウチュウ</t>
    </rPh>
    <rPh sb="5" eb="7">
      <t>チリョウ</t>
    </rPh>
    <rPh sb="7" eb="9">
      <t>リョウイキ</t>
    </rPh>
    <phoneticPr fontId="2"/>
  </si>
  <si>
    <t>修了者
人数</t>
    <rPh sb="0" eb="3">
      <t>シュウリョウシャ</t>
    </rPh>
    <rPh sb="4" eb="6">
      <t>ニンズウ</t>
    </rPh>
    <phoneticPr fontId="2"/>
  </si>
  <si>
    <t>　① 特定行為研修制度について情報収集の段階である</t>
    <rPh sb="3" eb="5">
      <t>トクテイ</t>
    </rPh>
    <rPh sb="5" eb="7">
      <t>コウイ</t>
    </rPh>
    <rPh sb="7" eb="9">
      <t>ケンシュウ</t>
    </rPh>
    <rPh sb="9" eb="11">
      <t>セイド</t>
    </rPh>
    <rPh sb="15" eb="17">
      <t>ジョウホウ</t>
    </rPh>
    <rPh sb="17" eb="19">
      <t>シュウシュウ</t>
    </rPh>
    <rPh sb="20" eb="22">
      <t>ダンカイ</t>
    </rPh>
    <phoneticPr fontId="23"/>
  </si>
  <si>
    <t>　② 医師や関連職種の理解が得られない</t>
    <rPh sb="3" eb="5">
      <t>イシ</t>
    </rPh>
    <rPh sb="6" eb="8">
      <t>カンレン</t>
    </rPh>
    <rPh sb="8" eb="10">
      <t>ショクシュ</t>
    </rPh>
    <rPh sb="11" eb="13">
      <t>リカイ</t>
    </rPh>
    <rPh sb="14" eb="15">
      <t>エ</t>
    </rPh>
    <phoneticPr fontId="23"/>
  </si>
  <si>
    <t>　③ 人員不足で研修受講期間中の代替人員補充が困難</t>
    <rPh sb="3" eb="5">
      <t>ジンイン</t>
    </rPh>
    <rPh sb="5" eb="7">
      <t>フソク</t>
    </rPh>
    <rPh sb="8" eb="10">
      <t>ケンシュウ</t>
    </rPh>
    <rPh sb="10" eb="12">
      <t>ジュコウ</t>
    </rPh>
    <rPh sb="12" eb="14">
      <t>キカン</t>
    </rPh>
    <rPh sb="14" eb="15">
      <t>チュウ</t>
    </rPh>
    <rPh sb="16" eb="18">
      <t>ダイタイ</t>
    </rPh>
    <rPh sb="18" eb="20">
      <t>ジンイン</t>
    </rPh>
    <rPh sb="20" eb="22">
      <t>ホジュウ</t>
    </rPh>
    <rPh sb="23" eb="25">
      <t>コンナン</t>
    </rPh>
    <phoneticPr fontId="23"/>
  </si>
  <si>
    <t>　④ 受講希望者がいない</t>
    <rPh sb="3" eb="5">
      <t>ジュコウ</t>
    </rPh>
    <rPh sb="5" eb="8">
      <t>キボウシャ</t>
    </rPh>
    <phoneticPr fontId="23"/>
  </si>
  <si>
    <t>　⑤ 施設として配置を考えていない</t>
    <rPh sb="3" eb="5">
      <t>シセツ</t>
    </rPh>
    <rPh sb="8" eb="10">
      <t>ハイチ</t>
    </rPh>
    <rPh sb="11" eb="12">
      <t>カンガ</t>
    </rPh>
    <phoneticPr fontId="23"/>
  </si>
  <si>
    <t>　⑥ 経費が高額である</t>
    <rPh sb="3" eb="5">
      <t>ケイヒ</t>
    </rPh>
    <rPh sb="6" eb="8">
      <t>コウガク</t>
    </rPh>
    <phoneticPr fontId="23"/>
  </si>
  <si>
    <t>　⑦ 補助があれば検討する</t>
    <rPh sb="3" eb="5">
      <t>ホジョ</t>
    </rPh>
    <rPh sb="9" eb="11">
      <t>ケントウ</t>
    </rPh>
    <phoneticPr fontId="23"/>
  </si>
  <si>
    <t>　⑧ その他</t>
    <rPh sb="5" eb="6">
      <t>ホカ</t>
    </rPh>
    <phoneticPr fontId="23"/>
  </si>
  <si>
    <t>（３）　（１）で特定行為研修修了者が【いる】と回答した施設の方に伺います。</t>
    <rPh sb="8" eb="17">
      <t>トクテイコウイケンシュウシュウリョウシャ</t>
    </rPh>
    <rPh sb="23" eb="25">
      <t>カイトウ</t>
    </rPh>
    <rPh sb="27" eb="29">
      <t>シセツ</t>
    </rPh>
    <rPh sb="30" eb="31">
      <t>カタ</t>
    </rPh>
    <rPh sb="32" eb="33">
      <t>ウカガ</t>
    </rPh>
    <phoneticPr fontId="1"/>
  </si>
  <si>
    <t>（４）（１）で特定行為研修修了者が【いない】と回答した施設の方に伺います。</t>
    <phoneticPr fontId="2"/>
  </si>
  <si>
    <t>　→（２）へ</t>
    <phoneticPr fontId="1"/>
  </si>
  <si>
    <t>　→（３）へ</t>
    <phoneticPr fontId="1"/>
  </si>
  <si>
    <t>採用人数</t>
    <rPh sb="0" eb="2">
      <t>サイヨウ</t>
    </rPh>
    <rPh sb="2" eb="4">
      <t>ニンズウ</t>
    </rPh>
    <phoneticPr fontId="1"/>
  </si>
  <si>
    <t>利用</t>
    <rPh sb="0" eb="2">
      <t>リヨウ</t>
    </rPh>
    <phoneticPr fontId="1"/>
  </si>
  <si>
    <t>合計</t>
    <rPh sb="0" eb="2">
      <t>ゴウケイ</t>
    </rPh>
    <phoneticPr fontId="1"/>
  </si>
  <si>
    <t>※複数の区分を修了した方は修了した区分すべてをカウントしてください</t>
    <rPh sb="1" eb="3">
      <t>フクスウ</t>
    </rPh>
    <rPh sb="4" eb="6">
      <t>クブン</t>
    </rPh>
    <rPh sb="7" eb="9">
      <t>シュウリョウ</t>
    </rPh>
    <rPh sb="11" eb="12">
      <t>カタ</t>
    </rPh>
    <rPh sb="13" eb="15">
      <t>シュウリョウ</t>
    </rPh>
    <rPh sb="17" eb="19">
      <t>クブン</t>
    </rPh>
    <phoneticPr fontId="1"/>
  </si>
  <si>
    <t>※パッケージ研修を修了した方は該当する領域を選択してください（個別の区分を回答する必要はありません）</t>
    <rPh sb="6" eb="8">
      <t>ケンシュウ</t>
    </rPh>
    <rPh sb="9" eb="11">
      <t>シュウリョウ</t>
    </rPh>
    <rPh sb="13" eb="14">
      <t>カタ</t>
    </rPh>
    <rPh sb="15" eb="17">
      <t>ガイトウ</t>
    </rPh>
    <rPh sb="19" eb="21">
      <t>リョウイキ</t>
    </rPh>
    <rPh sb="22" eb="24">
      <t>センタク</t>
    </rPh>
    <phoneticPr fontId="2"/>
  </si>
  <si>
    <t>　① ナースセンターを知らない</t>
    <rPh sb="11" eb="12">
      <t>シ</t>
    </rPh>
    <phoneticPr fontId="1"/>
  </si>
  <si>
    <t>　② ナースセンターは知っているが利用方法が分からない</t>
    <rPh sb="11" eb="12">
      <t>シ</t>
    </rPh>
    <rPh sb="17" eb="19">
      <t>リヨウ</t>
    </rPh>
    <rPh sb="19" eb="21">
      <t>ホウホウ</t>
    </rPh>
    <rPh sb="22" eb="23">
      <t>ワ</t>
    </rPh>
    <phoneticPr fontId="1"/>
  </si>
  <si>
    <t>　③ ナースセンターが遠方で利用しにくい</t>
    <rPh sb="11" eb="13">
      <t>エンポウ</t>
    </rPh>
    <rPh sb="14" eb="16">
      <t>リヨウ</t>
    </rPh>
    <phoneticPr fontId="1"/>
  </si>
  <si>
    <t>　④ 利用手続きが複雑・時間がかかる</t>
    <rPh sb="3" eb="5">
      <t>リヨウ</t>
    </rPh>
    <rPh sb="5" eb="7">
      <t>テツヅ</t>
    </rPh>
    <rPh sb="9" eb="11">
      <t>フクザツ</t>
    </rPh>
    <rPh sb="12" eb="14">
      <t>ジカン</t>
    </rPh>
    <phoneticPr fontId="1"/>
  </si>
  <si>
    <t>　⑦ 採用を急いでいたため別の方法で募集した</t>
    <rPh sb="3" eb="5">
      <t>サイヨウ</t>
    </rPh>
    <rPh sb="6" eb="7">
      <t>イソ</t>
    </rPh>
    <rPh sb="13" eb="14">
      <t>ベツ</t>
    </rPh>
    <rPh sb="15" eb="17">
      <t>ホウホウ</t>
    </rPh>
    <rPh sb="18" eb="20">
      <t>ボシュウ</t>
    </rPh>
    <phoneticPr fontId="1"/>
  </si>
  <si>
    <t>　⑧ 自施設で採用可能なため利用する機会がなかった</t>
    <rPh sb="3" eb="4">
      <t>ジ</t>
    </rPh>
    <rPh sb="4" eb="6">
      <t>シセツ</t>
    </rPh>
    <rPh sb="7" eb="9">
      <t>サイヨウ</t>
    </rPh>
    <rPh sb="9" eb="11">
      <t>カノウ</t>
    </rPh>
    <rPh sb="14" eb="16">
      <t>リヨウ</t>
    </rPh>
    <rPh sb="18" eb="20">
      <t>キカイ</t>
    </rPh>
    <phoneticPr fontId="1"/>
  </si>
  <si>
    <t>　⑨ その他</t>
    <rPh sb="5" eb="6">
      <t>タ</t>
    </rPh>
    <phoneticPr fontId="1"/>
  </si>
  <si>
    <t>　① 自施設のホームページ</t>
    <rPh sb="3" eb="4">
      <t>ジ</t>
    </rPh>
    <rPh sb="4" eb="6">
      <t>シセツ</t>
    </rPh>
    <phoneticPr fontId="1"/>
  </si>
  <si>
    <t>　② 職員の紹介</t>
    <rPh sb="3" eb="5">
      <t>ショクイン</t>
    </rPh>
    <rPh sb="6" eb="8">
      <t>ショウカイ</t>
    </rPh>
    <phoneticPr fontId="1"/>
  </si>
  <si>
    <t>　③ 地域医療機関との連携・紹介</t>
    <rPh sb="3" eb="5">
      <t>チイキ</t>
    </rPh>
    <rPh sb="5" eb="7">
      <t>イリョウ</t>
    </rPh>
    <rPh sb="7" eb="9">
      <t>キカン</t>
    </rPh>
    <rPh sb="11" eb="13">
      <t>レンケイ</t>
    </rPh>
    <rPh sb="14" eb="16">
      <t>ショウカイ</t>
    </rPh>
    <phoneticPr fontId="1"/>
  </si>
  <si>
    <t>　④ 系列からの異動</t>
    <rPh sb="3" eb="5">
      <t>ケイレツ</t>
    </rPh>
    <rPh sb="8" eb="10">
      <t>イドウ</t>
    </rPh>
    <phoneticPr fontId="1"/>
  </si>
  <si>
    <t>　⑤ 求人広告・情報誌（電子・紙）</t>
    <rPh sb="3" eb="5">
      <t>キュウジン</t>
    </rPh>
    <rPh sb="5" eb="7">
      <t>コウコク</t>
    </rPh>
    <rPh sb="8" eb="11">
      <t>ジョウホウシ</t>
    </rPh>
    <rPh sb="12" eb="14">
      <t>デンシ</t>
    </rPh>
    <rPh sb="15" eb="16">
      <t>カミ</t>
    </rPh>
    <phoneticPr fontId="1"/>
  </si>
  <si>
    <t>　⑥ 退職後再雇用</t>
    <rPh sb="3" eb="6">
      <t>タイショクゴ</t>
    </rPh>
    <rPh sb="6" eb="9">
      <t>サイコヨウ</t>
    </rPh>
    <phoneticPr fontId="1"/>
  </si>
  <si>
    <t>　⑦ 学校への求人活動</t>
    <rPh sb="3" eb="5">
      <t>ガッコウ</t>
    </rPh>
    <rPh sb="7" eb="9">
      <t>キュウジン</t>
    </rPh>
    <rPh sb="9" eb="11">
      <t>カツドウ</t>
    </rPh>
    <phoneticPr fontId="1"/>
  </si>
  <si>
    <t>　⑧ その他</t>
    <rPh sb="5" eb="6">
      <t>ホカ</t>
    </rPh>
    <phoneticPr fontId="1"/>
  </si>
  <si>
    <t>　⑨ ハローワーク</t>
    <phoneticPr fontId="1"/>
  </si>
  <si>
    <t>　⑩ ナースセンター</t>
    <phoneticPr fontId="1"/>
  </si>
  <si>
    <t>※合計は（１）の合計人数と同じになります</t>
    <rPh sb="1" eb="3">
      <t>ゴウケイ</t>
    </rPh>
    <rPh sb="8" eb="10">
      <t>ゴウケイ</t>
    </rPh>
    <rPh sb="10" eb="12">
      <t>ニンズウ</t>
    </rPh>
    <rPh sb="13" eb="14">
      <t>オナ</t>
    </rPh>
    <phoneticPr fontId="1"/>
  </si>
  <si>
    <t>　⑥ 本人のメンタルヘルス不調</t>
    <rPh sb="3" eb="5">
      <t>ホンニン</t>
    </rPh>
    <rPh sb="13" eb="15">
      <t>フチョウ</t>
    </rPh>
    <phoneticPr fontId="2"/>
  </si>
  <si>
    <t>※利用したものの採用に至らなかった場合は利用を○、人数を０（ゼロ）としてください</t>
    <rPh sb="1" eb="3">
      <t>リヨウ</t>
    </rPh>
    <rPh sb="8" eb="10">
      <t>サイヨウ</t>
    </rPh>
    <rPh sb="11" eb="12">
      <t>イタ</t>
    </rPh>
    <rPh sb="17" eb="19">
      <t>バアイ</t>
    </rPh>
    <rPh sb="20" eb="22">
      <t>リヨウ</t>
    </rPh>
    <rPh sb="25" eb="27">
      <t>ニンズウ</t>
    </rPh>
    <phoneticPr fontId="1"/>
  </si>
  <si>
    <t>小計</t>
    <rPh sb="0" eb="2">
      <t>ショウケイ</t>
    </rPh>
    <phoneticPr fontId="4"/>
  </si>
  <si>
    <t>合計</t>
    <rPh sb="0" eb="2">
      <t>ゴウケイ</t>
    </rPh>
    <phoneticPr fontId="1"/>
  </si>
  <si>
    <t>人</t>
    <rPh sb="0" eb="1">
      <t>ニン</t>
    </rPh>
    <phoneticPr fontId="1"/>
  </si>
  <si>
    <t>特定行為は診療の補助であり、看護師が手順書により行う下記の38行為21区分である</t>
    <rPh sb="0" eb="2">
      <t>トクテイ</t>
    </rPh>
    <rPh sb="2" eb="4">
      <t>コウイ</t>
    </rPh>
    <rPh sb="26" eb="28">
      <t>カキ</t>
    </rPh>
    <rPh sb="31" eb="33">
      <t>コウイ</t>
    </rPh>
    <rPh sb="35" eb="37">
      <t>クブン</t>
    </rPh>
    <phoneticPr fontId="2"/>
  </si>
  <si>
    <t>特定行為研修は、看護師が手順書により特定行為を行う場合に特に必要とされる実践的な理解力、</t>
    <phoneticPr fontId="1"/>
  </si>
  <si>
    <t>思考力及び判断力並びに高度かつ専門的な知識及び技能の向上を図るための研修で、</t>
    <phoneticPr fontId="1"/>
  </si>
  <si>
    <t>厚生労働大臣が指定する大学病院・日本看護協会研修学校等の指定研修機関で行われている</t>
    <phoneticPr fontId="1"/>
  </si>
  <si>
    <t>未就職期間</t>
    <rPh sb="3" eb="5">
      <t>キカン</t>
    </rPh>
    <phoneticPr fontId="1"/>
  </si>
  <si>
    <t>※定年後雇用者とは、定年退職（自施設・他施設問わず）後に雇用契約をした職員をいう</t>
    <rPh sb="1" eb="4">
      <t>テイネンゴ</t>
    </rPh>
    <rPh sb="10" eb="12">
      <t>テイネン</t>
    </rPh>
    <rPh sb="12" eb="14">
      <t>タイショク</t>
    </rPh>
    <rPh sb="15" eb="16">
      <t>ジ</t>
    </rPh>
    <rPh sb="16" eb="18">
      <t>シセツ</t>
    </rPh>
    <rPh sb="19" eb="20">
      <t>タ</t>
    </rPh>
    <rPh sb="20" eb="22">
      <t>シセツ</t>
    </rPh>
    <rPh sb="22" eb="23">
      <t>ト</t>
    </rPh>
    <rPh sb="26" eb="27">
      <t>ゴ</t>
    </rPh>
    <rPh sb="28" eb="30">
      <t>コヨウ</t>
    </rPh>
    <rPh sb="30" eb="32">
      <t>ケイヤク</t>
    </rPh>
    <rPh sb="35" eb="37">
      <t>ショクイン</t>
    </rPh>
    <phoneticPr fontId="3"/>
  </si>
  <si>
    <t>調査票１/５</t>
    <rPh sb="0" eb="2">
      <t>チョウサ</t>
    </rPh>
    <rPh sb="2" eb="3">
      <t>ヒョウ</t>
    </rPh>
    <phoneticPr fontId="4"/>
  </si>
  <si>
    <t>調査票２/５</t>
    <rPh sb="0" eb="2">
      <t>チョウサ</t>
    </rPh>
    <rPh sb="2" eb="3">
      <t>ヒョウ</t>
    </rPh>
    <phoneticPr fontId="4"/>
  </si>
  <si>
    <t>調査票３/５</t>
    <rPh sb="0" eb="2">
      <t>チョウサ</t>
    </rPh>
    <rPh sb="2" eb="3">
      <t>ヒョウ</t>
    </rPh>
    <phoneticPr fontId="4"/>
  </si>
  <si>
    <t>調査票４／５</t>
    <rPh sb="0" eb="2">
      <t>チョウサ</t>
    </rPh>
    <rPh sb="2" eb="3">
      <t>ヒョウ</t>
    </rPh>
    <phoneticPr fontId="4"/>
  </si>
  <si>
    <t>調査票５／５</t>
    <rPh sb="0" eb="2">
      <t>チョウサ</t>
    </rPh>
    <rPh sb="2" eb="3">
      <t>ヒョウ</t>
    </rPh>
    <phoneticPr fontId="4"/>
  </si>
  <si>
    <r>
      <t>（２） （１）でナースセンターの【利用あり】に○をつけなかった（採用に</t>
    </r>
    <r>
      <rPr>
        <b/>
        <u/>
        <sz val="16"/>
        <rFont val="ＭＳ Ｐゴシック"/>
        <family val="3"/>
        <charset val="128"/>
        <scheme val="minor"/>
      </rPr>
      <t>利用していない</t>
    </r>
    <r>
      <rPr>
        <b/>
        <sz val="16"/>
        <rFont val="ＭＳ Ｐゴシック"/>
        <family val="3"/>
        <charset val="128"/>
        <scheme val="minor"/>
      </rPr>
      <t>）施設に伺います。</t>
    </r>
    <rPh sb="17" eb="19">
      <t>リヨウ</t>
    </rPh>
    <rPh sb="32" eb="34">
      <t>サイヨウ</t>
    </rPh>
    <rPh sb="35" eb="37">
      <t>リヨウ</t>
    </rPh>
    <rPh sb="43" eb="45">
      <t>シセツ</t>
    </rPh>
    <rPh sb="46" eb="47">
      <t>ウカガ</t>
    </rPh>
    <phoneticPr fontId="1"/>
  </si>
  <si>
    <t>※Ａの合計とＢ－１の合計は問２②の退職者数合計と同じになります</t>
    <rPh sb="3" eb="5">
      <t>ゴウケイ</t>
    </rPh>
    <rPh sb="10" eb="12">
      <t>ゴウケイ</t>
    </rPh>
    <rPh sb="13" eb="14">
      <t>トイ</t>
    </rPh>
    <rPh sb="17" eb="19">
      <t>タイショク</t>
    </rPh>
    <rPh sb="19" eb="20">
      <t>シャ</t>
    </rPh>
    <rPh sb="20" eb="21">
      <t>スウ</t>
    </rPh>
    <rPh sb="21" eb="23">
      <t>ゴウケイ</t>
    </rPh>
    <rPh sb="24" eb="25">
      <t>オナ</t>
    </rPh>
    <phoneticPr fontId="2"/>
  </si>
  <si>
    <t>※Ｂ－１①の人数はＢ－２の合計人数と同じになります</t>
    <rPh sb="6" eb="8">
      <t>ニンズウ</t>
    </rPh>
    <rPh sb="13" eb="15">
      <t>ゴウケイ</t>
    </rPh>
    <rPh sb="15" eb="17">
      <t>ニンズウ</t>
    </rPh>
    <rPh sb="18" eb="19">
      <t>オナ</t>
    </rPh>
    <phoneticPr fontId="1"/>
  </si>
  <si>
    <t>　⑥ 過去に利用し紹介があったが採用に至らなかった</t>
    <rPh sb="3" eb="5">
      <t>カコ</t>
    </rPh>
    <rPh sb="6" eb="8">
      <t>リヨウ</t>
    </rPh>
    <rPh sb="9" eb="11">
      <t>ショウカイ</t>
    </rPh>
    <rPh sb="16" eb="18">
      <t>サイヨウ</t>
    </rPh>
    <rPh sb="19" eb="20">
      <t>イタ</t>
    </rPh>
    <phoneticPr fontId="1"/>
  </si>
  <si>
    <t>　⑤ 過去に利用したが紹介がなかった</t>
    <rPh sb="3" eb="5">
      <t>カコ</t>
    </rPh>
    <rPh sb="6" eb="8">
      <t>リヨウ</t>
    </rPh>
    <rPh sb="11" eb="13">
      <t>ショウカイ</t>
    </rPh>
    <phoneticPr fontId="1"/>
  </si>
  <si>
    <t>利用しない理由について当てはまるものを選択してください。（複数回答可）</t>
    <rPh sb="0" eb="2">
      <t>リヨウ</t>
    </rPh>
    <rPh sb="5" eb="7">
      <t>リユウ</t>
    </rPh>
    <rPh sb="11" eb="12">
      <t>ア</t>
    </rPh>
    <rPh sb="19" eb="21">
      <t>センタク</t>
    </rPh>
    <rPh sb="29" eb="31">
      <t>フクスウ</t>
    </rPh>
    <rPh sb="31" eb="33">
      <t>カイトウ</t>
    </rPh>
    <rPh sb="33" eb="34">
      <t>カ</t>
    </rPh>
    <phoneticPr fontId="1"/>
  </si>
  <si>
    <t>　③ 妊娠・出産・子育て</t>
    <rPh sb="3" eb="5">
      <t>ニンシン</t>
    </rPh>
    <rPh sb="6" eb="8">
      <t>シュッサン</t>
    </rPh>
    <rPh sb="9" eb="11">
      <t>コソダ</t>
    </rPh>
    <phoneticPr fontId="2"/>
  </si>
  <si>
    <t>特定行為区分</t>
    <rPh sb="0" eb="2">
      <t>トクテイ</t>
    </rPh>
    <rPh sb="2" eb="4">
      <t>コウイ</t>
    </rPh>
    <rPh sb="4" eb="6">
      <t>クブン</t>
    </rPh>
    <phoneticPr fontId="2"/>
  </si>
  <si>
    <t>領域別パッケージ区分</t>
    <rPh sb="0" eb="2">
      <t>リョウイキ</t>
    </rPh>
    <rPh sb="2" eb="3">
      <t>ベツ</t>
    </rPh>
    <rPh sb="8" eb="10">
      <t>クブン</t>
    </rPh>
    <phoneticPr fontId="2"/>
  </si>
  <si>
    <t>いない理由をお答えください。（プルダウン、複数回答可）</t>
    <phoneticPr fontId="1"/>
  </si>
  <si>
    <t>有料職業紹介所</t>
    <rPh sb="0" eb="2">
      <t>ユウリョウ</t>
    </rPh>
    <rPh sb="2" eb="4">
      <t>ショクギョウ</t>
    </rPh>
    <rPh sb="4" eb="6">
      <t>ショウカイ</t>
    </rPh>
    <rPh sb="6" eb="7">
      <t>ジョ</t>
    </rPh>
    <phoneticPr fontId="1"/>
  </si>
  <si>
    <t>　⑪ 有料職業紹介所</t>
    <rPh sb="3" eb="5">
      <t>ユウリョウ</t>
    </rPh>
    <rPh sb="5" eb="7">
      <t>ショクギョウ</t>
    </rPh>
    <rPh sb="7" eb="9">
      <t>ショウカイ</t>
    </rPh>
    <rPh sb="9" eb="10">
      <t>ジョ</t>
    </rPh>
    <phoneticPr fontId="1"/>
  </si>
  <si>
    <r>
      <rPr>
        <b/>
        <sz val="16"/>
        <rFont val="ＭＳ Ｐゴシック"/>
        <family val="3"/>
        <charset val="128"/>
      </rPr>
      <t>　 e-kanagawa電子申請</t>
    </r>
    <r>
      <rPr>
        <sz val="16"/>
        <rFont val="ＭＳ Ｐゴシック"/>
        <family val="3"/>
        <charset val="128"/>
      </rPr>
      <t>のページ：</t>
    </r>
    <rPh sb="12" eb="14">
      <t>デンシ</t>
    </rPh>
    <rPh sb="14" eb="16">
      <t>シンセイ</t>
    </rPh>
    <phoneticPr fontId="2"/>
  </si>
  <si>
    <t>Ａ　退職後の進路</t>
    <rPh sb="2" eb="5">
      <t>タイショクゴ</t>
    </rPh>
    <rPh sb="6" eb="8">
      <t>シンロ</t>
    </rPh>
    <phoneticPr fontId="2"/>
  </si>
  <si>
    <t>Ｂ－１　退職後の就職先</t>
    <rPh sb="4" eb="7">
      <t>タイショクゴ</t>
    </rPh>
    <rPh sb="10" eb="11">
      <t>サキ</t>
    </rPh>
    <phoneticPr fontId="2"/>
  </si>
  <si>
    <t>Ｂ－２　県内の就職先　詳細</t>
    <rPh sb="4" eb="6">
      <t>ケンナイ</t>
    </rPh>
    <rPh sb="7" eb="9">
      <t>シュウショク</t>
    </rPh>
    <rPh sb="9" eb="10">
      <t>サキ</t>
    </rPh>
    <rPh sb="11" eb="13">
      <t>ショウサイ</t>
    </rPh>
    <phoneticPr fontId="1"/>
  </si>
  <si>
    <t>今後の看護職員新卒者採用についての方針をお答えください。（プルダウン）</t>
    <rPh sb="0" eb="2">
      <t>コンゴ</t>
    </rPh>
    <rPh sb="3" eb="5">
      <t>カンゴ</t>
    </rPh>
    <rPh sb="5" eb="7">
      <t>ショクイン</t>
    </rPh>
    <rPh sb="7" eb="10">
      <t>シンソツシャ</t>
    </rPh>
    <rPh sb="10" eb="12">
      <t>サイヨウ</t>
    </rPh>
    <rPh sb="17" eb="19">
      <t>ホウシン</t>
    </rPh>
    <rPh sb="21" eb="22">
      <t>コタ</t>
    </rPh>
    <phoneticPr fontId="1"/>
  </si>
  <si>
    <t>　③ 就職先は未定</t>
    <rPh sb="3" eb="5">
      <t>シュウショク</t>
    </rPh>
    <rPh sb="5" eb="6">
      <t>サキ</t>
    </rPh>
    <rPh sb="7" eb="9">
      <t>ミテイ</t>
    </rPh>
    <phoneticPr fontId="1"/>
  </si>
  <si>
    <r>
      <t>◎Excelファイル名は　</t>
    </r>
    <r>
      <rPr>
        <b/>
        <sz val="16"/>
        <rFont val="ＭＳ Ｐゴシック"/>
        <family val="3"/>
        <charset val="128"/>
      </rPr>
      <t>【施設名】調査票</t>
    </r>
    <r>
      <rPr>
        <sz val="16"/>
        <rFont val="ＭＳ Ｐゴシック"/>
        <family val="3"/>
        <charset val="128"/>
      </rPr>
      <t>　とし、</t>
    </r>
    <r>
      <rPr>
        <b/>
        <u/>
        <sz val="16"/>
        <rFont val="ＭＳ Ｐゴシック"/>
        <family val="3"/>
        <charset val="128"/>
      </rPr>
      <t>「e-kanagawa電子申請」</t>
    </r>
    <r>
      <rPr>
        <sz val="16"/>
        <rFont val="ＭＳ Ｐゴシック"/>
        <family val="3"/>
        <charset val="128"/>
      </rPr>
      <t>よりご提出ください</t>
    </r>
    <rPh sb="10" eb="11">
      <t>メイ</t>
    </rPh>
    <rPh sb="14" eb="16">
      <t>シセツ</t>
    </rPh>
    <rPh sb="16" eb="17">
      <t>メイ</t>
    </rPh>
    <rPh sb="18" eb="21">
      <t>チョウサヒョウ</t>
    </rPh>
    <rPh sb="36" eb="38">
      <t>デンシ</t>
    </rPh>
    <rPh sb="38" eb="40">
      <t>シンセイ</t>
    </rPh>
    <rPh sb="44" eb="46">
      <t>テイシュツ</t>
    </rPh>
    <phoneticPr fontId="2"/>
  </si>
  <si>
    <r>
      <t xml:space="preserve">　⑬ その他
</t>
    </r>
    <r>
      <rPr>
        <sz val="10"/>
        <rFont val="ＭＳ Ｐゴシック"/>
        <family val="3"/>
        <charset val="128"/>
      </rPr>
      <t>（上記以外の理由、異動・他施設への転職を含む)</t>
    </r>
    <rPh sb="5" eb="6">
      <t>ホカ</t>
    </rPh>
    <rPh sb="8" eb="10">
      <t>ジョウキ</t>
    </rPh>
    <rPh sb="10" eb="12">
      <t>イガイ</t>
    </rPh>
    <rPh sb="13" eb="15">
      <t>リユウ</t>
    </rPh>
    <rPh sb="16" eb="18">
      <t>イドウ</t>
    </rPh>
    <rPh sb="19" eb="20">
      <t>タ</t>
    </rPh>
    <rPh sb="20" eb="22">
      <t>シセツ</t>
    </rPh>
    <rPh sb="24" eb="26">
      <t>テンショク</t>
    </rPh>
    <rPh sb="27" eb="28">
      <t>フク</t>
    </rPh>
    <phoneticPr fontId="2"/>
  </si>
  <si>
    <r>
      <t>　⑭ 不明</t>
    </r>
    <r>
      <rPr>
        <sz val="11"/>
        <rFont val="ＭＳ Ｐゴシック"/>
        <family val="3"/>
        <charset val="128"/>
      </rPr>
      <t>（把握していない場合を含む）</t>
    </r>
    <rPh sb="3" eb="5">
      <t>フメイ</t>
    </rPh>
    <rPh sb="6" eb="8">
      <t>ハアク</t>
    </rPh>
    <rPh sb="13" eb="15">
      <t>バアイ</t>
    </rPh>
    <rPh sb="16" eb="17">
      <t>フク</t>
    </rPh>
    <phoneticPr fontId="2"/>
  </si>
  <si>
    <t>また就職先が県内に決まっている方は就職先の内訳人数を入力してください</t>
    <rPh sb="2" eb="4">
      <t>シュウショク</t>
    </rPh>
    <rPh sb="4" eb="5">
      <t>サキ</t>
    </rPh>
    <rPh sb="6" eb="7">
      <t>ケン</t>
    </rPh>
    <rPh sb="7" eb="8">
      <t>ナイ</t>
    </rPh>
    <rPh sb="9" eb="10">
      <t>キ</t>
    </rPh>
    <rPh sb="15" eb="16">
      <t>カタ</t>
    </rPh>
    <rPh sb="17" eb="19">
      <t>シュウショク</t>
    </rPh>
    <rPh sb="19" eb="20">
      <t>サキ</t>
    </rPh>
    <rPh sb="21" eb="23">
      <t>ウチワケ</t>
    </rPh>
    <rPh sb="23" eb="25">
      <t>ニンズウ</t>
    </rPh>
    <phoneticPr fontId="1"/>
  </si>
  <si>
    <t>　② 看護職として他施設に転職</t>
    <rPh sb="3" eb="6">
      <t>カンゴショク</t>
    </rPh>
    <rPh sb="9" eb="10">
      <t>タ</t>
    </rPh>
    <rPh sb="10" eb="12">
      <t>シセツ</t>
    </rPh>
    <rPh sb="13" eb="15">
      <t>テンショク</t>
    </rPh>
    <phoneticPr fontId="2"/>
  </si>
  <si>
    <t>　③ 不明（未定・把握していない等）</t>
    <rPh sb="3" eb="5">
      <t>フメイ</t>
    </rPh>
    <rPh sb="6" eb="8">
      <t>ミテイ</t>
    </rPh>
    <rPh sb="9" eb="11">
      <t>ハアク</t>
    </rPh>
    <rPh sb="16" eb="17">
      <t>トウ</t>
    </rPh>
    <phoneticPr fontId="2"/>
  </si>
  <si>
    <t>　① 就職先が決まっている（県内）</t>
    <rPh sb="3" eb="5">
      <t>シュウショク</t>
    </rPh>
    <rPh sb="5" eb="6">
      <t>サキ</t>
    </rPh>
    <rPh sb="7" eb="8">
      <t>キ</t>
    </rPh>
    <rPh sb="14" eb="15">
      <t>ケン</t>
    </rPh>
    <rPh sb="15" eb="16">
      <t>ナイ</t>
    </rPh>
    <phoneticPr fontId="1"/>
  </si>
  <si>
    <t>　② 就職先が決まっている（県外）</t>
    <rPh sb="3" eb="6">
      <t>シュウショクサキ</t>
    </rPh>
    <rPh sb="7" eb="8">
      <t>キ</t>
    </rPh>
    <rPh sb="14" eb="16">
      <t>ケンガイ</t>
    </rPh>
    <phoneticPr fontId="1"/>
  </si>
  <si>
    <t>　④ 不明（把握していない等を含む）</t>
    <rPh sb="3" eb="5">
      <t>フメイ</t>
    </rPh>
    <rPh sb="6" eb="8">
      <t>ハアク</t>
    </rPh>
    <rPh sb="13" eb="14">
      <t>トウ</t>
    </rPh>
    <rPh sb="15" eb="16">
      <t>フク</t>
    </rPh>
    <phoneticPr fontId="1"/>
  </si>
  <si>
    <t>　⑥ 不明（把握していない等を含む）</t>
    <rPh sb="3" eb="5">
      <t>フメイ</t>
    </rPh>
    <rPh sb="6" eb="8">
      <t>ハアク</t>
    </rPh>
    <rPh sb="13" eb="14">
      <t>トウ</t>
    </rPh>
    <rPh sb="15" eb="16">
      <t>フク</t>
    </rPh>
    <phoneticPr fontId="1"/>
  </si>
  <si>
    <t>看護職員の採用方法について伺います。</t>
    <rPh sb="0" eb="2">
      <t>カンゴ</t>
    </rPh>
    <rPh sb="2" eb="4">
      <t>ショクイン</t>
    </rPh>
    <rPh sb="5" eb="7">
      <t>サイヨウ</t>
    </rPh>
    <rPh sb="7" eb="9">
      <t>ホウホウ</t>
    </rPh>
    <rPh sb="13" eb="14">
      <t>ウカガ</t>
    </rPh>
    <phoneticPr fontId="1"/>
  </si>
  <si>
    <t>調査は以上です。ご協力いただきありがとうございました。</t>
    <rPh sb="0" eb="2">
      <t>チョウサ</t>
    </rPh>
    <rPh sb="3" eb="5">
      <t>イジョウ</t>
    </rPh>
    <rPh sb="9" eb="11">
      <t>キョウリョク</t>
    </rPh>
    <phoneticPr fontId="1"/>
  </si>
  <si>
    <t>看護師特定行為研修修了者について伺います。</t>
    <rPh sb="0" eb="3">
      <t>カンゴシ</t>
    </rPh>
    <rPh sb="3" eb="5">
      <t>トクテイ</t>
    </rPh>
    <rPh sb="5" eb="7">
      <t>コウイ</t>
    </rPh>
    <rPh sb="7" eb="9">
      <t>ケンシュウ</t>
    </rPh>
    <rPh sb="9" eb="12">
      <t>シュウリョウシャ</t>
    </rPh>
    <rPh sb="16" eb="17">
      <t>ウカガ</t>
    </rPh>
    <phoneticPr fontId="1"/>
  </si>
  <si>
    <t>（１）特定行為研修修了者の方はいますか。（プルダウン）</t>
    <rPh sb="9" eb="12">
      <t>シュウリョウシャ</t>
    </rPh>
    <phoneticPr fontId="2"/>
  </si>
  <si>
    <t>（２）　（１）で特定行為研修修了者が【いる】と回答した施設の方に伺います。研修修了者の人数をお答えください。</t>
    <rPh sb="8" eb="17">
      <t>トクテイコウイケンシュウシュウリョウシャ</t>
    </rPh>
    <rPh sb="23" eb="25">
      <t>カイトウ</t>
    </rPh>
    <rPh sb="27" eb="29">
      <t>シセツ</t>
    </rPh>
    <rPh sb="30" eb="31">
      <t>カタ</t>
    </rPh>
    <rPh sb="32" eb="33">
      <t>ウカガ</t>
    </rPh>
    <rPh sb="37" eb="39">
      <t>ケンシュウ</t>
    </rPh>
    <rPh sb="39" eb="42">
      <t>シュウリョウシャ</t>
    </rPh>
    <phoneticPr fontId="1"/>
  </si>
  <si>
    <t>◎この調査は神奈川県医療整備・人材課が実施し、集計業務を外部業者に委託しています</t>
    <rPh sb="19" eb="21">
      <t>ジッシ</t>
    </rPh>
    <rPh sb="23" eb="25">
      <t>シュウケイ</t>
    </rPh>
    <rPh sb="25" eb="27">
      <t>ギョウム</t>
    </rPh>
    <rPh sb="28" eb="30">
      <t>ガイブ</t>
    </rPh>
    <rPh sb="30" eb="32">
      <t>ギョウシャ</t>
    </rPh>
    <phoneticPr fontId="2"/>
  </si>
  <si>
    <t>（４）主な勤務体制について当てはまるものを一つ選択してください。</t>
    <rPh sb="3" eb="4">
      <t>オモ</t>
    </rPh>
    <rPh sb="5" eb="7">
      <t>キンム</t>
    </rPh>
    <rPh sb="7" eb="9">
      <t>タイセイ</t>
    </rPh>
    <rPh sb="13" eb="14">
      <t>ア</t>
    </rPh>
    <rPh sb="21" eb="22">
      <t>ヒト</t>
    </rPh>
    <rPh sb="23" eb="25">
      <t>センタク</t>
    </rPh>
    <phoneticPr fontId="1"/>
  </si>
  <si>
    <t>（５）令和７年９月（１ヶ月間）の看護職員の平均残業時間をお答えください。</t>
    <rPh sb="6" eb="7">
      <t>ネン</t>
    </rPh>
    <rPh sb="8" eb="9">
      <t>ガツ</t>
    </rPh>
    <rPh sb="12" eb="13">
      <t>ゲツ</t>
    </rPh>
    <rPh sb="13" eb="14">
      <t>カン</t>
    </rPh>
    <rPh sb="16" eb="18">
      <t>カンゴ</t>
    </rPh>
    <rPh sb="18" eb="20">
      <t>ショクイン</t>
    </rPh>
    <rPh sb="21" eb="23">
      <t>ヘイキン</t>
    </rPh>
    <rPh sb="23" eb="25">
      <t>ザンギョウ</t>
    </rPh>
    <rPh sb="25" eb="27">
      <t>ジカン</t>
    </rPh>
    <rPh sb="29" eb="30">
      <t>コタ</t>
    </rPh>
    <phoneticPr fontId="2"/>
  </si>
  <si>
    <t>【令和７（2025）年度　看護職員就業実態調査票】</t>
    <rPh sb="10" eb="12">
      <t>ネンド</t>
    </rPh>
    <rPh sb="12" eb="14">
      <t>ヘイネンド</t>
    </rPh>
    <rPh sb="13" eb="15">
      <t>カンゴ</t>
    </rPh>
    <rPh sb="15" eb="17">
      <t>ショクイン</t>
    </rPh>
    <rPh sb="17" eb="19">
      <t>シュウギョウ</t>
    </rPh>
    <rPh sb="19" eb="21">
      <t>ジッタイ</t>
    </rPh>
    <rPh sb="21" eb="23">
      <t>チョウサ</t>
    </rPh>
    <rPh sb="23" eb="24">
      <t>ヒョウ</t>
    </rPh>
    <phoneticPr fontId="2"/>
  </si>
  <si>
    <t>　③ 令和８年３月31日時点の看護職員数
　※令和８年３月31日付退職者を含む　　　　　　　　　　　　　</t>
    <rPh sb="12" eb="14">
      <t>ジテン</t>
    </rPh>
    <rPh sb="15" eb="17">
      <t>カンゴ</t>
    </rPh>
    <rPh sb="17" eb="20">
      <t>ショクインスウ</t>
    </rPh>
    <phoneticPr fontId="2"/>
  </si>
  <si>
    <t>令和７年度の看護職員（経験者）採用数について伺います。</t>
    <rPh sb="3" eb="5">
      <t>ネンド</t>
    </rPh>
    <rPh sb="6" eb="8">
      <t>カンゴ</t>
    </rPh>
    <rPh sb="8" eb="10">
      <t>ショクイン</t>
    </rPh>
    <rPh sb="11" eb="14">
      <t>ケイケンシャ</t>
    </rPh>
    <rPh sb="15" eb="18">
      <t>サイヨウスウ</t>
    </rPh>
    <rPh sb="22" eb="23">
      <t>ウカガ</t>
    </rPh>
    <phoneticPr fontId="1"/>
  </si>
  <si>
    <t>（１）令和７年度の看護職員（経験者）採用人数をお答えください。（派遣・紹介等含む）</t>
    <rPh sb="6" eb="8">
      <t>ネンド</t>
    </rPh>
    <rPh sb="9" eb="11">
      <t>カンゴ</t>
    </rPh>
    <rPh sb="11" eb="13">
      <t>ショクイン</t>
    </rPh>
    <rPh sb="14" eb="17">
      <t>ケイケンシャ</t>
    </rPh>
    <rPh sb="18" eb="20">
      <t>サイヨウ</t>
    </rPh>
    <rPh sb="20" eb="22">
      <t>ニンズウ</t>
    </rPh>
    <rPh sb="24" eb="25">
      <t>コタ</t>
    </rPh>
    <rPh sb="32" eb="34">
      <t>ハケン</t>
    </rPh>
    <rPh sb="35" eb="37">
      <t>ショウカイ</t>
    </rPh>
    <rPh sb="37" eb="38">
      <t>トウ</t>
    </rPh>
    <rPh sb="38" eb="39">
      <t>フク</t>
    </rPh>
    <phoneticPr fontId="2"/>
  </si>
  <si>
    <t>（２）令和７年度の看護職員（経験者）採用者のうち、定年後雇用者数をお答えください。</t>
    <rPh sb="6" eb="8">
      <t>ネンド</t>
    </rPh>
    <rPh sb="9" eb="11">
      <t>カンゴ</t>
    </rPh>
    <rPh sb="11" eb="13">
      <t>ショクイン</t>
    </rPh>
    <rPh sb="14" eb="17">
      <t>ケイケンシャ</t>
    </rPh>
    <rPh sb="18" eb="20">
      <t>サイヨウ</t>
    </rPh>
    <rPh sb="20" eb="21">
      <t>シャ</t>
    </rPh>
    <phoneticPr fontId="2"/>
  </si>
  <si>
    <t>（３）令和７年度の経験者採用者について、採用直前の就職状況（未就職であった期間）についてお答えください。</t>
    <rPh sb="20" eb="22">
      <t>サイヨウ</t>
    </rPh>
    <rPh sb="22" eb="24">
      <t>チョクゼン</t>
    </rPh>
    <rPh sb="27" eb="29">
      <t>ジョウキョウ</t>
    </rPh>
    <rPh sb="37" eb="39">
      <t>キカン</t>
    </rPh>
    <rPh sb="45" eb="46">
      <t>コタ</t>
    </rPh>
    <phoneticPr fontId="4"/>
  </si>
  <si>
    <t>令和７年度の看護職員の動向について伺います。</t>
    <rPh sb="3" eb="5">
      <t>ネンド</t>
    </rPh>
    <rPh sb="6" eb="8">
      <t>カンゴ</t>
    </rPh>
    <rPh sb="8" eb="10">
      <t>ショクイン</t>
    </rPh>
    <rPh sb="11" eb="13">
      <t>ドウコウ</t>
    </rPh>
    <rPh sb="17" eb="18">
      <t>ウカガ</t>
    </rPh>
    <phoneticPr fontId="1"/>
  </si>
  <si>
    <t>　① 令和７年４月１日時点の看護職員数
　※令和７年４月１日採用者及び他施設からの異動を含む 　　　　　　　</t>
    <rPh sb="11" eb="13">
      <t>ジテン</t>
    </rPh>
    <rPh sb="14" eb="17">
      <t>カンゴショク</t>
    </rPh>
    <rPh sb="17" eb="18">
      <t>イン</t>
    </rPh>
    <rPh sb="18" eb="19">
      <t>スウ</t>
    </rPh>
    <phoneticPr fontId="2"/>
  </si>
  <si>
    <t>　② 令和７年４月１日～令和８年３月31日退職者
　※定年退職、同系列施設への異動を含む退職者数</t>
  </si>
  <si>
    <t>※経験者とは、令和６年３月以前に看護師等国家試験に合格し看護師として就職した経験のある職員をいう</t>
    <rPh sb="10" eb="11">
      <t>ネン</t>
    </rPh>
    <rPh sb="13" eb="15">
      <t>イゼン</t>
    </rPh>
    <rPh sb="16" eb="19">
      <t>カンゴシ</t>
    </rPh>
    <rPh sb="19" eb="20">
      <t>トウ</t>
    </rPh>
    <rPh sb="20" eb="22">
      <t>コッカ</t>
    </rPh>
    <rPh sb="22" eb="24">
      <t>シケン</t>
    </rPh>
    <rPh sb="25" eb="27">
      <t>ゴウカク</t>
    </rPh>
    <rPh sb="43" eb="45">
      <t>ショクイン</t>
    </rPh>
    <phoneticPr fontId="2"/>
  </si>
  <si>
    <t>令和７年度中に退職した看護職員について伺います。</t>
    <rPh sb="3" eb="5">
      <t>ネンド</t>
    </rPh>
    <rPh sb="5" eb="6">
      <t>チュウ</t>
    </rPh>
    <rPh sb="7" eb="9">
      <t>タイショク</t>
    </rPh>
    <rPh sb="11" eb="13">
      <t>カンゴ</t>
    </rPh>
    <rPh sb="13" eb="15">
      <t>ショクイン</t>
    </rPh>
    <rPh sb="19" eb="20">
      <t>ウカガ</t>
    </rPh>
    <phoneticPr fontId="1"/>
  </si>
  <si>
    <t>（１）令和７年度中に退職した看護職員の、主たる退職理由をお答えください。</t>
    <rPh sb="6" eb="9">
      <t>ネンドチュウ</t>
    </rPh>
    <rPh sb="10" eb="12">
      <t>タイショク</t>
    </rPh>
    <rPh sb="14" eb="16">
      <t>カンゴ</t>
    </rPh>
    <rPh sb="16" eb="18">
      <t>ショクイン</t>
    </rPh>
    <rPh sb="20" eb="21">
      <t>シュ</t>
    </rPh>
    <rPh sb="23" eb="25">
      <t>タイショク</t>
    </rPh>
    <rPh sb="25" eb="27">
      <t>リユウ</t>
    </rPh>
    <rPh sb="29" eb="30">
      <t>コタ</t>
    </rPh>
    <phoneticPr fontId="1"/>
  </si>
  <si>
    <t>（２）令和７年度中に退職した看護職員について、退職後の進路・就職先を把握している人数をお答えください。</t>
    <rPh sb="6" eb="8">
      <t>ネンド</t>
    </rPh>
    <rPh sb="8" eb="9">
      <t>チュウ</t>
    </rPh>
    <rPh sb="10" eb="12">
      <t>タイショク</t>
    </rPh>
    <rPh sb="14" eb="16">
      <t>カンゴ</t>
    </rPh>
    <rPh sb="16" eb="18">
      <t>ショクイン</t>
    </rPh>
    <rPh sb="23" eb="25">
      <t>タイショク</t>
    </rPh>
    <rPh sb="25" eb="26">
      <t>ゴ</t>
    </rPh>
    <rPh sb="27" eb="29">
      <t>シンロ</t>
    </rPh>
    <rPh sb="32" eb="33">
      <t>サキ</t>
    </rPh>
    <rPh sb="34" eb="36">
      <t>ハアク</t>
    </rPh>
    <rPh sb="40" eb="42">
      <t>ニンズウ</t>
    </rPh>
    <rPh sb="44" eb="45">
      <t>コタ</t>
    </rPh>
    <phoneticPr fontId="1"/>
  </si>
  <si>
    <t>令和７年度の看護職員（新卒者）採用について伺います。</t>
    <rPh sb="3" eb="5">
      <t>ネンド</t>
    </rPh>
    <rPh sb="6" eb="8">
      <t>カンゴ</t>
    </rPh>
    <rPh sb="8" eb="10">
      <t>ショクイン</t>
    </rPh>
    <rPh sb="11" eb="14">
      <t>シンソツシャ</t>
    </rPh>
    <rPh sb="15" eb="17">
      <t>サイヨウ</t>
    </rPh>
    <rPh sb="21" eb="22">
      <t>ウカガ</t>
    </rPh>
    <phoneticPr fontId="1"/>
  </si>
  <si>
    <t>※新卒者とは、令和７年３月に看護師等国家試験に合格し、令和７年４月１日付で採用した職員をいう</t>
    <rPh sb="14" eb="17">
      <t>カンゴシ</t>
    </rPh>
    <rPh sb="17" eb="18">
      <t>トウ</t>
    </rPh>
    <rPh sb="18" eb="20">
      <t>コッカ</t>
    </rPh>
    <rPh sb="20" eb="22">
      <t>シケン</t>
    </rPh>
    <rPh sb="23" eb="25">
      <t>ゴウカク</t>
    </rPh>
    <rPh sb="41" eb="43">
      <t>ショクイン</t>
    </rPh>
    <phoneticPr fontId="2"/>
  </si>
  <si>
    <t>（１）令和７年度の看護職員（新卒者）の採用人数をお答えください。</t>
    <rPh sb="6" eb="8">
      <t>ネンド</t>
    </rPh>
    <rPh sb="9" eb="11">
      <t>カンゴ</t>
    </rPh>
    <rPh sb="11" eb="13">
      <t>ショクイン</t>
    </rPh>
    <rPh sb="14" eb="16">
      <t>シンソツ</t>
    </rPh>
    <rPh sb="16" eb="17">
      <t>シャ</t>
    </rPh>
    <rPh sb="19" eb="21">
      <t>サイヨウ</t>
    </rPh>
    <rPh sb="21" eb="22">
      <t>ニン</t>
    </rPh>
    <rPh sb="22" eb="23">
      <t>スウ</t>
    </rPh>
    <rPh sb="25" eb="26">
      <t>コタ</t>
    </rPh>
    <phoneticPr fontId="1"/>
  </si>
  <si>
    <r>
      <t>（２）令和７年度に看護職員の新卒者を</t>
    </r>
    <r>
      <rPr>
        <b/>
        <u/>
        <sz val="16"/>
        <rFont val="ＭＳ Ｐゴシック"/>
        <family val="3"/>
        <charset val="128"/>
        <scheme val="minor"/>
      </rPr>
      <t>採用した施設</t>
    </r>
    <r>
      <rPr>
        <b/>
        <sz val="16"/>
        <rFont val="ＭＳ Ｐゴシック"/>
        <family val="3"/>
        <charset val="128"/>
        <scheme val="minor"/>
      </rPr>
      <t>に伺います。</t>
    </r>
    <rPh sb="6" eb="8">
      <t>ネンド</t>
    </rPh>
    <rPh sb="9" eb="11">
      <t>カンゴ</t>
    </rPh>
    <rPh sb="11" eb="13">
      <t>ショクイン</t>
    </rPh>
    <rPh sb="14" eb="17">
      <t>シンソツシャ</t>
    </rPh>
    <rPh sb="18" eb="20">
      <t>サイヨウ</t>
    </rPh>
    <rPh sb="22" eb="24">
      <t>シセツ</t>
    </rPh>
    <phoneticPr fontId="1"/>
  </si>
  <si>
    <r>
      <t>（３）新卒者採用の有無にかかわらず</t>
    </r>
    <r>
      <rPr>
        <b/>
        <u/>
        <sz val="16"/>
        <rFont val="ＭＳ Ｐゴシック"/>
        <family val="3"/>
        <charset val="128"/>
        <scheme val="minor"/>
      </rPr>
      <t>全ての施設</t>
    </r>
    <r>
      <rPr>
        <b/>
        <sz val="16"/>
        <rFont val="ＭＳ Ｐゴシック"/>
        <family val="3"/>
        <charset val="128"/>
        <scheme val="minor"/>
      </rPr>
      <t>に伺います。</t>
    </r>
    <rPh sb="3" eb="6">
      <t>シンソツシャ</t>
    </rPh>
    <rPh sb="6" eb="8">
      <t>サイヨウ</t>
    </rPh>
    <rPh sb="9" eb="11">
      <t>ウム</t>
    </rPh>
    <rPh sb="17" eb="18">
      <t>スベ</t>
    </rPh>
    <rPh sb="20" eb="22">
      <t>シセツ</t>
    </rPh>
    <phoneticPr fontId="1"/>
  </si>
  <si>
    <r>
      <t>（４）新卒者採用の有無にかかわらず</t>
    </r>
    <r>
      <rPr>
        <b/>
        <u/>
        <sz val="16"/>
        <rFont val="ＭＳ Ｐゴシック"/>
        <family val="3"/>
        <charset val="128"/>
        <scheme val="minor"/>
      </rPr>
      <t>全ての施設</t>
    </r>
    <r>
      <rPr>
        <b/>
        <sz val="16"/>
        <rFont val="ＭＳ Ｐゴシック"/>
        <family val="3"/>
        <charset val="128"/>
        <scheme val="minor"/>
      </rPr>
      <t>に伺います。</t>
    </r>
    <rPh sb="3" eb="6">
      <t>シンソツシャ</t>
    </rPh>
    <rPh sb="6" eb="8">
      <t>サイヨウ</t>
    </rPh>
    <rPh sb="9" eb="11">
      <t>ウム</t>
    </rPh>
    <rPh sb="17" eb="18">
      <t>スベ</t>
    </rPh>
    <rPh sb="20" eb="22">
      <t>シセツ</t>
    </rPh>
    <rPh sb="23" eb="24">
      <t>ウカガ</t>
    </rPh>
    <phoneticPr fontId="1"/>
  </si>
  <si>
    <t>○令和８年４月１日時点の採用必要数</t>
    <rPh sb="9" eb="11">
      <t>ジテン</t>
    </rPh>
    <rPh sb="12" eb="14">
      <t>サイヨウ</t>
    </rPh>
    <rPh sb="14" eb="16">
      <t>ヒツヨウ</t>
    </rPh>
    <rPh sb="16" eb="17">
      <t>カズ</t>
    </rPh>
    <phoneticPr fontId="2"/>
  </si>
  <si>
    <t>○令和８年４月１日付採用者総数</t>
    <rPh sb="10" eb="13">
      <t>サイヨウシャ</t>
    </rPh>
    <rPh sb="13" eb="15">
      <t>ソウスウ</t>
    </rPh>
    <phoneticPr fontId="2"/>
  </si>
  <si>
    <t>※新卒・既卒にかかわらず、系列病院からの異動を含む、実際に令和８年４月１日付で採用した看護職員の人数</t>
    <rPh sb="1" eb="3">
      <t>シンソツ</t>
    </rPh>
    <rPh sb="4" eb="6">
      <t>キソツ</t>
    </rPh>
    <rPh sb="13" eb="15">
      <t>ケイレツ</t>
    </rPh>
    <rPh sb="15" eb="17">
      <t>ビョウイン</t>
    </rPh>
    <rPh sb="20" eb="22">
      <t>イドウ</t>
    </rPh>
    <phoneticPr fontId="2"/>
  </si>
  <si>
    <t>（１）令和７年度の看護職員採用のために利用した方法と採用人数をお答えください。</t>
    <rPh sb="6" eb="8">
      <t>ネンド</t>
    </rPh>
    <rPh sb="9" eb="11">
      <t>カンゴ</t>
    </rPh>
    <rPh sb="11" eb="13">
      <t>ショクイン</t>
    </rPh>
    <rPh sb="13" eb="15">
      <t>サイヨウ</t>
    </rPh>
    <rPh sb="19" eb="21">
      <t>リヨウ</t>
    </rPh>
    <rPh sb="23" eb="25">
      <t>ホウホウ</t>
    </rPh>
    <rPh sb="26" eb="28">
      <t>サイヨウ</t>
    </rPh>
    <rPh sb="28" eb="30">
      <t>ニンズ</t>
    </rPh>
    <rPh sb="32" eb="33">
      <t>コタ</t>
    </rPh>
    <phoneticPr fontId="1"/>
  </si>
  <si>
    <t>（３）令和８（2026）年度の看護職員の充足状況について伺います。</t>
    <rPh sb="12" eb="14">
      <t>ネンド</t>
    </rPh>
    <rPh sb="15" eb="17">
      <t>カンゴ</t>
    </rPh>
    <rPh sb="17" eb="19">
      <t>ショクイン</t>
    </rPh>
    <rPh sb="20" eb="24">
      <t>ジュウソクジョウキョウ</t>
    </rPh>
    <rPh sb="28" eb="29">
      <t>ウカガ</t>
    </rPh>
    <phoneticPr fontId="1"/>
  </si>
  <si>
    <t>　令和７年度までに研修修了した方の数</t>
    <rPh sb="4" eb="6">
      <t>ネンド</t>
    </rPh>
    <rPh sb="5" eb="6">
      <t>ド</t>
    </rPh>
    <rPh sb="9" eb="11">
      <t>ケンシュウ</t>
    </rPh>
    <rPh sb="11" eb="13">
      <t>シュウリョウ</t>
    </rPh>
    <rPh sb="15" eb="16">
      <t>カタ</t>
    </rPh>
    <rPh sb="17" eb="18">
      <t>カズ</t>
    </rPh>
    <phoneticPr fontId="23"/>
  </si>
  <si>
    <t>問1 1) 種別</t>
    <rPh sb="0" eb="1">
      <t>トイ</t>
    </rPh>
    <rPh sb="6" eb="8">
      <t>シュベツ</t>
    </rPh>
    <phoneticPr fontId="4"/>
  </si>
  <si>
    <t>2）機能型</t>
    <rPh sb="2" eb="5">
      <t>キノウガタ</t>
    </rPh>
    <phoneticPr fontId="4"/>
  </si>
  <si>
    <t>3）定員</t>
    <rPh sb="2" eb="4">
      <t>テイイン</t>
    </rPh>
    <phoneticPr fontId="4"/>
  </si>
  <si>
    <t>4）勤務体制</t>
    <rPh sb="2" eb="4">
      <t>キンム</t>
    </rPh>
    <rPh sb="4" eb="6">
      <t>タイセイ</t>
    </rPh>
    <phoneticPr fontId="4"/>
  </si>
  <si>
    <t>5）残業</t>
    <rPh sb="2" eb="4">
      <t>ザンギョウ</t>
    </rPh>
    <phoneticPr fontId="4"/>
  </si>
  <si>
    <t>問2　4.1在籍</t>
    <rPh sb="0" eb="1">
      <t>トイ</t>
    </rPh>
    <rPh sb="6" eb="8">
      <t>ザイセキ</t>
    </rPh>
    <phoneticPr fontId="4"/>
  </si>
  <si>
    <t>問2　R7退職</t>
    <rPh sb="0" eb="1">
      <t>トイ</t>
    </rPh>
    <rPh sb="5" eb="7">
      <t>タイショク</t>
    </rPh>
    <phoneticPr fontId="4"/>
  </si>
  <si>
    <t>問2　3.31在籍</t>
    <rPh sb="0" eb="1">
      <t>トイ</t>
    </rPh>
    <rPh sb="7" eb="9">
      <t>ザイセキ</t>
    </rPh>
    <phoneticPr fontId="4"/>
  </si>
  <si>
    <t>問3　経験者採用</t>
    <rPh sb="0" eb="1">
      <t>トイ</t>
    </rPh>
    <rPh sb="3" eb="6">
      <t>ケイケンシャ</t>
    </rPh>
    <rPh sb="6" eb="8">
      <t>サイヨウ</t>
    </rPh>
    <phoneticPr fontId="4"/>
  </si>
  <si>
    <t>うち定年後</t>
    <rPh sb="2" eb="5">
      <t>テイネンゴ</t>
    </rPh>
    <phoneticPr fontId="4"/>
  </si>
  <si>
    <t>問3　未就業期間</t>
    <rPh sb="0" eb="1">
      <t>トイ</t>
    </rPh>
    <rPh sb="3" eb="6">
      <t>ミシュウギョウ</t>
    </rPh>
    <rPh sb="6" eb="8">
      <t>キカン</t>
    </rPh>
    <phoneticPr fontId="4"/>
  </si>
  <si>
    <t>問4　退職理由</t>
    <rPh sb="0" eb="1">
      <t>トイ</t>
    </rPh>
    <rPh sb="3" eb="5">
      <t>タイショク</t>
    </rPh>
    <rPh sb="5" eb="7">
      <t>リユウ</t>
    </rPh>
    <phoneticPr fontId="4"/>
  </si>
  <si>
    <t>問4　退職後進路</t>
    <rPh sb="0" eb="1">
      <t>トイ</t>
    </rPh>
    <rPh sb="3" eb="6">
      <t>タイショクゴ</t>
    </rPh>
    <rPh sb="6" eb="8">
      <t>シンロ</t>
    </rPh>
    <phoneticPr fontId="4"/>
  </si>
  <si>
    <t>就職先</t>
    <rPh sb="0" eb="2">
      <t>シュウショク</t>
    </rPh>
    <rPh sb="2" eb="3">
      <t>サキ</t>
    </rPh>
    <phoneticPr fontId="4"/>
  </si>
  <si>
    <t>県内施設</t>
    <rPh sb="0" eb="2">
      <t>ケンナイ</t>
    </rPh>
    <rPh sb="2" eb="4">
      <t>シセツ</t>
    </rPh>
    <phoneticPr fontId="4"/>
  </si>
  <si>
    <t>問5　新卒採用</t>
    <rPh sb="0" eb="1">
      <t>トイ</t>
    </rPh>
    <rPh sb="3" eb="5">
      <t>シンソツ</t>
    </rPh>
    <rPh sb="5" eb="7">
      <t>サイヨウ</t>
    </rPh>
    <phoneticPr fontId="4"/>
  </si>
  <si>
    <t>新人研修</t>
    <rPh sb="0" eb="2">
      <t>シンジン</t>
    </rPh>
    <rPh sb="2" eb="4">
      <t>ケンシュウ</t>
    </rPh>
    <phoneticPr fontId="4"/>
  </si>
  <si>
    <t>採用方針</t>
    <rPh sb="0" eb="2">
      <t>サイヨウ</t>
    </rPh>
    <rPh sb="2" eb="4">
      <t>ホウシン</t>
    </rPh>
    <phoneticPr fontId="4"/>
  </si>
  <si>
    <t>必要なこと</t>
    <rPh sb="0" eb="2">
      <t>ヒツヨウ</t>
    </rPh>
    <phoneticPr fontId="4"/>
  </si>
  <si>
    <t>問6　看護職員確保</t>
    <rPh sb="0" eb="1">
      <t>トイ</t>
    </rPh>
    <rPh sb="3" eb="5">
      <t>カンゴ</t>
    </rPh>
    <rPh sb="5" eb="7">
      <t>ショクイン</t>
    </rPh>
    <rPh sb="7" eb="9">
      <t>カクホ</t>
    </rPh>
    <phoneticPr fontId="4"/>
  </si>
  <si>
    <t>採用人数</t>
    <rPh sb="0" eb="2">
      <t>サイヨウ</t>
    </rPh>
    <rPh sb="2" eb="4">
      <t>ニンズウ</t>
    </rPh>
    <phoneticPr fontId="4"/>
  </si>
  <si>
    <t>ナースセンターについて</t>
    <phoneticPr fontId="4"/>
  </si>
  <si>
    <t>R8必要数・採用数</t>
    <rPh sb="2" eb="5">
      <t>ヒツヨウスウ</t>
    </rPh>
    <rPh sb="6" eb="9">
      <t>サイヨウスウ</t>
    </rPh>
    <phoneticPr fontId="4"/>
  </si>
  <si>
    <t>問7特定行為</t>
    <rPh sb="0" eb="1">
      <t>トイ</t>
    </rPh>
    <rPh sb="2" eb="4">
      <t>トクテイ</t>
    </rPh>
    <rPh sb="4" eb="6">
      <t>コウイ</t>
    </rPh>
    <phoneticPr fontId="4"/>
  </si>
  <si>
    <t>区分</t>
    <rPh sb="0" eb="2">
      <t>クブン</t>
    </rPh>
    <phoneticPr fontId="4"/>
  </si>
  <si>
    <t>領域別</t>
    <rPh sb="0" eb="2">
      <t>リョウイキ</t>
    </rPh>
    <rPh sb="2" eb="3">
      <t>ベツ</t>
    </rPh>
    <phoneticPr fontId="4"/>
  </si>
  <si>
    <t>いない理由</t>
    <rPh sb="3" eb="5">
      <t>リユウ</t>
    </rPh>
    <phoneticPr fontId="4"/>
  </si>
  <si>
    <t>施設番号①</t>
    <rPh sb="0" eb="2">
      <t>シセツ</t>
    </rPh>
    <rPh sb="2" eb="4">
      <t>バンゴウ</t>
    </rPh>
    <phoneticPr fontId="4"/>
  </si>
  <si>
    <t>施設番号②</t>
    <rPh sb="0" eb="2">
      <t>シセツ</t>
    </rPh>
    <rPh sb="2" eb="4">
      <t>バンゴウ</t>
    </rPh>
    <phoneticPr fontId="4"/>
  </si>
  <si>
    <t>施設番号③</t>
    <rPh sb="0" eb="2">
      <t>シセツ</t>
    </rPh>
    <rPh sb="2" eb="4">
      <t>バンゴウ</t>
    </rPh>
    <phoneticPr fontId="4"/>
  </si>
  <si>
    <t>老健
特養</t>
    <rPh sb="0" eb="2">
      <t>ロウケン</t>
    </rPh>
    <rPh sb="3" eb="5">
      <t>トクヨウ</t>
    </rPh>
    <phoneticPr fontId="4"/>
  </si>
  <si>
    <t>受付日</t>
    <rPh sb="0" eb="3">
      <t>ウケツケビ</t>
    </rPh>
    <phoneticPr fontId="4"/>
  </si>
  <si>
    <t>回答
有:1
無:0
集計除外：外</t>
    <rPh sb="0" eb="2">
      <t>カイトウ</t>
    </rPh>
    <rPh sb="3" eb="4">
      <t>アリ</t>
    </rPh>
    <rPh sb="7" eb="8">
      <t>ナ</t>
    </rPh>
    <rPh sb="11" eb="13">
      <t>シュウケイ</t>
    </rPh>
    <rPh sb="13" eb="15">
      <t>ジョガイ</t>
    </rPh>
    <rPh sb="16" eb="17">
      <t>ガイ</t>
    </rPh>
    <phoneticPr fontId="4"/>
  </si>
  <si>
    <t>二次医療圏</t>
    <rPh sb="0" eb="5">
      <t>ニジイリョウケン</t>
    </rPh>
    <phoneticPr fontId="4"/>
  </si>
  <si>
    <t>入所定員</t>
    <rPh sb="0" eb="2">
      <t>ニュウショ</t>
    </rPh>
    <rPh sb="2" eb="4">
      <t>テイイン</t>
    </rPh>
    <phoneticPr fontId="4"/>
  </si>
  <si>
    <t>うち
ユニット床</t>
    <rPh sb="7" eb="8">
      <t>ショウ</t>
    </rPh>
    <phoneticPr fontId="4"/>
  </si>
  <si>
    <t>定員区分</t>
    <rPh sb="0" eb="2">
      <t>テイイン</t>
    </rPh>
    <rPh sb="2" eb="4">
      <t>クブン</t>
    </rPh>
    <phoneticPr fontId="4"/>
  </si>
  <si>
    <t>経営主体</t>
    <phoneticPr fontId="4"/>
  </si>
  <si>
    <t>郵便番号</t>
    <phoneticPr fontId="4"/>
  </si>
  <si>
    <t>住所</t>
    <rPh sb="0" eb="2">
      <t>ジュウショ</t>
    </rPh>
    <phoneticPr fontId="4"/>
  </si>
  <si>
    <t>電話番号</t>
    <phoneticPr fontId="4"/>
  </si>
  <si>
    <t>施設種別
老健</t>
    <rPh sb="0" eb="2">
      <t>シセツ</t>
    </rPh>
    <rPh sb="2" eb="4">
      <t>シュベツ</t>
    </rPh>
    <rPh sb="5" eb="7">
      <t>ロウケン</t>
    </rPh>
    <phoneticPr fontId="4"/>
  </si>
  <si>
    <t>施設種別
特養</t>
    <rPh sb="0" eb="2">
      <t>シセツ</t>
    </rPh>
    <rPh sb="2" eb="4">
      <t>シュベツ</t>
    </rPh>
    <rPh sb="5" eb="7">
      <t>トクヨウ</t>
    </rPh>
    <phoneticPr fontId="4"/>
  </si>
  <si>
    <t>老健
従来型</t>
    <rPh sb="0" eb="2">
      <t>ロウケン</t>
    </rPh>
    <rPh sb="3" eb="6">
      <t>ジュウライガタ</t>
    </rPh>
    <phoneticPr fontId="4"/>
  </si>
  <si>
    <t>老健
療養型</t>
    <rPh sb="0" eb="2">
      <t>ロウケン</t>
    </rPh>
    <rPh sb="3" eb="6">
      <t>リョウヨウガタ</t>
    </rPh>
    <phoneticPr fontId="4"/>
  </si>
  <si>
    <t>③二交替</t>
    <rPh sb="1" eb="2">
      <t>ニ</t>
    </rPh>
    <rPh sb="2" eb="4">
      <t>コウタイ</t>
    </rPh>
    <phoneticPr fontId="4"/>
  </si>
  <si>
    <t>④三交替</t>
    <rPh sb="1" eb="2">
      <t>サン</t>
    </rPh>
    <rPh sb="2" eb="4">
      <t>コウタイ</t>
    </rPh>
    <phoneticPr fontId="4"/>
  </si>
  <si>
    <t>⑤その他</t>
    <rPh sb="3" eb="4">
      <t>ホカ</t>
    </rPh>
    <phoneticPr fontId="4"/>
  </si>
  <si>
    <t>その他
内容</t>
    <rPh sb="2" eb="3">
      <t>ホカ</t>
    </rPh>
    <rPh sb="4" eb="6">
      <t>ナイヨウ</t>
    </rPh>
    <phoneticPr fontId="4"/>
  </si>
  <si>
    <t>平均
残業時間</t>
    <rPh sb="0" eb="2">
      <t>ヘイキン</t>
    </rPh>
    <rPh sb="3" eb="5">
      <t>ザンギョウ</t>
    </rPh>
    <rPh sb="5" eb="7">
      <t>ジカン</t>
    </rPh>
    <phoneticPr fontId="4"/>
  </si>
  <si>
    <t>R7.4.1
常勤
保健師</t>
  </si>
  <si>
    <t>R7.4.1
常勤
助産師</t>
  </si>
  <si>
    <t>R7.4.1
常勤
看護師</t>
  </si>
  <si>
    <t>R7.4.1
常勤
准看護師</t>
  </si>
  <si>
    <t>R7.4.1
常勤
小計</t>
    <rPh sb="10" eb="12">
      <t>ショウケイ</t>
    </rPh>
    <phoneticPr fontId="4"/>
  </si>
  <si>
    <t>R7.4.1
非常勤
保健師</t>
  </si>
  <si>
    <t>R7.4.1
非常勤
助産師</t>
  </si>
  <si>
    <t>R7.4.1
非常勤
看護師</t>
  </si>
  <si>
    <t>R7.4.1
非常勤
准看護師</t>
    <rPh sb="11" eb="12">
      <t>ジュン</t>
    </rPh>
    <phoneticPr fontId="4"/>
  </si>
  <si>
    <t>R7.4.1
非常勤
小計</t>
    <rPh sb="7" eb="10">
      <t>ヒジョウキン</t>
    </rPh>
    <rPh sb="11" eb="13">
      <t>ショウケイ</t>
    </rPh>
    <phoneticPr fontId="4"/>
  </si>
  <si>
    <t>R7.4.1
職員数
合計</t>
    <rPh sb="11" eb="13">
      <t>ゴウケイ</t>
    </rPh>
    <phoneticPr fontId="4"/>
  </si>
  <si>
    <t>R7年度
退職者
常勤
保健師</t>
    <rPh sb="2" eb="4">
      <t>ネンド</t>
    </rPh>
    <rPh sb="9" eb="11">
      <t>ジョウキン</t>
    </rPh>
    <rPh sb="12" eb="15">
      <t>ホケンシ</t>
    </rPh>
    <phoneticPr fontId="4"/>
  </si>
  <si>
    <t>R7年度
退職者
常勤
助産師</t>
    <rPh sb="5" eb="7">
      <t>タイショク</t>
    </rPh>
    <rPh sb="7" eb="8">
      <t>シャ</t>
    </rPh>
    <rPh sb="9" eb="11">
      <t>ジョウキン</t>
    </rPh>
    <rPh sb="12" eb="15">
      <t>ジョサンシ</t>
    </rPh>
    <phoneticPr fontId="4"/>
  </si>
  <si>
    <t>R7年度
退職者
常勤
看護師</t>
    <rPh sb="5" eb="7">
      <t>タイショク</t>
    </rPh>
    <rPh sb="7" eb="8">
      <t>シャ</t>
    </rPh>
    <rPh sb="9" eb="11">
      <t>ジョウキン</t>
    </rPh>
    <rPh sb="12" eb="15">
      <t>カンゴシ</t>
    </rPh>
    <phoneticPr fontId="4"/>
  </si>
  <si>
    <t>R7年度
退職者
常勤
准看護師</t>
    <rPh sb="5" eb="7">
      <t>タイショク</t>
    </rPh>
    <rPh sb="7" eb="8">
      <t>シャ</t>
    </rPh>
    <rPh sb="9" eb="11">
      <t>ジョウキン</t>
    </rPh>
    <rPh sb="12" eb="16">
      <t>ジュンカンゴシ</t>
    </rPh>
    <phoneticPr fontId="4"/>
  </si>
  <si>
    <t>R7年度
退職者
常勤
小計</t>
    <rPh sb="5" eb="7">
      <t>タイショク</t>
    </rPh>
    <rPh sb="7" eb="8">
      <t>シャ</t>
    </rPh>
    <rPh sb="9" eb="11">
      <t>ジョウキン</t>
    </rPh>
    <rPh sb="12" eb="14">
      <t>ショウケイ</t>
    </rPh>
    <phoneticPr fontId="4"/>
  </si>
  <si>
    <t>R7年度
退職者
非常勤
保健師</t>
    <rPh sb="5" eb="7">
      <t>タイショク</t>
    </rPh>
    <rPh sb="7" eb="8">
      <t>シャ</t>
    </rPh>
    <rPh sb="9" eb="12">
      <t>ヒジョウキン</t>
    </rPh>
    <rPh sb="13" eb="16">
      <t>ホケンシ</t>
    </rPh>
    <phoneticPr fontId="4"/>
  </si>
  <si>
    <t>R7年度
退職者
非常勤
助産師</t>
    <rPh sb="5" eb="7">
      <t>タイショク</t>
    </rPh>
    <rPh sb="7" eb="8">
      <t>シャ</t>
    </rPh>
    <rPh sb="9" eb="12">
      <t>ヒジョウキン</t>
    </rPh>
    <rPh sb="13" eb="16">
      <t>ジョサンシ</t>
    </rPh>
    <phoneticPr fontId="4"/>
  </si>
  <si>
    <t>R7年度
退職者
非常勤
看護師</t>
    <rPh sb="5" eb="7">
      <t>タイショク</t>
    </rPh>
    <rPh sb="7" eb="8">
      <t>シャ</t>
    </rPh>
    <rPh sb="9" eb="12">
      <t>ヒジョウキン</t>
    </rPh>
    <rPh sb="13" eb="16">
      <t>カンゴシ</t>
    </rPh>
    <phoneticPr fontId="4"/>
  </si>
  <si>
    <t>R7年度
退職者
非常勤
准看護師</t>
    <rPh sb="5" eb="7">
      <t>タイショク</t>
    </rPh>
    <rPh sb="7" eb="8">
      <t>シャ</t>
    </rPh>
    <rPh sb="9" eb="12">
      <t>ヒジョウキン</t>
    </rPh>
    <rPh sb="13" eb="17">
      <t>ジュンカンゴシ</t>
    </rPh>
    <phoneticPr fontId="4"/>
  </si>
  <si>
    <t>R7年度
退職者
非常勤
小計</t>
    <rPh sb="5" eb="7">
      <t>タイショク</t>
    </rPh>
    <rPh sb="7" eb="8">
      <t>シャ</t>
    </rPh>
    <rPh sb="9" eb="12">
      <t>ヒジョウキン</t>
    </rPh>
    <rPh sb="13" eb="15">
      <t>ショウケイ</t>
    </rPh>
    <phoneticPr fontId="4"/>
  </si>
  <si>
    <t>R7年度
退職者
合計</t>
    <rPh sb="5" eb="7">
      <t>タイショク</t>
    </rPh>
    <rPh sb="7" eb="8">
      <t>シャ</t>
    </rPh>
    <rPh sb="9" eb="11">
      <t>ゴウケイ</t>
    </rPh>
    <phoneticPr fontId="4"/>
  </si>
  <si>
    <t>R8.3.31
常勤
保健師</t>
    <rPh sb="8" eb="10">
      <t>ジョウキン</t>
    </rPh>
    <rPh sb="11" eb="14">
      <t>ホケンシ</t>
    </rPh>
    <phoneticPr fontId="4"/>
  </si>
  <si>
    <t>R8.3.31
常勤
助産師</t>
    <rPh sb="8" eb="10">
      <t>ジョウキン</t>
    </rPh>
    <rPh sb="11" eb="14">
      <t>ジョサンシ</t>
    </rPh>
    <phoneticPr fontId="4"/>
  </si>
  <si>
    <t>R8.3.31
常勤
看護師</t>
    <rPh sb="8" eb="10">
      <t>ジョウキン</t>
    </rPh>
    <rPh sb="11" eb="14">
      <t>カンゴシ</t>
    </rPh>
    <phoneticPr fontId="4"/>
  </si>
  <si>
    <t>R8.3.31
常勤
准看護師</t>
    <rPh sb="8" eb="10">
      <t>ジョウキン</t>
    </rPh>
    <rPh sb="11" eb="12">
      <t>ジュン</t>
    </rPh>
    <phoneticPr fontId="4"/>
  </si>
  <si>
    <t>R8.3.31
常勤
小計</t>
    <rPh sb="8" eb="10">
      <t>ジョウキン</t>
    </rPh>
    <rPh sb="11" eb="13">
      <t>ショウケイ</t>
    </rPh>
    <phoneticPr fontId="4"/>
  </si>
  <si>
    <t>R8.3.31
非常勤
保健師</t>
    <rPh sb="8" eb="11">
      <t>ヒジョウキン</t>
    </rPh>
    <rPh sb="12" eb="15">
      <t>ホケンシ</t>
    </rPh>
    <phoneticPr fontId="4"/>
  </si>
  <si>
    <t>R8.3.31
非常勤
助産師</t>
    <rPh sb="8" eb="11">
      <t>ヒジョウキン</t>
    </rPh>
    <rPh sb="12" eb="15">
      <t>ジョサンシ</t>
    </rPh>
    <phoneticPr fontId="4"/>
  </si>
  <si>
    <t>R8.3.31
非常勤
看護師</t>
    <rPh sb="8" eb="11">
      <t>ヒジョウキン</t>
    </rPh>
    <rPh sb="12" eb="15">
      <t>カンゴシ</t>
    </rPh>
    <phoneticPr fontId="4"/>
  </si>
  <si>
    <t>R8.3.31
非常勤
准看護師</t>
    <rPh sb="8" eb="11">
      <t>ヒジョウキン</t>
    </rPh>
    <rPh sb="12" eb="16">
      <t>ジュンカンゴシ</t>
    </rPh>
    <phoneticPr fontId="4"/>
  </si>
  <si>
    <t>R8.3.31
非常勤
小計</t>
    <rPh sb="8" eb="11">
      <t>ヒジョウキン</t>
    </rPh>
    <rPh sb="12" eb="14">
      <t>ショウケイ</t>
    </rPh>
    <phoneticPr fontId="4"/>
  </si>
  <si>
    <t>R8.3.31
職員数
合計</t>
    <rPh sb="8" eb="11">
      <t>ショクインスウ</t>
    </rPh>
    <rPh sb="12" eb="14">
      <t>ゴウケイ</t>
    </rPh>
    <phoneticPr fontId="4"/>
  </si>
  <si>
    <t>経験者
常勤
保健師</t>
    <rPh sb="0" eb="3">
      <t>ケイケンシャ</t>
    </rPh>
    <rPh sb="4" eb="6">
      <t>ジョウキン</t>
    </rPh>
    <rPh sb="7" eb="10">
      <t>ホケンシ</t>
    </rPh>
    <phoneticPr fontId="4"/>
  </si>
  <si>
    <t>常勤
助産師</t>
    <rPh sb="0" eb="2">
      <t>ジョウキン</t>
    </rPh>
    <rPh sb="3" eb="6">
      <t>ジョサンシ</t>
    </rPh>
    <phoneticPr fontId="4"/>
  </si>
  <si>
    <t>常勤
看護師</t>
    <rPh sb="0" eb="2">
      <t>ジョウキン</t>
    </rPh>
    <rPh sb="3" eb="6">
      <t>カンゴシ</t>
    </rPh>
    <phoneticPr fontId="4"/>
  </si>
  <si>
    <t>常勤
准看護師</t>
    <rPh sb="0" eb="2">
      <t>ジョウキン</t>
    </rPh>
    <rPh sb="3" eb="7">
      <t>ジュンカンゴシ</t>
    </rPh>
    <phoneticPr fontId="4"/>
  </si>
  <si>
    <t>常勤
小計</t>
    <rPh sb="0" eb="2">
      <t>ジョウキン</t>
    </rPh>
    <rPh sb="3" eb="5">
      <t>ショウケイ</t>
    </rPh>
    <phoneticPr fontId="4"/>
  </si>
  <si>
    <t>経験者
非常勤
保健師</t>
    <rPh sb="0" eb="3">
      <t>ケイケンシャ</t>
    </rPh>
    <rPh sb="4" eb="7">
      <t>ヒジョウキン</t>
    </rPh>
    <rPh sb="8" eb="11">
      <t>ホケンシ</t>
    </rPh>
    <phoneticPr fontId="4"/>
  </si>
  <si>
    <t>非常勤
助産師</t>
    <rPh sb="0" eb="3">
      <t>ヒジョウキン</t>
    </rPh>
    <rPh sb="4" eb="7">
      <t>ジョサンシ</t>
    </rPh>
    <phoneticPr fontId="4"/>
  </si>
  <si>
    <t>非常勤
看護師</t>
    <rPh sb="0" eb="3">
      <t>ヒジョウキン</t>
    </rPh>
    <rPh sb="4" eb="7">
      <t>カンゴシ</t>
    </rPh>
    <phoneticPr fontId="4"/>
  </si>
  <si>
    <t>非常勤
准看護師</t>
    <rPh sb="0" eb="3">
      <t>ヒジョウキン</t>
    </rPh>
    <rPh sb="4" eb="8">
      <t>ジュンカンゴシ</t>
    </rPh>
    <phoneticPr fontId="4"/>
  </si>
  <si>
    <t>非常勤
小計</t>
    <rPh sb="0" eb="3">
      <t>ヒジョウキン</t>
    </rPh>
    <rPh sb="4" eb="6">
      <t>ショウケイ</t>
    </rPh>
    <phoneticPr fontId="4"/>
  </si>
  <si>
    <t>経験者
合計</t>
    <rPh sb="0" eb="3">
      <t>ケイケンシャ</t>
    </rPh>
    <rPh sb="4" eb="6">
      <t>ゴウケイ</t>
    </rPh>
    <phoneticPr fontId="4"/>
  </si>
  <si>
    <t>定年後
常勤
保健師2</t>
    <rPh sb="0" eb="3">
      <t>テイネンゴ</t>
    </rPh>
    <phoneticPr fontId="4"/>
  </si>
  <si>
    <t>常勤
助産師3</t>
    <rPh sb="0" eb="2">
      <t>ジョウキンジョサンシ3</t>
    </rPh>
    <phoneticPr fontId="4"/>
  </si>
  <si>
    <t>常勤
看護師4</t>
    <rPh sb="0" eb="2">
      <t>ジョウキンカンゴシ4</t>
    </rPh>
    <phoneticPr fontId="4"/>
  </si>
  <si>
    <t>常勤
准看護師5</t>
    <rPh sb="0" eb="2">
      <t>ジョウキンジュンカンゴシ5</t>
    </rPh>
    <phoneticPr fontId="4"/>
  </si>
  <si>
    <t>常勤
小計6</t>
    <rPh sb="0" eb="2">
      <t>ジョウキンショウケイ6</t>
    </rPh>
    <phoneticPr fontId="4"/>
  </si>
  <si>
    <t>定年後
非常勤
保健師7</t>
    <rPh sb="0" eb="3">
      <t>テイネンゴ</t>
    </rPh>
    <phoneticPr fontId="4"/>
  </si>
  <si>
    <t>非常勤
助産師8</t>
    <rPh sb="0" eb="3">
      <t>ヒジョウキンジョサンシ8</t>
    </rPh>
    <phoneticPr fontId="4"/>
  </si>
  <si>
    <t>非常勤
看護師9</t>
    <rPh sb="0" eb="3">
      <t>ヒジョウキンカンゴシ9</t>
    </rPh>
    <phoneticPr fontId="4"/>
  </si>
  <si>
    <t>非常勤
准看護師10</t>
    <rPh sb="0" eb="3">
      <t>ヒジョウキンジュンカンゴシ10</t>
    </rPh>
    <phoneticPr fontId="4"/>
  </si>
  <si>
    <t>非常勤
小計11</t>
    <rPh sb="0" eb="3">
      <t>ヒジョウキンショウケイ11</t>
    </rPh>
    <phoneticPr fontId="4"/>
  </si>
  <si>
    <t>定年後
合計</t>
    <rPh sb="0" eb="3">
      <t>テイネンゴ</t>
    </rPh>
    <rPh sb="4" eb="6">
      <t>ゴウケイ</t>
    </rPh>
    <phoneticPr fontId="4"/>
  </si>
  <si>
    <t>①なし</t>
    <phoneticPr fontId="4"/>
  </si>
  <si>
    <t>②~1年</t>
    <rPh sb="3" eb="4">
      <t>ネン</t>
    </rPh>
    <phoneticPr fontId="4"/>
  </si>
  <si>
    <t>③1~3年</t>
    <rPh sb="4" eb="5">
      <t>ネン</t>
    </rPh>
    <phoneticPr fontId="4"/>
  </si>
  <si>
    <t>④3~5年</t>
    <rPh sb="4" eb="5">
      <t>ネン</t>
    </rPh>
    <phoneticPr fontId="4"/>
  </si>
  <si>
    <t>⑤5年以上</t>
    <rPh sb="2" eb="3">
      <t>ネン</t>
    </rPh>
    <rPh sb="3" eb="5">
      <t>イジョウ</t>
    </rPh>
    <phoneticPr fontId="4"/>
  </si>
  <si>
    <t>⑥不明</t>
    <rPh sb="1" eb="3">
      <t>フメイ</t>
    </rPh>
    <phoneticPr fontId="4"/>
  </si>
  <si>
    <t>未就業
合計</t>
    <rPh sb="0" eb="3">
      <t>ミシュウギョウ</t>
    </rPh>
    <rPh sb="4" eb="6">
      <t>ゴウケイ</t>
    </rPh>
    <phoneticPr fontId="4"/>
  </si>
  <si>
    <t>退職理由
①定年</t>
    <rPh sb="0" eb="2">
      <t>タイショク</t>
    </rPh>
    <rPh sb="2" eb="4">
      <t>リユウ</t>
    </rPh>
    <rPh sb="6" eb="8">
      <t>テイネン</t>
    </rPh>
    <phoneticPr fontId="4"/>
  </si>
  <si>
    <t>②結婚</t>
    <rPh sb="1" eb="3">
      <t>ケッコン</t>
    </rPh>
    <phoneticPr fontId="4"/>
  </si>
  <si>
    <t>③妊娠出産子育て</t>
    <rPh sb="1" eb="7">
      <t>ニンシンシュッサンコソダ</t>
    </rPh>
    <phoneticPr fontId="4"/>
  </si>
  <si>
    <t>④進学</t>
    <rPh sb="1" eb="3">
      <t>シンガク</t>
    </rPh>
    <phoneticPr fontId="4"/>
  </si>
  <si>
    <t>⑤身体不調</t>
    <rPh sb="1" eb="3">
      <t>シンタイ</t>
    </rPh>
    <rPh sb="3" eb="5">
      <t>フチョウ</t>
    </rPh>
    <phoneticPr fontId="4"/>
  </si>
  <si>
    <t>⑥ﾒﾝﾀﾙ不調</t>
    <rPh sb="5" eb="7">
      <t>フチョウ</t>
    </rPh>
    <phoneticPr fontId="4"/>
  </si>
  <si>
    <t>⑦家族介護</t>
    <rPh sb="1" eb="3">
      <t>カゾク</t>
    </rPh>
    <rPh sb="3" eb="5">
      <t>カイゴ</t>
    </rPh>
    <phoneticPr fontId="4"/>
  </si>
  <si>
    <t>⑧転居</t>
    <rPh sb="1" eb="3">
      <t>テンキョ</t>
    </rPh>
    <phoneticPr fontId="4"/>
  </si>
  <si>
    <t>⑨教育</t>
    <rPh sb="1" eb="3">
      <t>キョウイク</t>
    </rPh>
    <phoneticPr fontId="4"/>
  </si>
  <si>
    <t>⑩勤務負担</t>
    <rPh sb="1" eb="3">
      <t>キンム</t>
    </rPh>
    <rPh sb="3" eb="5">
      <t>フタン</t>
    </rPh>
    <phoneticPr fontId="4"/>
  </si>
  <si>
    <t>⑪給与</t>
    <rPh sb="1" eb="3">
      <t>キュウヨ</t>
    </rPh>
    <phoneticPr fontId="4"/>
  </si>
  <si>
    <t>⑫人間関係</t>
    <rPh sb="1" eb="3">
      <t>ニンゲン</t>
    </rPh>
    <rPh sb="3" eb="5">
      <t>カンケイ</t>
    </rPh>
    <phoneticPr fontId="4"/>
  </si>
  <si>
    <t>⑬その他</t>
    <rPh sb="3" eb="4">
      <t>ホカ</t>
    </rPh>
    <phoneticPr fontId="4"/>
  </si>
  <si>
    <t>⑭不明</t>
    <rPh sb="1" eb="3">
      <t>フメイ</t>
    </rPh>
    <phoneticPr fontId="4"/>
  </si>
  <si>
    <t>合計</t>
    <rPh sb="0" eb="2">
      <t>ゴウケイ</t>
    </rPh>
    <phoneticPr fontId="4"/>
  </si>
  <si>
    <t>②看護職</t>
    <rPh sb="1" eb="4">
      <t>カンゴショク</t>
    </rPh>
    <phoneticPr fontId="3"/>
  </si>
  <si>
    <t>③不明</t>
    <rPh sb="1" eb="3">
      <t>フメイ</t>
    </rPh>
    <phoneticPr fontId="3"/>
  </si>
  <si>
    <t>合計2</t>
    <rPh sb="0" eb="3">
      <t>ゴウケイ2</t>
    </rPh>
    <phoneticPr fontId="4"/>
  </si>
  <si>
    <t>①県内</t>
    <rPh sb="1" eb="2">
      <t>ケン</t>
    </rPh>
    <rPh sb="2" eb="3">
      <t>ナイ</t>
    </rPh>
    <phoneticPr fontId="3"/>
  </si>
  <si>
    <t>②県外</t>
    <rPh sb="1" eb="3">
      <t>ケンガイ</t>
    </rPh>
    <phoneticPr fontId="3"/>
  </si>
  <si>
    <t>③未定</t>
    <rPh sb="1" eb="3">
      <t>ミテイ</t>
    </rPh>
    <phoneticPr fontId="3"/>
  </si>
  <si>
    <t>④不明</t>
    <rPh sb="1" eb="3">
      <t>フメイ</t>
    </rPh>
    <phoneticPr fontId="3"/>
  </si>
  <si>
    <t>合計3</t>
    <rPh sb="0" eb="3">
      <t>ゴウケイ3</t>
    </rPh>
    <phoneticPr fontId="4"/>
  </si>
  <si>
    <t>②訪看ST</t>
    <rPh sb="1" eb="3">
      <t>ホウカン</t>
    </rPh>
    <phoneticPr fontId="3"/>
  </si>
  <si>
    <t>③老健等</t>
    <rPh sb="1" eb="3">
      <t>ロウケン</t>
    </rPh>
    <rPh sb="3" eb="4">
      <t>トウ</t>
    </rPh>
    <phoneticPr fontId="3"/>
  </si>
  <si>
    <t>④小多機等</t>
    <rPh sb="1" eb="2">
      <t>ショウ</t>
    </rPh>
    <rPh sb="2" eb="3">
      <t>タ</t>
    </rPh>
    <rPh sb="3" eb="4">
      <t>キ</t>
    </rPh>
    <rPh sb="4" eb="5">
      <t>トウ</t>
    </rPh>
    <phoneticPr fontId="4"/>
  </si>
  <si>
    <t>⑤その他</t>
    <rPh sb="3" eb="4">
      <t>ホカ</t>
    </rPh>
    <phoneticPr fontId="3"/>
  </si>
  <si>
    <t>⑥不明</t>
    <rPh sb="1" eb="3">
      <t>フメイ</t>
    </rPh>
    <phoneticPr fontId="3"/>
  </si>
  <si>
    <t>県内
合計</t>
    <rPh sb="0" eb="2">
      <t>ケンナイ</t>
    </rPh>
    <rPh sb="3" eb="5">
      <t>ゴウケイ</t>
    </rPh>
    <phoneticPr fontId="3"/>
  </si>
  <si>
    <t>新卒採用
保健師</t>
    <rPh sb="0" eb="2">
      <t>シンソツ</t>
    </rPh>
    <rPh sb="2" eb="4">
      <t>サイヨウ</t>
    </rPh>
    <rPh sb="5" eb="8">
      <t>ホケンシ</t>
    </rPh>
    <phoneticPr fontId="4"/>
  </si>
  <si>
    <t>新卒採用
助産師</t>
    <rPh sb="0" eb="2">
      <t>シンソツ</t>
    </rPh>
    <rPh sb="2" eb="4">
      <t>サイヨウ</t>
    </rPh>
    <rPh sb="5" eb="8">
      <t>ジョサンシ</t>
    </rPh>
    <phoneticPr fontId="4"/>
  </si>
  <si>
    <t>新卒採用
看護師</t>
    <rPh sb="0" eb="4">
      <t>シンソツサイヨウ</t>
    </rPh>
    <rPh sb="5" eb="8">
      <t>カンゴシ</t>
    </rPh>
    <phoneticPr fontId="4"/>
  </si>
  <si>
    <t>新卒採用
准看護師</t>
    <rPh sb="0" eb="2">
      <t>シンソツ</t>
    </rPh>
    <rPh sb="2" eb="4">
      <t>サイヨウ</t>
    </rPh>
    <rPh sb="5" eb="9">
      <t>ジュンカンゴシ</t>
    </rPh>
    <phoneticPr fontId="4"/>
  </si>
  <si>
    <t>新卒採用
合計</t>
    <rPh sb="0" eb="2">
      <t>シンソツ</t>
    </rPh>
    <rPh sb="2" eb="4">
      <t>サイヨウ</t>
    </rPh>
    <rPh sb="5" eb="7">
      <t>ゴウケイ</t>
    </rPh>
    <phoneticPr fontId="4"/>
  </si>
  <si>
    <t>①自施設</t>
    <rPh sb="1" eb="2">
      <t>ジ</t>
    </rPh>
    <rPh sb="2" eb="4">
      <t>シセツ</t>
    </rPh>
    <phoneticPr fontId="4"/>
  </si>
  <si>
    <t>②一部外部</t>
    <rPh sb="1" eb="3">
      <t>イチブ</t>
    </rPh>
    <rPh sb="3" eb="5">
      <t>ガイブ</t>
    </rPh>
    <phoneticPr fontId="4"/>
  </si>
  <si>
    <t>②検討</t>
    <rPh sb="1" eb="3">
      <t>ケントウ</t>
    </rPh>
    <phoneticPr fontId="4"/>
  </si>
  <si>
    <t>③積極</t>
    <rPh sb="1" eb="3">
      <t>セッキョク</t>
    </rPh>
    <phoneticPr fontId="4"/>
  </si>
  <si>
    <t>④その他2</t>
    <rPh sb="0" eb="5">
      <t>ホカ2</t>
    </rPh>
    <phoneticPr fontId="4"/>
  </si>
  <si>
    <t>その他
内容4</t>
    <rPh sb="0" eb="7">
      <t>ホカ4</t>
    </rPh>
    <phoneticPr fontId="4"/>
  </si>
  <si>
    <t>①教育プログラム</t>
    <rPh sb="1" eb="3">
      <t>キョウイク</t>
    </rPh>
    <phoneticPr fontId="4"/>
  </si>
  <si>
    <t>②教育予算</t>
    <rPh sb="1" eb="3">
      <t>キョウイク</t>
    </rPh>
    <rPh sb="3" eb="5">
      <t>ヨサン</t>
    </rPh>
    <phoneticPr fontId="4"/>
  </si>
  <si>
    <t>⑤法人理解</t>
    <rPh sb="1" eb="3">
      <t>ホウジン</t>
    </rPh>
    <rPh sb="3" eb="5">
      <t>リカイ</t>
    </rPh>
    <phoneticPr fontId="4"/>
  </si>
  <si>
    <t>⑧その他</t>
    <rPh sb="3" eb="4">
      <t>ホカ</t>
    </rPh>
    <phoneticPr fontId="4"/>
  </si>
  <si>
    <t>その他
内容5</t>
    <rPh sb="0" eb="7">
      <t>ホカ5</t>
    </rPh>
    <phoneticPr fontId="4"/>
  </si>
  <si>
    <t>自施設採用
①施設HP
あり:1
なし:0</t>
    <rPh sb="0" eb="1">
      <t>ジ</t>
    </rPh>
    <rPh sb="1" eb="3">
      <t>シセツ</t>
    </rPh>
    <rPh sb="3" eb="5">
      <t>サイヨウ</t>
    </rPh>
    <rPh sb="7" eb="9">
      <t>シセツ</t>
    </rPh>
    <phoneticPr fontId="4"/>
  </si>
  <si>
    <t>②紹介</t>
    <rPh sb="1" eb="3">
      <t>ショウカイ</t>
    </rPh>
    <phoneticPr fontId="4"/>
  </si>
  <si>
    <t>④系列異動</t>
    <rPh sb="1" eb="3">
      <t>ケイレツ</t>
    </rPh>
    <rPh sb="3" eb="5">
      <t>イドウ</t>
    </rPh>
    <phoneticPr fontId="4"/>
  </si>
  <si>
    <t>⑤求人広告</t>
    <rPh sb="1" eb="3">
      <t>キュウジン</t>
    </rPh>
    <rPh sb="3" eb="5">
      <t>コウコク</t>
    </rPh>
    <phoneticPr fontId="4"/>
  </si>
  <si>
    <t>⑦学校求人</t>
    <rPh sb="1" eb="3">
      <t>ガッコウ</t>
    </rPh>
    <rPh sb="3" eb="5">
      <t>キュウジン</t>
    </rPh>
    <phoneticPr fontId="4"/>
  </si>
  <si>
    <t>⑧その他2</t>
    <rPh sb="0" eb="5">
      <t>ホカ2</t>
    </rPh>
    <phoneticPr fontId="4"/>
  </si>
  <si>
    <t>その他内容</t>
    <rPh sb="2" eb="3">
      <t>ホカ</t>
    </rPh>
    <rPh sb="3" eb="5">
      <t>ナイヨウ</t>
    </rPh>
    <phoneticPr fontId="4"/>
  </si>
  <si>
    <t>無料紹介
⑨ハロワ</t>
    <rPh sb="0" eb="2">
      <t>ムリョウ</t>
    </rPh>
    <rPh sb="2" eb="4">
      <t>ショウカイ</t>
    </rPh>
    <phoneticPr fontId="4"/>
  </si>
  <si>
    <t>⑩ＮＣ</t>
    <phoneticPr fontId="4"/>
  </si>
  <si>
    <t>⑪有料紹介</t>
    <rPh sb="1" eb="5">
      <t>ユウリョウショウカイ</t>
    </rPh>
    <phoneticPr fontId="4"/>
  </si>
  <si>
    <t>人数
①</t>
    <rPh sb="0" eb="2">
      <t>ニンズウ</t>
    </rPh>
    <phoneticPr fontId="4"/>
  </si>
  <si>
    <t>②</t>
    <phoneticPr fontId="4"/>
  </si>
  <si>
    <t>③</t>
    <phoneticPr fontId="4"/>
  </si>
  <si>
    <t>④</t>
    <phoneticPr fontId="4"/>
  </si>
  <si>
    <t>⑤</t>
    <phoneticPr fontId="4"/>
  </si>
  <si>
    <t>⑥</t>
    <phoneticPr fontId="4"/>
  </si>
  <si>
    <t>⑦</t>
    <phoneticPr fontId="4"/>
  </si>
  <si>
    <t>⑧</t>
    <phoneticPr fontId="4"/>
  </si>
  <si>
    <t>自施設
小計</t>
    <rPh sb="0" eb="1">
      <t>ジ</t>
    </rPh>
    <rPh sb="1" eb="3">
      <t>シセツ</t>
    </rPh>
    <rPh sb="4" eb="6">
      <t>ショウケイ</t>
    </rPh>
    <phoneticPr fontId="4"/>
  </si>
  <si>
    <t>⑨</t>
    <phoneticPr fontId="4"/>
  </si>
  <si>
    <t>⑩</t>
    <phoneticPr fontId="4"/>
  </si>
  <si>
    <t>無料紹介
小計</t>
    <rPh sb="0" eb="2">
      <t>ムリョウ</t>
    </rPh>
    <rPh sb="2" eb="4">
      <t>ショウカイ</t>
    </rPh>
    <rPh sb="5" eb="7">
      <t>ショウケイ</t>
    </rPh>
    <phoneticPr fontId="4"/>
  </si>
  <si>
    <t>⑪</t>
    <phoneticPr fontId="4"/>
  </si>
  <si>
    <t>採用
合計</t>
    <rPh sb="0" eb="2">
      <t>サイヨウ</t>
    </rPh>
    <rPh sb="3" eb="5">
      <t>ゴウケイ</t>
    </rPh>
    <phoneticPr fontId="4"/>
  </si>
  <si>
    <t>①知らない</t>
    <rPh sb="1" eb="2">
      <t>シ</t>
    </rPh>
    <phoneticPr fontId="4"/>
  </si>
  <si>
    <t>②利用方法</t>
    <rPh sb="1" eb="3">
      <t>リヨウ</t>
    </rPh>
    <rPh sb="3" eb="5">
      <t>ホウホウ</t>
    </rPh>
    <phoneticPr fontId="4"/>
  </si>
  <si>
    <t>③遠い</t>
    <rPh sb="1" eb="2">
      <t>トオ</t>
    </rPh>
    <phoneticPr fontId="4"/>
  </si>
  <si>
    <t>⑧自施設</t>
    <rPh sb="1" eb="2">
      <t>ジ</t>
    </rPh>
    <rPh sb="2" eb="4">
      <t>シセツ</t>
    </rPh>
    <phoneticPr fontId="4"/>
  </si>
  <si>
    <t>⑨その他</t>
    <rPh sb="3" eb="4">
      <t>ホカ</t>
    </rPh>
    <phoneticPr fontId="4"/>
  </si>
  <si>
    <t>その他
内容2</t>
    <rPh sb="0" eb="7">
      <t>ホカ2</t>
    </rPh>
    <phoneticPr fontId="4"/>
  </si>
  <si>
    <t>R8.4
必要人数
常勤　保</t>
    <rPh sb="5" eb="7">
      <t>ヒツヨウ</t>
    </rPh>
    <rPh sb="7" eb="9">
      <t>ニンズウ</t>
    </rPh>
    <rPh sb="10" eb="12">
      <t>ジョウキン</t>
    </rPh>
    <rPh sb="13" eb="14">
      <t>ホ</t>
    </rPh>
    <phoneticPr fontId="14"/>
  </si>
  <si>
    <t>R8.4
必要人数
常勤　助</t>
    <rPh sb="5" eb="7">
      <t>ヒツヨウ</t>
    </rPh>
    <rPh sb="7" eb="9">
      <t>ニンズウ</t>
    </rPh>
    <rPh sb="10" eb="12">
      <t>ジョウキン</t>
    </rPh>
    <rPh sb="13" eb="14">
      <t>ジョ</t>
    </rPh>
    <phoneticPr fontId="14"/>
  </si>
  <si>
    <t>R8.4
必要人数
常勤　看</t>
    <rPh sb="5" eb="7">
      <t>ヒツヨウ</t>
    </rPh>
    <rPh sb="7" eb="9">
      <t>ニンズウ</t>
    </rPh>
    <rPh sb="10" eb="12">
      <t>ジョウキン</t>
    </rPh>
    <rPh sb="13" eb="14">
      <t>カン</t>
    </rPh>
    <phoneticPr fontId="14"/>
  </si>
  <si>
    <t>R8.4
必要人数
常勤　准</t>
    <rPh sb="5" eb="7">
      <t>ヒツヨウ</t>
    </rPh>
    <rPh sb="7" eb="9">
      <t>ニンズウ</t>
    </rPh>
    <rPh sb="10" eb="12">
      <t>ジョウキン</t>
    </rPh>
    <rPh sb="13" eb="14">
      <t>ジュン</t>
    </rPh>
    <phoneticPr fontId="14"/>
  </si>
  <si>
    <t>R8.4
必要人数
常勤
小計</t>
    <rPh sb="5" eb="7">
      <t>ヒツヨウ</t>
    </rPh>
    <rPh sb="7" eb="9">
      <t>ニンズウ</t>
    </rPh>
    <rPh sb="10" eb="12">
      <t>ジョウキン</t>
    </rPh>
    <rPh sb="14" eb="16">
      <t>ショウケイ</t>
    </rPh>
    <phoneticPr fontId="14"/>
  </si>
  <si>
    <t>R8.4
必要人数
非常勤　保</t>
    <rPh sb="5" eb="7">
      <t>ヒツヨウ</t>
    </rPh>
    <rPh sb="7" eb="9">
      <t>ニンズウ</t>
    </rPh>
    <rPh sb="10" eb="13">
      <t>ヒジョウキン</t>
    </rPh>
    <rPh sb="14" eb="15">
      <t>ホ</t>
    </rPh>
    <phoneticPr fontId="14"/>
  </si>
  <si>
    <t>R8.4
必要人数
非常勤　助</t>
    <rPh sb="5" eb="7">
      <t>ヒツヨウ</t>
    </rPh>
    <rPh sb="7" eb="9">
      <t>ニンズウ</t>
    </rPh>
    <rPh sb="10" eb="13">
      <t>ヒジョウキン</t>
    </rPh>
    <rPh sb="14" eb="15">
      <t>ジョ</t>
    </rPh>
    <phoneticPr fontId="14"/>
  </si>
  <si>
    <t>R8.4
必要人数
非常勤　看</t>
    <rPh sb="5" eb="7">
      <t>ヒツヨウ</t>
    </rPh>
    <rPh sb="7" eb="9">
      <t>ニンズウ</t>
    </rPh>
    <rPh sb="10" eb="13">
      <t>ヒジョウキン</t>
    </rPh>
    <rPh sb="14" eb="15">
      <t>カン</t>
    </rPh>
    <phoneticPr fontId="14"/>
  </si>
  <si>
    <t>R8.4
必要人数
非常勤　准</t>
    <rPh sb="5" eb="7">
      <t>ヒツヨウ</t>
    </rPh>
    <rPh sb="7" eb="9">
      <t>ニンズウ</t>
    </rPh>
    <rPh sb="10" eb="13">
      <t>ヒジョウキン</t>
    </rPh>
    <rPh sb="14" eb="15">
      <t>ジュン</t>
    </rPh>
    <phoneticPr fontId="14"/>
  </si>
  <si>
    <t>R8.4
必要人数
非常勤
小計</t>
    <rPh sb="5" eb="7">
      <t>ヒツヨウ</t>
    </rPh>
    <rPh sb="7" eb="9">
      <t>ニンズウ</t>
    </rPh>
    <rPh sb="10" eb="13">
      <t>ヒジョウキン</t>
    </rPh>
    <rPh sb="15" eb="17">
      <t>ショウケイ</t>
    </rPh>
    <phoneticPr fontId="14"/>
  </si>
  <si>
    <t>必要人数
合計</t>
    <rPh sb="0" eb="2">
      <t>ヒツヨウ</t>
    </rPh>
    <rPh sb="2" eb="4">
      <t>ニンズウ</t>
    </rPh>
    <rPh sb="6" eb="8">
      <t>ゴウケイ</t>
    </rPh>
    <phoneticPr fontId="14"/>
  </si>
  <si>
    <t>R8.4
採用数
常勤　保</t>
    <rPh sb="5" eb="8">
      <t>サイヨウスウ</t>
    </rPh>
    <rPh sb="9" eb="11">
      <t>ジョウキン</t>
    </rPh>
    <rPh sb="12" eb="13">
      <t>ホ</t>
    </rPh>
    <phoneticPr fontId="14"/>
  </si>
  <si>
    <t>R8.4
採用数
常勤　助</t>
    <rPh sb="5" eb="8">
      <t>サイヨウスウ</t>
    </rPh>
    <rPh sb="9" eb="11">
      <t>ジョウキン</t>
    </rPh>
    <rPh sb="12" eb="13">
      <t>ジョ</t>
    </rPh>
    <phoneticPr fontId="14"/>
  </si>
  <si>
    <t>R8.4
採用数
常勤　看</t>
    <rPh sb="5" eb="8">
      <t>サイヨウスウ</t>
    </rPh>
    <rPh sb="9" eb="11">
      <t>ジョウキン</t>
    </rPh>
    <rPh sb="12" eb="13">
      <t>カン</t>
    </rPh>
    <phoneticPr fontId="14"/>
  </si>
  <si>
    <t>R8.4
採用数
常勤　准</t>
    <rPh sb="5" eb="8">
      <t>サイヨウスウ</t>
    </rPh>
    <rPh sb="9" eb="11">
      <t>ジョウキン</t>
    </rPh>
    <rPh sb="12" eb="13">
      <t>ジュン</t>
    </rPh>
    <phoneticPr fontId="14"/>
  </si>
  <si>
    <t>R8.4
採用数
常勤
小計</t>
    <rPh sb="5" eb="8">
      <t>サイヨウスウ</t>
    </rPh>
    <rPh sb="9" eb="11">
      <t>ジョウキン</t>
    </rPh>
    <rPh sb="13" eb="15">
      <t>ショウケイ</t>
    </rPh>
    <phoneticPr fontId="14"/>
  </si>
  <si>
    <t>R8.4
採用数
非常勤　保</t>
    <rPh sb="5" eb="8">
      <t>サイヨウスウ</t>
    </rPh>
    <rPh sb="9" eb="12">
      <t>ヒジョウキン</t>
    </rPh>
    <rPh sb="13" eb="14">
      <t>ホ</t>
    </rPh>
    <phoneticPr fontId="14"/>
  </si>
  <si>
    <t>R8.4
採用数
非常勤　助</t>
    <rPh sb="5" eb="8">
      <t>サイヨウスウ</t>
    </rPh>
    <rPh sb="9" eb="12">
      <t>ヒジョウキン</t>
    </rPh>
    <rPh sb="13" eb="14">
      <t>ジョ</t>
    </rPh>
    <phoneticPr fontId="14"/>
  </si>
  <si>
    <t>R8.4
採用数
非常勤　看</t>
    <rPh sb="5" eb="8">
      <t>サイヨウスウ</t>
    </rPh>
    <rPh sb="9" eb="12">
      <t>ヒジョウキン</t>
    </rPh>
    <rPh sb="13" eb="14">
      <t>カン</t>
    </rPh>
    <phoneticPr fontId="14"/>
  </si>
  <si>
    <t>R8.4
採用数
非常勤　准</t>
    <rPh sb="5" eb="8">
      <t>サイヨウスウ</t>
    </rPh>
    <rPh sb="9" eb="12">
      <t>ヒジョウキン</t>
    </rPh>
    <rPh sb="13" eb="14">
      <t>ジュン</t>
    </rPh>
    <phoneticPr fontId="14"/>
  </si>
  <si>
    <t>R8.4
採用数
非常勤
小計</t>
    <rPh sb="5" eb="8">
      <t>サイヨウスウ</t>
    </rPh>
    <rPh sb="9" eb="12">
      <t>ヒジョウキン</t>
    </rPh>
    <rPh sb="14" eb="16">
      <t>ショウケイ</t>
    </rPh>
    <phoneticPr fontId="14"/>
  </si>
  <si>
    <t>採用数
合計</t>
    <rPh sb="0" eb="3">
      <t>サイヨウスウ</t>
    </rPh>
    <rPh sb="5" eb="7">
      <t>ゴウケイ</t>
    </rPh>
    <phoneticPr fontId="14"/>
  </si>
  <si>
    <t>研修
いる：1
いない：0</t>
    <rPh sb="0" eb="2">
      <t>ケンシュウ</t>
    </rPh>
    <phoneticPr fontId="4"/>
  </si>
  <si>
    <t>修了者人数</t>
    <rPh sb="0" eb="2">
      <t>シュウリョウ</t>
    </rPh>
    <rPh sb="2" eb="3">
      <t>シャ</t>
    </rPh>
    <rPh sb="3" eb="5">
      <t>ニンズウ</t>
    </rPh>
    <phoneticPr fontId="4"/>
  </si>
  <si>
    <t>区分①</t>
    <rPh sb="0" eb="2">
      <t>クブン</t>
    </rPh>
    <phoneticPr fontId="4"/>
  </si>
  <si>
    <t>区分②</t>
    <rPh sb="0" eb="2">
      <t>クブン</t>
    </rPh>
    <phoneticPr fontId="4"/>
  </si>
  <si>
    <t>区分③</t>
    <rPh sb="0" eb="2">
      <t>クブン</t>
    </rPh>
    <phoneticPr fontId="4"/>
  </si>
  <si>
    <t>区分④</t>
    <rPh sb="0" eb="2">
      <t>クブン</t>
    </rPh>
    <phoneticPr fontId="4"/>
  </si>
  <si>
    <t>区分⑤</t>
    <rPh sb="0" eb="2">
      <t>クブン</t>
    </rPh>
    <phoneticPr fontId="4"/>
  </si>
  <si>
    <t>区分⑥</t>
    <rPh sb="0" eb="2">
      <t>クブン</t>
    </rPh>
    <phoneticPr fontId="4"/>
  </si>
  <si>
    <t>区分⑦</t>
    <rPh sb="0" eb="2">
      <t>クブン</t>
    </rPh>
    <phoneticPr fontId="4"/>
  </si>
  <si>
    <t>区分⑧</t>
    <rPh sb="0" eb="2">
      <t>クブン</t>
    </rPh>
    <phoneticPr fontId="4"/>
  </si>
  <si>
    <t>区分⑨</t>
    <rPh sb="0" eb="2">
      <t>クブン</t>
    </rPh>
    <phoneticPr fontId="4"/>
  </si>
  <si>
    <t>区分⑩</t>
    <rPh sb="0" eb="2">
      <t>クブン</t>
    </rPh>
    <phoneticPr fontId="4"/>
  </si>
  <si>
    <t>区分⑪</t>
    <rPh sb="0" eb="2">
      <t>クブン</t>
    </rPh>
    <phoneticPr fontId="4"/>
  </si>
  <si>
    <t>区分⑫</t>
    <rPh sb="0" eb="2">
      <t>クブン</t>
    </rPh>
    <phoneticPr fontId="4"/>
  </si>
  <si>
    <t>区分⑬</t>
    <rPh sb="0" eb="2">
      <t>クブン</t>
    </rPh>
    <phoneticPr fontId="4"/>
  </si>
  <si>
    <t>区分⑭</t>
    <rPh sb="0" eb="2">
      <t>クブン</t>
    </rPh>
    <phoneticPr fontId="4"/>
  </si>
  <si>
    <t>区分⑮</t>
    <rPh sb="0" eb="2">
      <t>クブン</t>
    </rPh>
    <phoneticPr fontId="4"/>
  </si>
  <si>
    <t>区分⑯</t>
    <rPh sb="0" eb="2">
      <t>クブン</t>
    </rPh>
    <phoneticPr fontId="4"/>
  </si>
  <si>
    <t>区分⑰</t>
    <rPh sb="0" eb="2">
      <t>クブン</t>
    </rPh>
    <phoneticPr fontId="4"/>
  </si>
  <si>
    <t>区分⑱</t>
    <rPh sb="0" eb="2">
      <t>クブン</t>
    </rPh>
    <phoneticPr fontId="4"/>
  </si>
  <si>
    <t>区分⑲</t>
    <rPh sb="0" eb="2">
      <t>クブン</t>
    </rPh>
    <phoneticPr fontId="4"/>
  </si>
  <si>
    <t>区分⑳</t>
    <rPh sb="0" eb="2">
      <t>クブン</t>
    </rPh>
    <phoneticPr fontId="4"/>
  </si>
  <si>
    <t>区分㉑</t>
    <rPh sb="0" eb="2">
      <t>クブン</t>
    </rPh>
    <phoneticPr fontId="4"/>
  </si>
  <si>
    <t>②術後管理</t>
    <rPh sb="1" eb="3">
      <t>ジュツゴ</t>
    </rPh>
    <rPh sb="3" eb="5">
      <t>カンリ</t>
    </rPh>
    <phoneticPr fontId="4"/>
  </si>
  <si>
    <t>③術中麻酔</t>
    <rPh sb="1" eb="3">
      <t>ジュッチュウ</t>
    </rPh>
    <rPh sb="3" eb="5">
      <t>マスイ</t>
    </rPh>
    <phoneticPr fontId="4"/>
  </si>
  <si>
    <t>④救急</t>
    <rPh sb="1" eb="3">
      <t>キュウキュウ</t>
    </rPh>
    <phoneticPr fontId="4"/>
  </si>
  <si>
    <t>⑤外科基本</t>
    <rPh sb="1" eb="3">
      <t>ゲカ</t>
    </rPh>
    <rPh sb="3" eb="5">
      <t>キホン</t>
    </rPh>
    <phoneticPr fontId="4"/>
  </si>
  <si>
    <t>⑥集中</t>
    <rPh sb="1" eb="3">
      <t>シュウチュウ</t>
    </rPh>
    <phoneticPr fontId="4"/>
  </si>
  <si>
    <t>理由①
情報収集</t>
    <rPh sb="0" eb="2">
      <t>リユウ</t>
    </rPh>
    <rPh sb="4" eb="6">
      <t>ジョウホウ</t>
    </rPh>
    <rPh sb="6" eb="8">
      <t>シュウシュウ</t>
    </rPh>
    <phoneticPr fontId="4"/>
  </si>
  <si>
    <t>理由③
人員不足</t>
    <rPh sb="0" eb="2">
      <t>リユウ</t>
    </rPh>
    <rPh sb="4" eb="6">
      <t>ジンイン</t>
    </rPh>
    <rPh sb="6" eb="8">
      <t>ブソク</t>
    </rPh>
    <phoneticPr fontId="4"/>
  </si>
  <si>
    <t>理由④
希望なし</t>
    <rPh sb="0" eb="2">
      <t>リユウ</t>
    </rPh>
    <rPh sb="4" eb="6">
      <t>キボウ</t>
    </rPh>
    <phoneticPr fontId="4"/>
  </si>
  <si>
    <t>理由⑤
配置しない</t>
    <rPh sb="0" eb="2">
      <t>リユウ</t>
    </rPh>
    <rPh sb="4" eb="6">
      <t>ハイチ</t>
    </rPh>
    <phoneticPr fontId="4"/>
  </si>
  <si>
    <t>理由⑥
高額</t>
    <rPh sb="0" eb="2">
      <t>リユウ</t>
    </rPh>
    <rPh sb="4" eb="6">
      <t>コウガク</t>
    </rPh>
    <phoneticPr fontId="4"/>
  </si>
  <si>
    <t>理由⑦
補助あれば</t>
    <rPh sb="0" eb="2">
      <t>リユウ</t>
    </rPh>
    <rPh sb="4" eb="6">
      <t>ホジョ</t>
    </rPh>
    <phoneticPr fontId="4"/>
  </si>
  <si>
    <t>理由⑧
その他</t>
    <rPh sb="0" eb="2">
      <t>リユウ</t>
    </rPh>
    <rPh sb="6" eb="7">
      <t>ホカ</t>
    </rPh>
    <phoneticPr fontId="4"/>
  </si>
  <si>
    <t>⑧コメント</t>
  </si>
  <si>
    <t>入所定員区分</t>
    <rPh sb="0" eb="2">
      <t>ニュウショ</t>
    </rPh>
    <rPh sb="2" eb="4">
      <t>テイイン</t>
    </rPh>
    <rPh sb="4" eb="6">
      <t>クブン</t>
    </rPh>
    <phoneticPr fontId="4"/>
  </si>
  <si>
    <t>～49</t>
    <phoneticPr fontId="4"/>
  </si>
  <si>
    <t>50～99</t>
    <phoneticPr fontId="4"/>
  </si>
  <si>
    <t>100～149</t>
    <phoneticPr fontId="4"/>
  </si>
  <si>
    <t>150～199</t>
    <phoneticPr fontId="4"/>
  </si>
  <si>
    <t>200～</t>
    <phoneticPr fontId="4"/>
  </si>
  <si>
    <t>勤務体制</t>
    <rPh sb="0" eb="2">
      <t>キンム</t>
    </rPh>
    <rPh sb="2" eb="4">
      <t>タイセイ</t>
    </rPh>
    <phoneticPr fontId="4"/>
  </si>
  <si>
    <t>①</t>
    <phoneticPr fontId="4"/>
  </si>
  <si>
    <t>①日勤+
ｵﾝｺｰﾙ</t>
    <rPh sb="1" eb="3">
      <t>ニッキン</t>
    </rPh>
    <phoneticPr fontId="4"/>
  </si>
  <si>
    <t>②早遅+
ｵﾝｺｰﾙ</t>
    <rPh sb="1" eb="2">
      <t>ハヤ</t>
    </rPh>
    <rPh sb="2" eb="3">
      <t>オソ</t>
    </rPh>
    <phoneticPr fontId="4"/>
  </si>
  <si>
    <t>施 設 名</t>
    <phoneticPr fontId="1"/>
  </si>
  <si>
    <t>①看護職
以外</t>
    <rPh sb="1" eb="4">
      <t>カンゴショク</t>
    </rPh>
    <rPh sb="5" eb="7">
      <t>イガイ</t>
    </rPh>
    <phoneticPr fontId="3"/>
  </si>
  <si>
    <t>①病院・
診療所</t>
    <rPh sb="1" eb="3">
      <t>ビョウイン</t>
    </rPh>
    <rPh sb="5" eb="8">
      <t>シンリョウジョ</t>
    </rPh>
    <phoneticPr fontId="3"/>
  </si>
  <si>
    <t>③すべて
外部</t>
    <rPh sb="5" eb="7">
      <t>ガイブ</t>
    </rPh>
    <phoneticPr fontId="4"/>
  </si>
  <si>
    <t>④して
いない</t>
    <phoneticPr fontId="4"/>
  </si>
  <si>
    <t>①考えて
いない</t>
    <rPh sb="1" eb="2">
      <t>カンガ</t>
    </rPh>
    <phoneticPr fontId="4"/>
  </si>
  <si>
    <t>③他職種
連携</t>
    <rPh sb="1" eb="2">
      <t>タ</t>
    </rPh>
    <rPh sb="2" eb="4">
      <t>ショクシュ</t>
    </rPh>
    <rPh sb="5" eb="7">
      <t>レンケイ</t>
    </rPh>
    <phoneticPr fontId="4"/>
  </si>
  <si>
    <t>④医療機関
連携</t>
    <rPh sb="1" eb="3">
      <t>イリョウ</t>
    </rPh>
    <rPh sb="3" eb="5">
      <t>キカン</t>
    </rPh>
    <rPh sb="6" eb="8">
      <t>レンケイ</t>
    </rPh>
    <phoneticPr fontId="4"/>
  </si>
  <si>
    <t>⑥教育機関
連携</t>
    <rPh sb="1" eb="3">
      <t>キョウイク</t>
    </rPh>
    <rPh sb="3" eb="5">
      <t>キカン</t>
    </rPh>
    <rPh sb="6" eb="8">
      <t>レンケイ</t>
    </rPh>
    <phoneticPr fontId="4"/>
  </si>
  <si>
    <t>⑦看護職員
理解</t>
    <rPh sb="1" eb="3">
      <t>カンゴ</t>
    </rPh>
    <rPh sb="3" eb="5">
      <t>ショクイン</t>
    </rPh>
    <rPh sb="6" eb="8">
      <t>リカイ</t>
    </rPh>
    <phoneticPr fontId="4"/>
  </si>
  <si>
    <t>③地域医療
機関</t>
    <rPh sb="1" eb="3">
      <t>チイキ</t>
    </rPh>
    <rPh sb="3" eb="5">
      <t>イリョウ</t>
    </rPh>
    <rPh sb="6" eb="8">
      <t>キカン</t>
    </rPh>
    <phoneticPr fontId="4"/>
  </si>
  <si>
    <t>⑥退職後
再雇用</t>
    <rPh sb="1" eb="4">
      <t>タイショクゴ</t>
    </rPh>
    <rPh sb="5" eb="8">
      <t>サイコヨウ</t>
    </rPh>
    <phoneticPr fontId="4"/>
  </si>
  <si>
    <t>④手続が
複雑</t>
    <rPh sb="1" eb="3">
      <t>テツヅ</t>
    </rPh>
    <rPh sb="5" eb="7">
      <t>フクザツ</t>
    </rPh>
    <phoneticPr fontId="4"/>
  </si>
  <si>
    <t>⑤紹介が
ない</t>
    <rPh sb="1" eb="3">
      <t>ショウカイ</t>
    </rPh>
    <phoneticPr fontId="4"/>
  </si>
  <si>
    <t>⑥採用に
至らない</t>
    <rPh sb="1" eb="3">
      <t>サイヨウ</t>
    </rPh>
    <rPh sb="5" eb="6">
      <t>イタ</t>
    </rPh>
    <phoneticPr fontId="4"/>
  </si>
  <si>
    <t>⑦急いて
いた</t>
    <rPh sb="1" eb="2">
      <t>イソ</t>
    </rPh>
    <phoneticPr fontId="4"/>
  </si>
  <si>
    <t>①在宅
慢性期</t>
    <rPh sb="1" eb="3">
      <t>ザイタク</t>
    </rPh>
    <rPh sb="4" eb="7">
      <t>マンセイキ</t>
    </rPh>
    <phoneticPr fontId="4"/>
  </si>
  <si>
    <t>理由②
医師等の
理解</t>
    <rPh sb="0" eb="2">
      <t>リユウ</t>
    </rPh>
    <rPh sb="4" eb="6">
      <t>イシ</t>
    </rPh>
    <rPh sb="6" eb="7">
      <t>トウ</t>
    </rPh>
    <rPh sb="9" eb="11">
      <t>リカイ</t>
    </rPh>
    <phoneticPr fontId="4"/>
  </si>
  <si>
    <t>問1</t>
    <rPh sb="0" eb="1">
      <t>トイ</t>
    </rPh>
    <phoneticPr fontId="1"/>
  </si>
  <si>
    <t>問2</t>
    <rPh sb="0" eb="1">
      <t>トイ</t>
    </rPh>
    <phoneticPr fontId="1"/>
  </si>
  <si>
    <t>問3</t>
    <rPh sb="0" eb="1">
      <t>トイ</t>
    </rPh>
    <phoneticPr fontId="1"/>
  </si>
  <si>
    <t>問4</t>
    <rPh sb="0" eb="1">
      <t>トイ</t>
    </rPh>
    <phoneticPr fontId="1"/>
  </si>
  <si>
    <t>調査票3</t>
    <rPh sb="0" eb="3">
      <t>チョウサヒョウ</t>
    </rPh>
    <phoneticPr fontId="1"/>
  </si>
  <si>
    <t>調査票2</t>
    <rPh sb="0" eb="3">
      <t>チョウサヒョウ</t>
    </rPh>
    <phoneticPr fontId="1"/>
  </si>
  <si>
    <t>調査票1</t>
    <rPh sb="0" eb="3">
      <t>チョウサヒョウ</t>
    </rPh>
    <phoneticPr fontId="1"/>
  </si>
  <si>
    <t>問5</t>
    <rPh sb="0" eb="1">
      <t>トイ</t>
    </rPh>
    <phoneticPr fontId="1"/>
  </si>
  <si>
    <t>問6</t>
    <rPh sb="0" eb="1">
      <t>トイ</t>
    </rPh>
    <phoneticPr fontId="1"/>
  </si>
  <si>
    <t>調査票4</t>
    <rPh sb="0" eb="3">
      <t>チョウサヒョウ</t>
    </rPh>
    <phoneticPr fontId="1"/>
  </si>
  <si>
    <t>調査票5</t>
    <rPh sb="0" eb="3">
      <t>チョウサヒョウ</t>
    </rPh>
    <phoneticPr fontId="1"/>
  </si>
  <si>
    <t>問7</t>
    <rPh sb="0" eb="1">
      <t>トイ</t>
    </rPh>
    <phoneticPr fontId="1"/>
  </si>
  <si>
    <t>a</t>
    <phoneticPr fontId="1"/>
  </si>
  <si>
    <t>施設に問い合わせて確認をし、回答を修正するか、修正した調査票の再送付を依頼</t>
    <phoneticPr fontId="2"/>
  </si>
  <si>
    <t>基礎情報</t>
    <rPh sb="0" eb="2">
      <t>キソ</t>
    </rPh>
    <rPh sb="2" eb="4">
      <t>ジョウホウ</t>
    </rPh>
    <phoneticPr fontId="2"/>
  </si>
  <si>
    <t>施設名記入</t>
    <rPh sb="0" eb="2">
      <t>シセツ</t>
    </rPh>
    <rPh sb="2" eb="3">
      <t>メイ</t>
    </rPh>
    <rPh sb="3" eb="5">
      <t>キニュウ</t>
    </rPh>
    <phoneticPr fontId="2"/>
  </si>
  <si>
    <t>備考</t>
    <rPh sb="0" eb="2">
      <t>ビコウ</t>
    </rPh>
    <phoneticPr fontId="2"/>
  </si>
  <si>
    <t>判定</t>
    <rPh sb="0" eb="2">
      <t>ハンテイ</t>
    </rPh>
    <phoneticPr fontId="2"/>
  </si>
  <si>
    <t>内容</t>
    <rPh sb="0" eb="2">
      <t>ナイヨウ</t>
    </rPh>
    <phoneticPr fontId="2"/>
  </si>
  <si>
    <t>小問</t>
    <rPh sb="0" eb="1">
      <t>ショウ</t>
    </rPh>
    <rPh sb="1" eb="2">
      <t>トイ</t>
    </rPh>
    <phoneticPr fontId="2"/>
  </si>
  <si>
    <t>中問</t>
    <rPh sb="0" eb="1">
      <t>チュウ</t>
    </rPh>
    <rPh sb="1" eb="2">
      <t>モン</t>
    </rPh>
    <phoneticPr fontId="2"/>
  </si>
  <si>
    <t>大問</t>
    <rPh sb="0" eb="2">
      <t>ダイモン</t>
    </rPh>
    <phoneticPr fontId="2"/>
  </si>
  <si>
    <t>ワークシート</t>
    <phoneticPr fontId="2"/>
  </si>
  <si>
    <t>×残数：</t>
    <rPh sb="1" eb="3">
      <t>ザンスウ</t>
    </rPh>
    <phoneticPr fontId="2"/>
  </si>
  <si>
    <t>判定：</t>
    <rPh sb="0" eb="2">
      <t>ハンテイ</t>
    </rPh>
    <phoneticPr fontId="2"/>
  </si>
  <si>
    <t>調査票１</t>
    <rPh sb="0" eb="3">
      <t>チョウサヒョウ</t>
    </rPh>
    <phoneticPr fontId="2"/>
  </si>
  <si>
    <t>問1</t>
    <rPh sb="0" eb="1">
      <t>トイ</t>
    </rPh>
    <phoneticPr fontId="1"/>
  </si>
  <si>
    <t>（１）</t>
    <phoneticPr fontId="1"/>
  </si>
  <si>
    <t>（２）</t>
    <phoneticPr fontId="1"/>
  </si>
  <si>
    <t>（１）で介護老人保健施設を選択し、（２）で回答している</t>
    <rPh sb="13" eb="15">
      <t>センタク</t>
    </rPh>
    <rPh sb="21" eb="23">
      <t>カイトウ</t>
    </rPh>
    <phoneticPr fontId="1"/>
  </si>
  <si>
    <t>（４）</t>
    <phoneticPr fontId="1"/>
  </si>
  <si>
    <t>⑤</t>
    <phoneticPr fontId="1"/>
  </si>
  <si>
    <t>その他選択でコメントあり</t>
    <rPh sb="2" eb="3">
      <t>タ</t>
    </rPh>
    <rPh sb="3" eb="5">
      <t>センタク</t>
    </rPh>
    <phoneticPr fontId="1"/>
  </si>
  <si>
    <t>特別養護老人ホームが回答した場合はこの項目のみ集計除外</t>
    <phoneticPr fontId="1"/>
  </si>
  <si>
    <t>ひとつだけ選択</t>
    <rPh sb="5" eb="7">
      <t>センタク</t>
    </rPh>
    <phoneticPr fontId="1"/>
  </si>
  <si>
    <t>複数選択している、もしくは一つも選択していない（未選択）の場合はこの項目のみ集計除外とし、この設問の回答施設数に含めない</t>
    <phoneticPr fontId="1"/>
  </si>
  <si>
    <t>調査票２</t>
    <rPh sb="0" eb="3">
      <t>チョウサヒョウ</t>
    </rPh>
    <phoneticPr fontId="1"/>
  </si>
  <si>
    <t>問3</t>
    <rPh sb="0" eb="1">
      <t>トイ</t>
    </rPh>
    <phoneticPr fontId="1"/>
  </si>
  <si>
    <t>令和7年度経験者採用数と令和7年度定年後再雇用者数の関係</t>
    <rPh sb="0" eb="2">
      <t>レイワ</t>
    </rPh>
    <rPh sb="3" eb="5">
      <t>ネンド</t>
    </rPh>
    <rPh sb="5" eb="8">
      <t>ケイケンシャ</t>
    </rPh>
    <rPh sb="8" eb="10">
      <t>サイヨウ</t>
    </rPh>
    <rPh sb="10" eb="11">
      <t>スウ</t>
    </rPh>
    <rPh sb="12" eb="14">
      <t>レイワ</t>
    </rPh>
    <rPh sb="15" eb="17">
      <t>ネンド</t>
    </rPh>
    <rPh sb="17" eb="20">
      <t>テイネンゴ</t>
    </rPh>
    <rPh sb="20" eb="24">
      <t>サイコヨウシャ</t>
    </rPh>
    <rPh sb="24" eb="25">
      <t>スウ</t>
    </rPh>
    <rPh sb="26" eb="28">
      <t>カンケイ</t>
    </rPh>
    <phoneticPr fontId="1"/>
  </si>
  <si>
    <t>（３）</t>
    <phoneticPr fontId="1"/>
  </si>
  <si>
    <t>（１）と（３）の合計が一致</t>
    <rPh sb="8" eb="10">
      <t>ゴウケイ</t>
    </rPh>
    <rPh sb="11" eb="13">
      <t>イッチ</t>
    </rPh>
    <phoneticPr fontId="1"/>
  </si>
  <si>
    <t>調査票３</t>
    <rPh sb="0" eb="3">
      <t>チョウサヒョウ</t>
    </rPh>
    <phoneticPr fontId="1"/>
  </si>
  <si>
    <t>問4</t>
    <rPh sb="0" eb="1">
      <t>トイ</t>
    </rPh>
    <phoneticPr fontId="1"/>
  </si>
  <si>
    <t>退職者合計が、調査票２問２②と一致</t>
    <rPh sb="0" eb="3">
      <t>タイショクシャ</t>
    </rPh>
    <rPh sb="3" eb="5">
      <t>ゴウケイ</t>
    </rPh>
    <rPh sb="7" eb="9">
      <t>チョウサ</t>
    </rPh>
    <rPh sb="9" eb="10">
      <t>ヒョウ</t>
    </rPh>
    <rPh sb="11" eb="12">
      <t>トイ</t>
    </rPh>
    <rPh sb="15" eb="17">
      <t>イッチ</t>
    </rPh>
    <phoneticPr fontId="1"/>
  </si>
  <si>
    <t>（1）退職者合計人数、（2）A、（２）B-1の3つの数値が一致</t>
    <rPh sb="3" eb="6">
      <t>タイショクシャ</t>
    </rPh>
    <rPh sb="6" eb="8">
      <t>ゴウケイ</t>
    </rPh>
    <rPh sb="8" eb="10">
      <t>ニンズウ</t>
    </rPh>
    <rPh sb="26" eb="28">
      <t>スウチ</t>
    </rPh>
    <rPh sb="29" eb="31">
      <t>イッチ</t>
    </rPh>
    <phoneticPr fontId="1"/>
  </si>
  <si>
    <t>B1①とB2合計数が一致</t>
    <rPh sb="6" eb="9">
      <t>ゴウケイスウ</t>
    </rPh>
    <rPh sb="10" eb="12">
      <t>イッチ</t>
    </rPh>
    <phoneticPr fontId="1"/>
  </si>
  <si>
    <t>問5</t>
    <rPh sb="0" eb="1">
      <t>トイ</t>
    </rPh>
    <phoneticPr fontId="1"/>
  </si>
  <si>
    <t>新卒採用数と（２）回答の関連性</t>
    <rPh sb="0" eb="4">
      <t>シンソツサイヨウ</t>
    </rPh>
    <rPh sb="4" eb="5">
      <t>スウ</t>
    </rPh>
    <rPh sb="9" eb="11">
      <t>カイトウ</t>
    </rPh>
    <rPh sb="12" eb="15">
      <t>カンレンセイ</t>
    </rPh>
    <phoneticPr fontId="1"/>
  </si>
  <si>
    <t>④</t>
    <phoneticPr fontId="1"/>
  </si>
  <si>
    <t>⑧</t>
    <phoneticPr fontId="1"/>
  </si>
  <si>
    <t>調査票４</t>
    <rPh sb="0" eb="3">
      <t>チョウサヒョウ</t>
    </rPh>
    <phoneticPr fontId="1"/>
  </si>
  <si>
    <t>問6</t>
    <rPh sb="0" eb="1">
      <t>トイ</t>
    </rPh>
    <phoneticPr fontId="1"/>
  </si>
  <si>
    <t>（１）</t>
    <phoneticPr fontId="1"/>
  </si>
  <si>
    <t>①</t>
    <phoneticPr fontId="1"/>
  </si>
  <si>
    <t>②</t>
    <phoneticPr fontId="1"/>
  </si>
  <si>
    <t>③</t>
    <phoneticPr fontId="1"/>
  </si>
  <si>
    <t>⑤</t>
    <phoneticPr fontId="1"/>
  </si>
  <si>
    <t>⑥</t>
    <phoneticPr fontId="1"/>
  </si>
  <si>
    <t>⑦</t>
    <phoneticPr fontId="1"/>
  </si>
  <si>
    <t>⑨</t>
    <phoneticPr fontId="1"/>
  </si>
  <si>
    <t>⑩</t>
    <phoneticPr fontId="1"/>
  </si>
  <si>
    <t>⑪</t>
    <phoneticPr fontId="1"/>
  </si>
  <si>
    <t>利用有無と人数の関係性</t>
    <rPh sb="0" eb="4">
      <t>リヨウウム</t>
    </rPh>
    <rPh sb="5" eb="7">
      <t>ニンズウ</t>
    </rPh>
    <rPh sb="8" eb="11">
      <t>カンケイセイ</t>
    </rPh>
    <phoneticPr fontId="1"/>
  </si>
  <si>
    <t>問6（１）⑩ナースセンター利用有無との関連性</t>
    <rPh sb="0" eb="1">
      <t>トイ</t>
    </rPh>
    <rPh sb="13" eb="15">
      <t>リヨウ</t>
    </rPh>
    <rPh sb="15" eb="17">
      <t>ウム</t>
    </rPh>
    <rPh sb="19" eb="22">
      <t>カンレンセイ</t>
    </rPh>
    <phoneticPr fontId="1"/>
  </si>
  <si>
    <t>調査票5</t>
    <rPh sb="0" eb="3">
      <t>チョウサヒョウ</t>
    </rPh>
    <phoneticPr fontId="1"/>
  </si>
  <si>
    <t>問7</t>
    <rPh sb="0" eb="1">
      <t>トイ</t>
    </rPh>
    <phoneticPr fontId="1"/>
  </si>
  <si>
    <t>特定行為研修修了者いる→回答しているor修了者いない→回答していない</t>
    <rPh sb="12" eb="14">
      <t>カイトウ</t>
    </rPh>
    <rPh sb="20" eb="23">
      <t>シュウリョウシャ</t>
    </rPh>
    <rPh sb="27" eb="29">
      <t>カイトウ</t>
    </rPh>
    <phoneticPr fontId="1"/>
  </si>
  <si>
    <t>特定行為研修修了者いない→回答しているor修了者いる→回答していない</t>
    <rPh sb="13" eb="15">
      <t>カイトウ</t>
    </rPh>
    <rPh sb="21" eb="24">
      <t>シュウリョウシャ</t>
    </rPh>
    <rPh sb="27" eb="29">
      <t>カイトウ</t>
    </rPh>
    <phoneticPr fontId="1"/>
  </si>
  <si>
    <t>時間／看護職員一人当たり平均（10進法）</t>
    <rPh sb="0" eb="2">
      <t>ジカン</t>
    </rPh>
    <rPh sb="3" eb="5">
      <t>カンゴ</t>
    </rPh>
    <rPh sb="5" eb="7">
      <t>ショクイン</t>
    </rPh>
    <rPh sb="7" eb="9">
      <t>ヒトリ</t>
    </rPh>
    <rPh sb="9" eb="10">
      <t>ア</t>
    </rPh>
    <rPh sb="12" eb="14">
      <t>ヘイキン</t>
    </rPh>
    <phoneticPr fontId="2"/>
  </si>
  <si>
    <t>例：1時間30分の場合 → 1.5時間</t>
    <rPh sb="3" eb="5">
      <t>ジカン</t>
    </rPh>
    <rPh sb="7" eb="8">
      <t>フン</t>
    </rPh>
    <rPh sb="9" eb="11">
      <t>バアイ</t>
    </rPh>
    <rPh sb="17" eb="19">
      <t>ジカン</t>
    </rPh>
    <phoneticPr fontId="2"/>
  </si>
  <si>
    <t>https://dshinsei.e-kanagawa.lg.jp/140007-u/offer/offerList_detail?tempSeq=124860</t>
    <phoneticPr fontId="2"/>
  </si>
  <si>
    <t>◎提出期限　令和８年７月３日（金）</t>
    <rPh sb="1" eb="3">
      <t>テイシュツ</t>
    </rPh>
    <rPh sb="3" eb="5">
      <t>キゲン</t>
    </rPh>
    <rPh sb="9" eb="10">
      <t>ネン</t>
    </rPh>
    <rPh sb="11" eb="12">
      <t>ガツ</t>
    </rPh>
    <rPh sb="13" eb="14">
      <t>ニチ</t>
    </rPh>
    <rPh sb="15" eb="1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</si>
</sst>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m&quot;月&quot;d&quot;日&quot;;@"/>
  </numFmts>
  <fonts count="40">
    <font>
      <sz val="12"/>
      <color theme="1"/>
      <name val="ＭＳ 明朝"/>
      <family val="2"/>
      <charset val="128"/>
    </font>
    <font>
      <sz val="6"/>
      <name val="ＭＳ 明朝"/>
      <family val="2"/>
      <charset val="128"/>
    </font>
    <font>
      <sz val="6"/>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scheme val="minor"/>
    </font>
    <font>
      <b/>
      <sz val="18"/>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1"/>
      <name val="ＭＳ Ｐゴシック"/>
      <family val="3"/>
      <charset val="128"/>
      <scheme val="minor"/>
    </font>
    <font>
      <sz val="16"/>
      <name val="ＭＳ Ｐゴシック"/>
      <family val="3"/>
      <charset val="128"/>
      <scheme val="minor"/>
    </font>
    <font>
      <sz val="18"/>
      <name val="ＭＳ Ｐゴシック"/>
      <family val="3"/>
      <charset val="128"/>
      <scheme val="minor"/>
    </font>
    <font>
      <sz val="22"/>
      <name val="ＭＳ Ｐゴシック"/>
      <family val="3"/>
      <charset val="128"/>
      <scheme val="minor"/>
    </font>
    <font>
      <b/>
      <u/>
      <sz val="14"/>
      <name val="ＭＳ Ｐゴシック"/>
      <family val="3"/>
      <charset val="128"/>
      <scheme val="minor"/>
    </font>
    <font>
      <sz val="9"/>
      <name val="ＭＳ ゴシック"/>
      <family val="3"/>
      <charset val="128"/>
    </font>
    <font>
      <sz val="16"/>
      <name val="ＭＳ Ｐゴシック"/>
      <family val="3"/>
      <charset val="128"/>
    </font>
    <font>
      <sz val="12"/>
      <name val="ＭＳ Ｐゴシック"/>
      <family val="3"/>
      <charset val="128"/>
    </font>
    <font>
      <u val="double"/>
      <sz val="16"/>
      <name val="ＭＳ Ｐゴシック"/>
      <family val="3"/>
      <charset val="128"/>
    </font>
    <font>
      <u/>
      <sz val="12"/>
      <color theme="10"/>
      <name val="ＭＳ 明朝"/>
      <family val="2"/>
      <charset val="128"/>
    </font>
    <font>
      <sz val="14"/>
      <name val="ＭＳ Ｐゴシック"/>
      <family val="3"/>
      <charset val="128"/>
    </font>
    <font>
      <sz val="9"/>
      <color rgb="FF000000"/>
      <name val="Meiryo UI"/>
      <family val="3"/>
      <charset val="128"/>
    </font>
    <font>
      <b/>
      <u/>
      <sz val="16"/>
      <name val="ＭＳ Ｐゴシック"/>
      <family val="3"/>
      <charset val="128"/>
      <scheme val="minor"/>
    </font>
    <font>
      <b/>
      <sz val="16"/>
      <name val="ＭＳ Ｐゴシック"/>
      <family val="3"/>
      <charset val="128"/>
    </font>
    <font>
      <sz val="12"/>
      <name val="ＭＳ 明朝"/>
      <family val="1"/>
      <charset val="128"/>
    </font>
    <font>
      <b/>
      <sz val="14"/>
      <name val="ＭＳ Ｐゴシック"/>
      <family val="3"/>
      <charset val="128"/>
    </font>
    <font>
      <b/>
      <sz val="14"/>
      <name val="ＭＳ Ｐゴシック"/>
      <family val="3"/>
      <charset val="128"/>
      <scheme val="minor"/>
    </font>
    <font>
      <b/>
      <u/>
      <sz val="16"/>
      <name val="ＭＳ Ｐゴシック"/>
      <family val="3"/>
      <charset val="128"/>
    </font>
    <font>
      <u/>
      <sz val="12"/>
      <name val="ＭＳ 明朝"/>
      <family val="2"/>
      <charset val="128"/>
    </font>
    <font>
      <sz val="10"/>
      <name val="ＭＳ Ｐゴシック"/>
      <family val="3"/>
      <charset val="128"/>
    </font>
    <font>
      <b/>
      <sz val="12"/>
      <name val="ＭＳ Ｐゴシック"/>
      <family val="3"/>
      <charset val="128"/>
      <scheme val="minor"/>
    </font>
    <font>
      <sz val="10"/>
      <name val="ＭＳ Ｐゴシック"/>
      <family val="3"/>
      <charset val="128"/>
      <scheme val="minor"/>
    </font>
    <font>
      <b/>
      <sz val="18"/>
      <name val="ＭＳ Ｐゴシック"/>
      <family val="3"/>
      <charset val="128"/>
    </font>
    <font>
      <sz val="12"/>
      <name val="ＭＳ 明朝"/>
      <family val="2"/>
      <charset val="128"/>
    </font>
    <font>
      <sz val="9"/>
      <name val="Meiryo UI"/>
      <family val="3"/>
      <charset val="128"/>
    </font>
    <font>
      <b/>
      <sz val="9"/>
      <color indexed="81"/>
      <name val="MS P ゴシック"/>
      <family val="3"/>
      <charset val="128"/>
    </font>
    <font>
      <sz val="9"/>
      <color indexed="81"/>
      <name val="MS P ゴシック"/>
      <family val="3"/>
      <charset val="128"/>
    </font>
    <font>
      <b/>
      <sz val="9"/>
      <name val="Meiryo UI"/>
      <family val="3"/>
      <charset val="128"/>
    </font>
    <font>
      <sz val="12"/>
      <name val="Meiryo UI"/>
      <family val="3"/>
      <charset val="128"/>
    </font>
    <font>
      <sz val="10"/>
      <name val="Meiryo UI"/>
      <family val="3"/>
      <charset val="128"/>
    </font>
    <font>
      <u/>
      <sz val="12"/>
      <color theme="10"/>
      <name val="ＭＳ 明朝"/>
      <family val="1"/>
      <charset val="128"/>
    </font>
  </fonts>
  <fills count="1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7">
    <xf numFmtId="0" fontId="0" fillId="0" borderId="0">
      <alignment vertical="center"/>
    </xf>
    <xf numFmtId="0" fontId="3" fillId="0" borderId="0"/>
    <xf numFmtId="0" fontId="18" fillId="0" borderId="0" applyNumberForma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cellStyleXfs>
  <cellXfs count="338">
    <xf numFmtId="0" fontId="0" fillId="0" borderId="0" xfId="0">
      <alignment vertical="center"/>
    </xf>
    <xf numFmtId="0" fontId="7" fillId="0" borderId="0" xfId="1" applyFont="1" applyAlignment="1">
      <alignment horizontal="left" vertical="center"/>
    </xf>
    <xf numFmtId="0" fontId="10" fillId="0" borderId="0" xfId="1" applyFont="1" applyAlignment="1">
      <alignment horizontal="left" vertical="center"/>
    </xf>
    <xf numFmtId="0" fontId="7" fillId="0" borderId="0" xfId="0" applyFont="1" applyAlignment="1">
      <alignment horizontal="right" vertical="center"/>
    </xf>
    <xf numFmtId="0" fontId="10" fillId="0" borderId="0" xfId="0" applyFont="1">
      <alignment vertical="center"/>
    </xf>
    <xf numFmtId="0" fontId="5" fillId="2" borderId="0" xfId="0" applyFont="1" applyFill="1" applyAlignment="1">
      <alignment horizontal="left" vertical="center" wrapText="1" shrinkToFit="1"/>
    </xf>
    <xf numFmtId="0" fontId="5" fillId="0" borderId="0" xfId="0" applyFont="1" applyAlignment="1">
      <alignment horizontal="left" vertical="center"/>
    </xf>
    <xf numFmtId="0" fontId="9"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10" fillId="3" borderId="1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vertical="center" wrapText="1"/>
    </xf>
    <xf numFmtId="0" fontId="7" fillId="0" borderId="0" xfId="0" applyFont="1">
      <alignment vertical="center"/>
    </xf>
    <xf numFmtId="0" fontId="10" fillId="0" borderId="0" xfId="0" applyFont="1" applyAlignment="1">
      <alignment horizontal="left" vertical="center"/>
    </xf>
    <xf numFmtId="0" fontId="10" fillId="0" borderId="0" xfId="0" applyFont="1" applyAlignment="1">
      <alignment vertical="center" wrapText="1" shrinkToFit="1"/>
    </xf>
    <xf numFmtId="0" fontId="10" fillId="0" borderId="0" xfId="1" applyFont="1" applyAlignment="1">
      <alignment vertical="center"/>
    </xf>
    <xf numFmtId="0" fontId="10" fillId="0" borderId="0" xfId="1" applyFont="1" applyAlignment="1">
      <alignment horizontal="center" vertical="center"/>
    </xf>
    <xf numFmtId="0" fontId="7" fillId="0" borderId="0" xfId="1" applyFont="1" applyAlignment="1">
      <alignment horizontal="center" vertical="center" shrinkToFit="1"/>
    </xf>
    <xf numFmtId="0" fontId="10" fillId="2" borderId="0" xfId="0" applyFont="1" applyFill="1" applyAlignment="1">
      <alignment horizontal="center" vertical="center"/>
    </xf>
    <xf numFmtId="0" fontId="7" fillId="0" borderId="0" xfId="1" applyFont="1" applyAlignment="1">
      <alignment vertical="center"/>
    </xf>
    <xf numFmtId="0" fontId="7" fillId="0" borderId="0" xfId="1" applyFont="1" applyAlignment="1">
      <alignment horizontal="right" vertical="center"/>
    </xf>
    <xf numFmtId="0" fontId="6" fillId="0" borderId="0" xfId="0" applyFont="1" applyAlignment="1">
      <alignment horizontal="center" vertical="center"/>
    </xf>
    <xf numFmtId="0" fontId="10" fillId="0" borderId="2" xfId="0" applyFont="1" applyBorder="1">
      <alignment vertical="center"/>
    </xf>
    <xf numFmtId="0" fontId="10" fillId="0" borderId="3" xfId="0" applyFont="1" applyBorder="1">
      <alignment vertical="center"/>
    </xf>
    <xf numFmtId="0" fontId="11" fillId="0" borderId="0" xfId="0" applyFont="1" applyAlignment="1">
      <alignment horizontal="right" vertical="center"/>
    </xf>
    <xf numFmtId="0" fontId="6" fillId="0" borderId="0" xfId="1" applyFont="1" applyAlignment="1">
      <alignment vertical="center"/>
    </xf>
    <xf numFmtId="0" fontId="6" fillId="0" borderId="0" xfId="1" applyFont="1" applyAlignment="1">
      <alignment horizontal="center" vertical="center"/>
    </xf>
    <xf numFmtId="0" fontId="10" fillId="2" borderId="1" xfId="0" applyFont="1" applyFill="1" applyBorder="1">
      <alignment vertical="center"/>
    </xf>
    <xf numFmtId="0" fontId="10" fillId="2" borderId="2" xfId="0" applyFont="1" applyFill="1" applyBorder="1" applyAlignment="1">
      <alignment vertical="center" wrapText="1"/>
    </xf>
    <xf numFmtId="49" fontId="6" fillId="0" borderId="0" xfId="0" applyNumberFormat="1" applyFont="1" applyAlignment="1">
      <alignment horizontal="center" vertical="center"/>
    </xf>
    <xf numFmtId="0" fontId="7" fillId="0" borderId="0" xfId="1" applyFont="1" applyAlignment="1">
      <alignment horizontal="center"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1" xfId="1" applyFont="1" applyBorder="1" applyAlignment="1">
      <alignment vertical="center"/>
    </xf>
    <xf numFmtId="0" fontId="6" fillId="0" borderId="0" xfId="0" applyFont="1" applyAlignment="1">
      <alignment horizontal="left" vertical="center"/>
    </xf>
    <xf numFmtId="0" fontId="15" fillId="0" borderId="0" xfId="0" applyFont="1">
      <alignment vertical="center"/>
    </xf>
    <xf numFmtId="0" fontId="10" fillId="0" borderId="0" xfId="1" applyFont="1" applyAlignment="1">
      <alignment horizontal="right" vertical="center"/>
    </xf>
    <xf numFmtId="0" fontId="10" fillId="0" borderId="15" xfId="1" applyFont="1" applyBorder="1" applyAlignment="1">
      <alignment vertical="center"/>
    </xf>
    <xf numFmtId="0" fontId="7" fillId="0" borderId="0" xfId="0" applyFont="1" applyAlignment="1">
      <alignment horizontal="left" vertical="center"/>
    </xf>
    <xf numFmtId="0" fontId="6"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5" fillId="0" borderId="0" xfId="1" applyFont="1"/>
    <xf numFmtId="0" fontId="17" fillId="0" borderId="0" xfId="0" applyFont="1">
      <alignment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7" xfId="0" applyFont="1" applyBorder="1" applyAlignment="1">
      <alignment horizontal="right" vertical="center"/>
    </xf>
    <xf numFmtId="0" fontId="15" fillId="0" borderId="57" xfId="0" applyFont="1" applyBorder="1" applyAlignment="1">
      <alignment horizontal="right" vertical="center"/>
    </xf>
    <xf numFmtId="0" fontId="15" fillId="0" borderId="6" xfId="0" applyFont="1" applyBorder="1" applyAlignment="1">
      <alignment horizontal="right" vertical="center"/>
    </xf>
    <xf numFmtId="0" fontId="15" fillId="0" borderId="36" xfId="0" applyFont="1" applyBorder="1" applyAlignment="1">
      <alignment horizontal="right" vertical="center"/>
    </xf>
    <xf numFmtId="0" fontId="10" fillId="0" borderId="10" xfId="1" applyFont="1" applyBorder="1" applyAlignment="1">
      <alignment vertical="center"/>
    </xf>
    <xf numFmtId="0" fontId="10" fillId="2" borderId="0" xfId="0" applyFont="1" applyFill="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0" fillId="0" borderId="2" xfId="1" applyFont="1" applyBorder="1" applyAlignment="1">
      <alignment horizontal="right" vertical="center"/>
    </xf>
    <xf numFmtId="0" fontId="8" fillId="0" borderId="0" xfId="0" applyFont="1" applyAlignment="1">
      <alignment horizontal="right" vertical="center"/>
    </xf>
    <xf numFmtId="0" fontId="10" fillId="0" borderId="0" xfId="0" applyFont="1" applyAlignment="1">
      <alignment horizontal="left" vertical="center" wrapText="1"/>
    </xf>
    <xf numFmtId="0" fontId="10" fillId="3" borderId="8" xfId="0" applyFont="1" applyFill="1" applyBorder="1" applyAlignment="1">
      <alignment horizontal="center" vertical="center"/>
    </xf>
    <xf numFmtId="0" fontId="3" fillId="0" borderId="0" xfId="0" applyFont="1" applyAlignment="1">
      <alignment vertical="top"/>
    </xf>
    <xf numFmtId="0" fontId="10" fillId="0" borderId="3" xfId="0" applyFont="1" applyBorder="1" applyAlignment="1">
      <alignment horizontal="left" vertical="center"/>
    </xf>
    <xf numFmtId="0" fontId="10" fillId="6" borderId="9" xfId="0" applyFont="1" applyFill="1" applyBorder="1" applyAlignment="1">
      <alignment horizontal="right" vertical="center"/>
    </xf>
    <xf numFmtId="0" fontId="19" fillId="0" borderId="1" xfId="1" applyFont="1" applyBorder="1" applyAlignment="1">
      <alignment vertical="center"/>
    </xf>
    <xf numFmtId="0" fontId="19" fillId="0" borderId="2" xfId="1" applyFont="1" applyBorder="1" applyAlignment="1">
      <alignment vertical="center"/>
    </xf>
    <xf numFmtId="0" fontId="10" fillId="0" borderId="15" xfId="0" applyFont="1" applyBorder="1">
      <alignment vertical="center"/>
    </xf>
    <xf numFmtId="0" fontId="10" fillId="0" borderId="15" xfId="0" applyFont="1" applyBorder="1" applyAlignment="1">
      <alignment horizontal="right" vertical="center"/>
    </xf>
    <xf numFmtId="0" fontId="10" fillId="3" borderId="66" xfId="0" applyFont="1" applyFill="1" applyBorder="1" applyAlignment="1">
      <alignment horizontal="center" vertical="center"/>
    </xf>
    <xf numFmtId="0" fontId="10" fillId="0" borderId="27" xfId="0" applyFont="1" applyBorder="1">
      <alignment vertical="center"/>
    </xf>
    <xf numFmtId="0" fontId="10" fillId="0" borderId="28" xfId="0" applyFont="1" applyBorder="1" applyAlignment="1">
      <alignment horizontal="center" vertical="center"/>
    </xf>
    <xf numFmtId="0" fontId="10" fillId="0" borderId="28"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6" xfId="0" applyFont="1" applyBorder="1" applyAlignment="1">
      <alignment horizontal="center" vertical="center"/>
    </xf>
    <xf numFmtId="0" fontId="10" fillId="0" borderId="6" xfId="0" applyFont="1" applyBorder="1">
      <alignment vertical="center"/>
    </xf>
    <xf numFmtId="0" fontId="10" fillId="0" borderId="2" xfId="0" applyFont="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16" fillId="3" borderId="30" xfId="0" applyFont="1" applyFill="1" applyBorder="1" applyAlignment="1">
      <alignment horizontal="center" vertical="center"/>
    </xf>
    <xf numFmtId="0" fontId="10" fillId="0" borderId="9" xfId="1" applyFont="1" applyBorder="1" applyAlignment="1">
      <alignment vertical="center"/>
    </xf>
    <xf numFmtId="0" fontId="10" fillId="3" borderId="4" xfId="1" applyFont="1" applyFill="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22" fillId="0" borderId="0" xfId="0" applyFont="1">
      <alignment vertical="center"/>
    </xf>
    <xf numFmtId="0" fontId="22" fillId="0" borderId="18" xfId="0" applyFont="1" applyBorder="1">
      <alignment vertical="center"/>
    </xf>
    <xf numFmtId="0" fontId="15" fillId="0" borderId="17" xfId="0" applyFont="1" applyBorder="1">
      <alignment vertical="center"/>
    </xf>
    <xf numFmtId="0" fontId="15" fillId="0" borderId="15" xfId="0" applyFont="1" applyBorder="1" applyAlignment="1">
      <alignment horizontal="right" vertical="center"/>
    </xf>
    <xf numFmtId="0" fontId="15" fillId="0" borderId="10" xfId="0" applyFont="1" applyBorder="1" applyAlignment="1">
      <alignment horizontal="right" vertical="center"/>
    </xf>
    <xf numFmtId="0" fontId="15" fillId="0" borderId="64" xfId="0" applyFont="1" applyBorder="1">
      <alignment vertical="center"/>
    </xf>
    <xf numFmtId="0" fontId="10" fillId="0" borderId="17" xfId="0" applyFont="1" applyBorder="1">
      <alignment vertical="center"/>
    </xf>
    <xf numFmtId="0" fontId="10" fillId="0" borderId="2" xfId="0" applyFont="1" applyBorder="1" applyAlignment="1">
      <alignment horizontal="left" vertical="center"/>
    </xf>
    <xf numFmtId="0" fontId="8" fillId="0" borderId="0" xfId="1" applyFont="1" applyAlignment="1">
      <alignment vertical="center"/>
    </xf>
    <xf numFmtId="0" fontId="10" fillId="3" borderId="8" xfId="1" applyFont="1" applyFill="1" applyBorder="1" applyAlignment="1">
      <alignment horizontal="center" vertical="center"/>
    </xf>
    <xf numFmtId="0" fontId="16" fillId="3" borderId="10" xfId="0" applyFont="1" applyFill="1" applyBorder="1" applyAlignment="1">
      <alignment horizontal="center" vertical="center"/>
    </xf>
    <xf numFmtId="1" fontId="10" fillId="5" borderId="9" xfId="0" applyNumberFormat="1" applyFont="1" applyFill="1" applyBorder="1">
      <alignment vertical="center"/>
    </xf>
    <xf numFmtId="0" fontId="10" fillId="5" borderId="4" xfId="0" applyFont="1" applyFill="1" applyBorder="1">
      <alignment vertical="center"/>
    </xf>
    <xf numFmtId="0" fontId="10" fillId="5" borderId="9" xfId="0" applyFont="1" applyFill="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4" xfId="0" applyFont="1" applyBorder="1" applyAlignment="1">
      <alignment horizontal="right" vertical="center"/>
    </xf>
    <xf numFmtId="0" fontId="3" fillId="0" borderId="0" xfId="0" applyFont="1">
      <alignment vertical="center"/>
    </xf>
    <xf numFmtId="0" fontId="19" fillId="0" borderId="0" xfId="0" applyFont="1">
      <alignment vertical="center"/>
    </xf>
    <xf numFmtId="0" fontId="10" fillId="0" borderId="2" xfId="0" applyFont="1" applyBorder="1" applyAlignment="1">
      <alignment horizontal="right" vertical="center"/>
    </xf>
    <xf numFmtId="0" fontId="10" fillId="0" borderId="11" xfId="1" applyFont="1" applyBorder="1" applyAlignment="1">
      <alignment vertical="center"/>
    </xf>
    <xf numFmtId="0" fontId="10" fillId="0" borderId="15" xfId="0" applyFont="1" applyBorder="1" applyAlignment="1">
      <alignment horizontal="left" vertical="center"/>
    </xf>
    <xf numFmtId="0" fontId="10" fillId="0" borderId="11" xfId="0" applyFont="1" applyBorder="1" applyAlignment="1">
      <alignment horizontal="left" vertical="center"/>
    </xf>
    <xf numFmtId="0" fontId="24" fillId="0" borderId="0" xfId="0" applyFont="1">
      <alignment vertical="center"/>
    </xf>
    <xf numFmtId="0" fontId="19" fillId="0" borderId="73" xfId="0" applyFont="1" applyBorder="1">
      <alignment vertical="center"/>
    </xf>
    <xf numFmtId="0" fontId="25" fillId="0" borderId="0" xfId="0" applyFont="1">
      <alignment vertical="center"/>
    </xf>
    <xf numFmtId="176" fontId="6" fillId="0" borderId="0" xfId="0" applyNumberFormat="1" applyFont="1" applyAlignment="1">
      <alignment horizontal="right" vertical="center"/>
    </xf>
    <xf numFmtId="0" fontId="10" fillId="2" borderId="0" xfId="1" applyFont="1" applyFill="1" applyAlignment="1">
      <alignment vertical="center"/>
    </xf>
    <xf numFmtId="0" fontId="16" fillId="0" borderId="0" xfId="0" applyFont="1" applyAlignment="1">
      <alignment horizontal="left" vertical="center" wrapText="1"/>
    </xf>
    <xf numFmtId="0" fontId="14" fillId="0" borderId="0" xfId="0" applyFont="1" applyAlignment="1">
      <alignment horizontal="left" vertical="center" wrapText="1"/>
    </xf>
    <xf numFmtId="0" fontId="5" fillId="0" borderId="0" xfId="0" applyFont="1">
      <alignment vertical="center"/>
    </xf>
    <xf numFmtId="0" fontId="29" fillId="0" borderId="0" xfId="0" applyFont="1">
      <alignment vertical="center"/>
    </xf>
    <xf numFmtId="0" fontId="5"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2" borderId="0" xfId="0" applyFont="1" applyFill="1" applyAlignment="1">
      <alignment horizontal="left" vertical="center"/>
    </xf>
    <xf numFmtId="0" fontId="29" fillId="2" borderId="0" xfId="0" applyFont="1" applyFill="1">
      <alignment vertical="center"/>
    </xf>
    <xf numFmtId="0" fontId="10" fillId="3" borderId="10" xfId="0" applyFont="1" applyFill="1" applyBorder="1" applyAlignment="1">
      <alignment horizontal="center" vertical="center" shrinkToFit="1"/>
    </xf>
    <xf numFmtId="0" fontId="10" fillId="3" borderId="23" xfId="0" applyFont="1" applyFill="1" applyBorder="1" applyAlignment="1">
      <alignment horizontal="center" vertical="center" shrinkToFit="1"/>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10" fillId="0" borderId="1" xfId="0" applyFont="1" applyBorder="1" applyAlignment="1">
      <alignment horizontal="left" vertical="center"/>
    </xf>
    <xf numFmtId="0" fontId="10" fillId="0" borderId="10" xfId="0" applyFont="1" applyBorder="1" applyAlignment="1">
      <alignment horizontal="right" vertical="center"/>
    </xf>
    <xf numFmtId="0" fontId="10" fillId="0" borderId="64" xfId="0" applyFont="1" applyBorder="1">
      <alignment vertical="center"/>
    </xf>
    <xf numFmtId="0" fontId="18" fillId="0" borderId="0" xfId="2" applyFill="1" applyBorder="1" applyAlignment="1">
      <alignment vertical="center"/>
    </xf>
    <xf numFmtId="0" fontId="15" fillId="5" borderId="16" xfId="0" applyFont="1" applyFill="1" applyBorder="1" applyAlignment="1">
      <alignment horizontal="right" vertical="center"/>
    </xf>
    <xf numFmtId="0" fontId="7" fillId="0" borderId="0" xfId="0" applyFont="1" applyAlignment="1">
      <alignment vertical="center" wrapText="1"/>
    </xf>
    <xf numFmtId="0" fontId="10" fillId="5" borderId="9" xfId="0" applyFont="1" applyFill="1" applyBorder="1">
      <alignment vertical="center"/>
    </xf>
    <xf numFmtId="0" fontId="10" fillId="6" borderId="1" xfId="1" applyFont="1" applyFill="1" applyBorder="1" applyAlignment="1">
      <alignment vertical="center"/>
    </xf>
    <xf numFmtId="0" fontId="10" fillId="6" borderId="2" xfId="1" applyFont="1" applyFill="1" applyBorder="1" applyAlignment="1">
      <alignment vertical="center"/>
    </xf>
    <xf numFmtId="0" fontId="9" fillId="3" borderId="8" xfId="1" applyFont="1" applyFill="1" applyBorder="1" applyAlignment="1">
      <alignment horizontal="center" vertical="center" wrapText="1"/>
    </xf>
    <xf numFmtId="0" fontId="10" fillId="4" borderId="67" xfId="0" applyFont="1" applyFill="1" applyBorder="1" applyAlignment="1" applyProtection="1">
      <alignment horizontal="center" vertical="center"/>
      <protection locked="0"/>
    </xf>
    <xf numFmtId="0" fontId="10" fillId="4" borderId="69" xfId="0" applyFont="1" applyFill="1" applyBorder="1" applyAlignment="1" applyProtection="1">
      <alignment horizontal="center" vertical="center"/>
      <protection locked="0"/>
    </xf>
    <xf numFmtId="0" fontId="10" fillId="4" borderId="26" xfId="0" applyFont="1" applyFill="1" applyBorder="1" applyAlignment="1" applyProtection="1">
      <alignment horizontal="right" vertical="center"/>
      <protection locked="0"/>
    </xf>
    <xf numFmtId="0" fontId="10" fillId="4" borderId="68" xfId="0" applyFont="1" applyFill="1" applyBorder="1" applyAlignment="1" applyProtection="1">
      <alignment horizontal="center" vertical="center"/>
      <protection locked="0"/>
    </xf>
    <xf numFmtId="0" fontId="15" fillId="7" borderId="35" xfId="0" applyFont="1" applyFill="1" applyBorder="1" applyProtection="1">
      <alignment vertical="center"/>
      <protection locked="0"/>
    </xf>
    <xf numFmtId="0" fontId="15" fillId="7" borderId="37" xfId="0" applyFont="1" applyFill="1" applyBorder="1" applyAlignment="1" applyProtection="1">
      <alignment horizontal="right" vertical="center"/>
      <protection locked="0"/>
    </xf>
    <xf numFmtId="0" fontId="15" fillId="7" borderId="38" xfId="0" applyFont="1" applyFill="1" applyBorder="1" applyAlignment="1" applyProtection="1">
      <alignment horizontal="right" vertical="center"/>
      <protection locked="0"/>
    </xf>
    <xf numFmtId="0" fontId="15" fillId="4" borderId="39" xfId="0" applyFont="1" applyFill="1" applyBorder="1" applyAlignment="1" applyProtection="1">
      <alignment horizontal="right" vertical="center"/>
      <protection locked="0"/>
    </xf>
    <xf numFmtId="0" fontId="15" fillId="4" borderId="20" xfId="0" applyFont="1" applyFill="1" applyBorder="1" applyAlignment="1" applyProtection="1">
      <alignment horizontal="right" vertical="center"/>
      <protection locked="0"/>
    </xf>
    <xf numFmtId="0" fontId="15" fillId="4" borderId="40" xfId="0" applyFont="1" applyFill="1" applyBorder="1" applyAlignment="1" applyProtection="1">
      <alignment horizontal="right" vertical="center"/>
      <protection locked="0"/>
    </xf>
    <xf numFmtId="0" fontId="15" fillId="7" borderId="41" xfId="0" applyFont="1" applyFill="1" applyBorder="1" applyProtection="1">
      <alignment vertical="center"/>
      <protection locked="0"/>
    </xf>
    <xf numFmtId="0" fontId="15" fillId="7" borderId="19" xfId="0" applyFont="1" applyFill="1" applyBorder="1" applyAlignment="1" applyProtection="1">
      <alignment horizontal="right" vertical="center"/>
      <protection locked="0"/>
    </xf>
    <xf numFmtId="0" fontId="15" fillId="7" borderId="42" xfId="0" applyFont="1" applyFill="1" applyBorder="1" applyAlignment="1" applyProtection="1">
      <alignment horizontal="right" vertical="center"/>
      <protection locked="0"/>
    </xf>
    <xf numFmtId="0" fontId="15" fillId="4" borderId="43" xfId="0" applyFont="1" applyFill="1" applyBorder="1" applyAlignment="1" applyProtection="1">
      <alignment horizontal="right" vertical="center"/>
      <protection locked="0"/>
    </xf>
    <xf numFmtId="0" fontId="15" fillId="4" borderId="44" xfId="0" applyFont="1" applyFill="1" applyBorder="1" applyAlignment="1" applyProtection="1">
      <alignment horizontal="right" vertical="center"/>
      <protection locked="0"/>
    </xf>
    <xf numFmtId="0" fontId="15" fillId="4" borderId="45" xfId="0" applyFont="1" applyFill="1" applyBorder="1" applyAlignment="1" applyProtection="1">
      <alignment horizontal="right" vertical="center"/>
      <protection locked="0"/>
    </xf>
    <xf numFmtId="0" fontId="10" fillId="4" borderId="67" xfId="0" applyFont="1" applyFill="1" applyBorder="1" applyAlignment="1" applyProtection="1">
      <alignment horizontal="right" vertical="center"/>
      <protection locked="0"/>
    </xf>
    <xf numFmtId="0" fontId="10" fillId="4" borderId="68" xfId="0" applyFont="1" applyFill="1" applyBorder="1" applyAlignment="1" applyProtection="1">
      <alignment horizontal="right" vertical="center"/>
      <protection locked="0"/>
    </xf>
    <xf numFmtId="0" fontId="10" fillId="4" borderId="69" xfId="0" applyFont="1" applyFill="1" applyBorder="1" applyAlignment="1" applyProtection="1">
      <alignment horizontal="right" vertical="center"/>
      <protection locked="0"/>
    </xf>
    <xf numFmtId="0" fontId="10" fillId="4" borderId="67" xfId="0" applyFont="1" applyFill="1" applyBorder="1" applyProtection="1">
      <alignment vertical="center"/>
      <protection locked="0"/>
    </xf>
    <xf numFmtId="0" fontId="10" fillId="4" borderId="68" xfId="0" applyFont="1" applyFill="1" applyBorder="1" applyProtection="1">
      <alignment vertical="center"/>
      <protection locked="0"/>
    </xf>
    <xf numFmtId="0" fontId="10" fillId="4" borderId="69" xfId="0" applyFont="1" applyFill="1" applyBorder="1" applyProtection="1">
      <alignment vertical="center"/>
      <protection locked="0"/>
    </xf>
    <xf numFmtId="0" fontId="10" fillId="6" borderId="26" xfId="0" applyFont="1" applyFill="1" applyBorder="1" applyAlignment="1" applyProtection="1">
      <alignment horizontal="right" vertical="center"/>
      <protection locked="0"/>
    </xf>
    <xf numFmtId="0" fontId="10" fillId="4" borderId="70" xfId="0" applyFont="1" applyFill="1" applyBorder="1" applyAlignment="1" applyProtection="1">
      <alignment horizontal="right" vertical="center"/>
      <protection locked="0"/>
    </xf>
    <xf numFmtId="0" fontId="10" fillId="4" borderId="60" xfId="0" applyFont="1" applyFill="1" applyBorder="1" applyAlignment="1" applyProtection="1">
      <alignment horizontal="center" vertical="center"/>
      <protection locked="0"/>
    </xf>
    <xf numFmtId="0" fontId="10" fillId="4" borderId="61" xfId="1" applyFont="1" applyFill="1" applyBorder="1" applyAlignment="1" applyProtection="1">
      <alignment vertical="center"/>
      <protection locked="0"/>
    </xf>
    <xf numFmtId="0" fontId="10" fillId="4" borderId="62" xfId="1" applyFont="1" applyFill="1" applyBorder="1" applyAlignment="1" applyProtection="1">
      <alignment horizontal="center" vertical="center"/>
      <protection locked="0"/>
    </xf>
    <xf numFmtId="0" fontId="10" fillId="4" borderId="63" xfId="1" applyFont="1" applyFill="1" applyBorder="1" applyAlignment="1" applyProtection="1">
      <alignment vertical="center"/>
      <protection locked="0"/>
    </xf>
    <xf numFmtId="0" fontId="10" fillId="6" borderId="62" xfId="1" applyFont="1" applyFill="1" applyBorder="1" applyAlignment="1" applyProtection="1">
      <alignment horizontal="center" vertical="center"/>
      <protection locked="0"/>
    </xf>
    <xf numFmtId="0" fontId="10" fillId="6" borderId="63" xfId="1" applyFont="1" applyFill="1" applyBorder="1" applyAlignment="1" applyProtection="1">
      <alignment vertical="center"/>
      <protection locked="0"/>
    </xf>
    <xf numFmtId="0" fontId="10" fillId="4" borderId="71" xfId="1" applyFont="1" applyFill="1" applyBorder="1" applyAlignment="1" applyProtection="1">
      <alignment horizontal="center" vertical="center"/>
      <protection locked="0"/>
    </xf>
    <xf numFmtId="0" fontId="10" fillId="4" borderId="72" xfId="1" applyFont="1" applyFill="1" applyBorder="1" applyAlignment="1" applyProtection="1">
      <alignment vertical="center"/>
      <protection locked="0"/>
    </xf>
    <xf numFmtId="0" fontId="15" fillId="4" borderId="43" xfId="0" applyFont="1" applyFill="1" applyBorder="1" applyProtection="1">
      <alignment vertical="center"/>
      <protection locked="0"/>
    </xf>
    <xf numFmtId="0" fontId="15" fillId="4" borderId="44" xfId="0" applyFont="1" applyFill="1" applyBorder="1" applyProtection="1">
      <alignment vertical="center"/>
      <protection locked="0"/>
    </xf>
    <xf numFmtId="0" fontId="15" fillId="4" borderId="45" xfId="0" applyFont="1" applyFill="1" applyBorder="1" applyProtection="1">
      <alignment vertical="center"/>
      <protection locked="0"/>
    </xf>
    <xf numFmtId="0" fontId="15" fillId="7" borderId="50" xfId="0" applyFont="1" applyFill="1" applyBorder="1" applyProtection="1">
      <alignment vertical="center"/>
      <protection locked="0"/>
    </xf>
    <xf numFmtId="0" fontId="15" fillId="7" borderId="37" xfId="0" applyFont="1" applyFill="1" applyBorder="1" applyProtection="1">
      <alignment vertical="center"/>
      <protection locked="0"/>
    </xf>
    <xf numFmtId="0" fontId="15" fillId="7" borderId="38" xfId="0" applyFont="1" applyFill="1" applyBorder="1" applyProtection="1">
      <alignment vertical="center"/>
      <protection locked="0"/>
    </xf>
    <xf numFmtId="0" fontId="15" fillId="0" borderId="0" xfId="0" applyFont="1" applyAlignment="1">
      <alignment vertical="center" wrapText="1"/>
    </xf>
    <xf numFmtId="0" fontId="19" fillId="4" borderId="26" xfId="0" applyFont="1" applyFill="1" applyBorder="1" applyProtection="1">
      <alignment vertical="center"/>
      <protection locked="0"/>
    </xf>
    <xf numFmtId="0" fontId="15" fillId="4" borderId="67" xfId="0" applyFont="1" applyFill="1" applyBorder="1" applyProtection="1">
      <alignment vertical="center"/>
      <protection locked="0"/>
    </xf>
    <xf numFmtId="0" fontId="15" fillId="4" borderId="68" xfId="0" applyFont="1" applyFill="1" applyBorder="1" applyProtection="1">
      <alignment vertical="center"/>
      <protection locked="0"/>
    </xf>
    <xf numFmtId="0" fontId="15" fillId="4" borderId="69" xfId="0" applyFont="1" applyFill="1" applyBorder="1" applyProtection="1">
      <alignment vertical="center"/>
      <protection locked="0"/>
    </xf>
    <xf numFmtId="0" fontId="15" fillId="0" borderId="0" xfId="2" applyFont="1" applyFill="1" applyBorder="1" applyAlignment="1">
      <alignment horizontal="left" vertical="center"/>
    </xf>
    <xf numFmtId="0" fontId="15" fillId="0" borderId="0" xfId="0" applyFont="1" applyAlignment="1">
      <alignment horizontal="left" vertical="center"/>
    </xf>
    <xf numFmtId="0" fontId="27" fillId="0" borderId="0" xfId="2" applyFont="1" applyFill="1" applyBorder="1" applyAlignment="1">
      <alignment vertical="center"/>
    </xf>
    <xf numFmtId="0" fontId="15" fillId="0" borderId="0" xfId="2" applyFont="1" applyFill="1">
      <alignment vertical="center"/>
    </xf>
    <xf numFmtId="0" fontId="33" fillId="0" borderId="75" xfId="3" applyFont="1" applyBorder="1" applyAlignment="1">
      <alignment horizontal="center" vertical="center" wrapText="1"/>
    </xf>
    <xf numFmtId="0" fontId="33" fillId="0" borderId="75" xfId="3" applyFont="1" applyBorder="1" applyAlignment="1">
      <alignment horizontal="center" vertical="center"/>
    </xf>
    <xf numFmtId="0" fontId="3" fillId="0" borderId="0" xfId="3">
      <alignment vertical="center"/>
    </xf>
    <xf numFmtId="0" fontId="33" fillId="0" borderId="0" xfId="3" applyFont="1" applyAlignment="1">
      <alignment horizontal="center" vertical="center"/>
    </xf>
    <xf numFmtId="177" fontId="33" fillId="0" borderId="0" xfId="3" applyNumberFormat="1" applyFont="1" applyAlignment="1">
      <alignment horizontal="center" vertical="center"/>
    </xf>
    <xf numFmtId="0" fontId="33" fillId="0" borderId="0" xfId="3" applyFont="1" applyAlignment="1">
      <alignment horizontal="center" vertical="center" wrapText="1"/>
    </xf>
    <xf numFmtId="0" fontId="33" fillId="0" borderId="0" xfId="3" applyFont="1">
      <alignment vertical="center"/>
    </xf>
    <xf numFmtId="0" fontId="33" fillId="0" borderId="0" xfId="3" applyFont="1" applyAlignment="1">
      <alignment horizontal="right" vertical="center"/>
    </xf>
    <xf numFmtId="0" fontId="36" fillId="6" borderId="4" xfId="3" applyFont="1" applyFill="1" applyBorder="1" applyAlignment="1">
      <alignment horizontal="center" vertical="center" wrapText="1"/>
    </xf>
    <xf numFmtId="0" fontId="36" fillId="8" borderId="4" xfId="3" applyFont="1" applyFill="1" applyBorder="1" applyAlignment="1">
      <alignment horizontal="center" vertical="center" wrapText="1"/>
    </xf>
    <xf numFmtId="177" fontId="36" fillId="6" borderId="4" xfId="3" applyNumberFormat="1" applyFont="1" applyFill="1" applyBorder="1" applyAlignment="1">
      <alignment horizontal="center" vertical="center" wrapText="1"/>
    </xf>
    <xf numFmtId="177" fontId="33" fillId="0" borderId="75" xfId="3" applyNumberFormat="1" applyFont="1" applyBorder="1" applyAlignment="1">
      <alignment horizontal="center" vertical="center" wrapText="1"/>
    </xf>
    <xf numFmtId="0" fontId="33" fillId="0" borderId="76" xfId="3" applyFont="1" applyBorder="1" applyAlignment="1">
      <alignment horizontal="center" vertical="center"/>
    </xf>
    <xf numFmtId="0" fontId="33" fillId="0" borderId="75" xfId="3" applyFont="1" applyBorder="1">
      <alignment vertical="center"/>
    </xf>
    <xf numFmtId="0" fontId="33" fillId="0" borderId="75" xfId="3" applyFont="1" applyBorder="1" applyAlignment="1">
      <alignment vertical="center" wrapText="1"/>
    </xf>
    <xf numFmtId="0" fontId="37" fillId="0" borderId="0" xfId="3" applyFont="1" applyAlignment="1">
      <alignment horizontal="left" vertical="center"/>
    </xf>
    <xf numFmtId="177" fontId="37" fillId="0" borderId="0" xfId="3" applyNumberFormat="1" applyFont="1" applyAlignment="1">
      <alignment horizontal="left" vertical="center"/>
    </xf>
    <xf numFmtId="0" fontId="37" fillId="0" borderId="0" xfId="3" applyFont="1" applyAlignment="1">
      <alignment horizontal="center" vertical="center"/>
    </xf>
    <xf numFmtId="0" fontId="37" fillId="0" borderId="0" xfId="3" applyFont="1" applyAlignment="1">
      <alignment horizontal="left" vertical="center" wrapText="1"/>
    </xf>
    <xf numFmtId="49" fontId="38" fillId="0" borderId="0" xfId="3" applyNumberFormat="1" applyFont="1">
      <alignment vertical="center"/>
    </xf>
    <xf numFmtId="49" fontId="38" fillId="0" borderId="0" xfId="3" applyNumberFormat="1" applyFont="1" applyAlignment="1">
      <alignment vertical="center" wrapText="1"/>
    </xf>
    <xf numFmtId="176" fontId="33" fillId="0" borderId="75" xfId="3" applyNumberFormat="1" applyFont="1" applyBorder="1" applyAlignment="1">
      <alignment horizontal="center" vertical="center" wrapText="1"/>
    </xf>
    <xf numFmtId="0" fontId="36" fillId="10" borderId="4" xfId="3" applyFont="1" applyFill="1" applyBorder="1" applyAlignment="1">
      <alignment horizontal="center" vertical="center" wrapText="1"/>
    </xf>
    <xf numFmtId="0" fontId="36" fillId="11" borderId="4" xfId="3" applyFont="1" applyFill="1" applyBorder="1" applyAlignment="1">
      <alignment horizontal="center" vertical="center" wrapText="1"/>
    </xf>
    <xf numFmtId="1" fontId="33" fillId="0" borderId="75" xfId="3" applyNumberFormat="1" applyFont="1" applyBorder="1" applyAlignment="1">
      <alignment horizontal="center" vertical="center"/>
    </xf>
    <xf numFmtId="0" fontId="36" fillId="13" borderId="4" xfId="3" applyFont="1" applyFill="1" applyBorder="1" applyAlignment="1">
      <alignment horizontal="center" vertical="center" wrapText="1"/>
    </xf>
    <xf numFmtId="0" fontId="36" fillId="14" borderId="4" xfId="3" applyFont="1" applyFill="1" applyBorder="1" applyAlignment="1">
      <alignment horizontal="center" vertical="center" wrapText="1"/>
    </xf>
    <xf numFmtId="0" fontId="15" fillId="5" borderId="51" xfId="0" applyFont="1" applyFill="1" applyBorder="1" applyAlignment="1">
      <alignment horizontal="right" vertical="center"/>
    </xf>
    <xf numFmtId="0" fontId="36" fillId="5" borderId="4" xfId="3" applyFont="1" applyFill="1" applyBorder="1" applyAlignment="1">
      <alignment horizontal="center" vertical="center" wrapText="1"/>
    </xf>
    <xf numFmtId="0" fontId="36" fillId="3" borderId="4" xfId="3" applyFont="1" applyFill="1" applyBorder="1" applyAlignment="1">
      <alignment horizontal="center" vertical="center" wrapText="1"/>
    </xf>
    <xf numFmtId="0" fontId="38" fillId="0" borderId="0" xfId="5" applyFont="1">
      <alignment vertical="center"/>
    </xf>
    <xf numFmtId="49" fontId="38" fillId="0" borderId="0" xfId="5" applyNumberFormat="1" applyFont="1">
      <alignment vertical="center"/>
    </xf>
    <xf numFmtId="0" fontId="38" fillId="0" borderId="4" xfId="5" applyFont="1" applyBorder="1">
      <alignment vertical="center"/>
    </xf>
    <xf numFmtId="0" fontId="38" fillId="0" borderId="77" xfId="5" applyFont="1" applyBorder="1">
      <alignment vertical="center"/>
    </xf>
    <xf numFmtId="49" fontId="38" fillId="0" borderId="78" xfId="5" applyNumberFormat="1" applyFont="1" applyBorder="1">
      <alignment vertical="center"/>
    </xf>
    <xf numFmtId="0" fontId="38" fillId="0" borderId="78" xfId="5" applyFont="1" applyBorder="1">
      <alignment vertical="center"/>
    </xf>
    <xf numFmtId="0" fontId="38" fillId="0" borderId="79" xfId="5" applyFont="1" applyBorder="1">
      <alignment vertical="center"/>
    </xf>
    <xf numFmtId="0" fontId="38" fillId="4" borderId="4" xfId="5" applyFont="1" applyFill="1" applyBorder="1">
      <alignment vertical="center"/>
    </xf>
    <xf numFmtId="0" fontId="38" fillId="4" borderId="77" xfId="5" applyFont="1" applyFill="1" applyBorder="1">
      <alignment vertical="center"/>
    </xf>
    <xf numFmtId="49" fontId="38" fillId="4" borderId="78" xfId="5" applyNumberFormat="1" applyFont="1" applyFill="1" applyBorder="1">
      <alignment vertical="center"/>
    </xf>
    <xf numFmtId="0" fontId="38" fillId="4" borderId="78" xfId="5" applyFont="1" applyFill="1" applyBorder="1">
      <alignment vertical="center"/>
    </xf>
    <xf numFmtId="0" fontId="38" fillId="4" borderId="79" xfId="5" applyFont="1" applyFill="1" applyBorder="1">
      <alignment vertical="center"/>
    </xf>
    <xf numFmtId="0" fontId="38" fillId="0" borderId="0" xfId="5" applyFont="1" applyAlignment="1">
      <alignment horizontal="left" vertical="center"/>
    </xf>
    <xf numFmtId="0" fontId="38" fillId="0" borderId="0" xfId="5" applyFont="1" applyAlignment="1">
      <alignment horizontal="right" vertical="center"/>
    </xf>
    <xf numFmtId="0" fontId="37" fillId="0" borderId="0" xfId="5" applyFont="1">
      <alignment vertical="center"/>
    </xf>
    <xf numFmtId="0" fontId="38" fillId="0" borderId="4" xfId="5" applyFont="1" applyBorder="1" applyAlignment="1">
      <alignment vertical="center" wrapText="1"/>
    </xf>
    <xf numFmtId="0" fontId="7" fillId="0" borderId="0" xfId="1" applyFont="1" applyAlignment="1">
      <alignment horizontal="center" vertical="center"/>
    </xf>
    <xf numFmtId="0" fontId="12" fillId="0" borderId="0" xfId="0" applyFont="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4" xfId="0" applyFont="1" applyFill="1" applyBorder="1" applyAlignment="1">
      <alignment horizontal="center" vertical="center"/>
    </xf>
    <xf numFmtId="0" fontId="7" fillId="4" borderId="27"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176" fontId="6" fillId="4" borderId="27" xfId="0" applyNumberFormat="1" applyFont="1" applyFill="1" applyBorder="1" applyAlignment="1" applyProtection="1">
      <alignment horizontal="right" vertical="center"/>
      <protection locked="0"/>
    </xf>
    <xf numFmtId="176" fontId="6" fillId="4" borderId="29" xfId="0" applyNumberFormat="1" applyFont="1" applyFill="1" applyBorder="1" applyAlignment="1" applyProtection="1">
      <alignment horizontal="right" vertical="center"/>
      <protection locked="0"/>
    </xf>
    <xf numFmtId="0" fontId="10" fillId="4" borderId="27" xfId="0" applyFont="1" applyFill="1" applyBorder="1" applyAlignment="1" applyProtection="1">
      <alignment horizontal="left" vertical="center"/>
      <protection locked="0"/>
    </xf>
    <xf numFmtId="0" fontId="10" fillId="4" borderId="28" xfId="0" applyFont="1" applyFill="1" applyBorder="1" applyAlignment="1" applyProtection="1">
      <alignment horizontal="left" vertical="center"/>
      <protection locked="0"/>
    </xf>
    <xf numFmtId="0" fontId="10" fillId="4" borderId="29" xfId="0" applyFont="1" applyFill="1" applyBorder="1" applyAlignment="1" applyProtection="1">
      <alignment horizontal="left" vertical="center"/>
      <protection locked="0"/>
    </xf>
    <xf numFmtId="0" fontId="10" fillId="3" borderId="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4" borderId="46" xfId="0" applyFont="1" applyFill="1" applyBorder="1" applyAlignment="1" applyProtection="1">
      <alignment horizontal="right" vertical="center"/>
      <protection locked="0"/>
    </xf>
    <xf numFmtId="0" fontId="10" fillId="4" borderId="34" xfId="0" applyFont="1" applyFill="1" applyBorder="1" applyAlignment="1" applyProtection="1">
      <alignment horizontal="right" vertical="center"/>
      <protection locked="0"/>
    </xf>
    <xf numFmtId="0" fontId="10" fillId="3" borderId="4" xfId="0" applyFont="1" applyFill="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4" borderId="33" xfId="0" applyFont="1" applyFill="1" applyBorder="1" applyAlignment="1" applyProtection="1">
      <alignment horizontal="right" vertical="center"/>
      <protection locked="0"/>
    </xf>
    <xf numFmtId="0" fontId="10" fillId="4" borderId="47" xfId="0" applyFont="1" applyFill="1" applyBorder="1" applyAlignment="1" applyProtection="1">
      <alignment horizontal="right" vertical="center"/>
      <protection locked="0"/>
    </xf>
    <xf numFmtId="0" fontId="10" fillId="6" borderId="1" xfId="0" applyFont="1" applyFill="1" applyBorder="1" applyAlignment="1">
      <alignment horizontal="right" vertical="center"/>
    </xf>
    <xf numFmtId="0" fontId="10" fillId="6" borderId="3" xfId="0" applyFont="1" applyFill="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7" borderId="31" xfId="0" applyFont="1" applyFill="1" applyBorder="1" applyAlignment="1" applyProtection="1">
      <alignment horizontal="right" vertical="center"/>
      <protection locked="0"/>
    </xf>
    <xf numFmtId="0" fontId="10" fillId="7" borderId="65" xfId="0" applyFont="1" applyFill="1" applyBorder="1" applyAlignment="1" applyProtection="1">
      <alignment horizontal="right" vertical="center"/>
      <protection locked="0"/>
    </xf>
    <xf numFmtId="0" fontId="10" fillId="7" borderId="64" xfId="0" applyFont="1" applyFill="1" applyBorder="1" applyAlignment="1" applyProtection="1">
      <alignment horizontal="right" vertical="center"/>
      <protection locked="0"/>
    </xf>
    <xf numFmtId="0" fontId="10" fillId="7" borderId="32" xfId="0" applyFont="1" applyFill="1" applyBorder="1" applyAlignment="1" applyProtection="1">
      <alignment horizontal="right" vertical="center"/>
      <protection locked="0"/>
    </xf>
    <xf numFmtId="0" fontId="10" fillId="5" borderId="2" xfId="0" applyFont="1" applyFill="1" applyBorder="1" applyAlignment="1">
      <alignment horizontal="right" vertical="center"/>
    </xf>
    <xf numFmtId="0" fontId="10" fillId="5" borderId="3" xfId="0" applyFont="1" applyFill="1" applyBorder="1" applyAlignment="1">
      <alignment horizontal="right" vertical="center"/>
    </xf>
    <xf numFmtId="0" fontId="16" fillId="0" borderId="10" xfId="0" applyFont="1" applyBorder="1" applyAlignment="1">
      <alignment horizontal="left" vertical="center" wrapText="1"/>
    </xf>
    <xf numFmtId="0" fontId="16" fillId="0" borderId="15" xfId="0" applyFont="1" applyBorder="1" applyAlignment="1">
      <alignment horizontal="left" vertical="center" wrapText="1"/>
    </xf>
    <xf numFmtId="0" fontId="16" fillId="0" borderId="11"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5" fillId="3" borderId="21" xfId="0" applyFont="1" applyFill="1" applyBorder="1" applyAlignment="1">
      <alignment horizontal="center" vertical="center"/>
    </xf>
    <xf numFmtId="0" fontId="15" fillId="3" borderId="16" xfId="0" applyFont="1" applyFill="1" applyBorder="1" applyAlignment="1">
      <alignment horizontal="center" vertical="center"/>
    </xf>
    <xf numFmtId="0" fontId="15" fillId="0" borderId="24" xfId="0" applyFont="1" applyBorder="1" applyAlignment="1">
      <alignment horizontal="right" vertical="center"/>
    </xf>
    <xf numFmtId="0" fontId="15" fillId="0" borderId="25" xfId="0" applyFont="1" applyBorder="1" applyAlignment="1">
      <alignment horizontal="righ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0" fillId="0" borderId="0" xfId="0" applyFont="1" applyAlignment="1">
      <alignment horizontal="left" vertical="center" wrapText="1"/>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5" fillId="0" borderId="22" xfId="0" applyFont="1" applyBorder="1" applyAlignment="1">
      <alignment horizontal="center" vertical="center"/>
    </xf>
    <xf numFmtId="0" fontId="15" fillId="0" borderId="36" xfId="0" applyFont="1" applyBorder="1" applyAlignment="1">
      <alignment horizontal="center" vertical="center"/>
    </xf>
    <xf numFmtId="0" fontId="7" fillId="0" borderId="0" xfId="1" applyFont="1" applyAlignment="1">
      <alignment horizontal="center" vertical="center" shrinkToFit="1"/>
    </xf>
    <xf numFmtId="0" fontId="10" fillId="4" borderId="27" xfId="1" applyFont="1" applyFill="1" applyBorder="1" applyAlignment="1" applyProtection="1">
      <alignment horizontal="left" vertical="center"/>
      <protection locked="0"/>
    </xf>
    <xf numFmtId="0" fontId="10" fillId="4" borderId="28" xfId="1" applyFont="1" applyFill="1" applyBorder="1" applyAlignment="1" applyProtection="1">
      <alignment horizontal="left" vertical="center"/>
      <protection locked="0"/>
    </xf>
    <xf numFmtId="0" fontId="10" fillId="4" borderId="29" xfId="1" applyFont="1" applyFill="1" applyBorder="1" applyAlignment="1" applyProtection="1">
      <alignment horizontal="left" vertical="center"/>
      <protection locked="0"/>
    </xf>
    <xf numFmtId="0" fontId="10" fillId="4" borderId="27" xfId="0" applyFont="1" applyFill="1" applyBorder="1" applyAlignment="1" applyProtection="1">
      <alignment horizontal="right" vertical="center"/>
      <protection locked="0"/>
    </xf>
    <xf numFmtId="0" fontId="10" fillId="4" borderId="58" xfId="0" applyFont="1" applyFill="1" applyBorder="1" applyAlignment="1" applyProtection="1">
      <alignment horizontal="right" vertical="center"/>
      <protection locked="0"/>
    </xf>
    <xf numFmtId="0" fontId="10" fillId="4" borderId="59" xfId="0" applyFont="1" applyFill="1" applyBorder="1" applyAlignment="1" applyProtection="1">
      <alignment horizontal="right" vertical="center"/>
      <protection locked="0"/>
    </xf>
    <xf numFmtId="0" fontId="10" fillId="4" borderId="29" xfId="0" applyFont="1" applyFill="1" applyBorder="1" applyAlignment="1" applyProtection="1">
      <alignment horizontal="right" vertical="center"/>
      <protection locked="0"/>
    </xf>
    <xf numFmtId="0" fontId="10" fillId="3" borderId="8" xfId="0" applyFont="1" applyFill="1" applyBorder="1" applyAlignment="1">
      <alignment horizontal="center" vertical="center"/>
    </xf>
    <xf numFmtId="0" fontId="19" fillId="0" borderId="1" xfId="1" applyFont="1" applyBorder="1" applyAlignment="1">
      <alignment horizontal="left" vertical="center" wrapText="1"/>
    </xf>
    <xf numFmtId="0" fontId="19" fillId="0" borderId="2" xfId="1" applyFont="1" applyBorder="1" applyAlignment="1">
      <alignment horizontal="left" vertical="center" wrapText="1"/>
    </xf>
    <xf numFmtId="0" fontId="19" fillId="0" borderId="74" xfId="1" applyFont="1" applyBorder="1" applyAlignment="1">
      <alignment horizontal="left"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1" xfId="1" applyFont="1" applyBorder="1" applyAlignment="1">
      <alignment horizontal="right" vertical="center"/>
    </xf>
    <xf numFmtId="0" fontId="10" fillId="0" borderId="7" xfId="1" applyFont="1" applyBorder="1" applyAlignment="1">
      <alignment horizontal="right" vertical="center"/>
    </xf>
    <xf numFmtId="0" fontId="15"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0" fillId="3" borderId="1"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18" xfId="1" applyFont="1" applyBorder="1" applyAlignment="1">
      <alignment horizontal="right"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5" xfId="1" applyFont="1" applyBorder="1" applyAlignment="1">
      <alignment horizontal="center" vertical="center"/>
    </xf>
    <xf numFmtId="0" fontId="10" fillId="0" borderId="7" xfId="1" applyFont="1" applyBorder="1" applyAlignment="1">
      <alignment horizontal="center"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16" fillId="0" borderId="0" xfId="0" applyFont="1" applyAlignment="1">
      <alignment horizontal="left" vertical="center" wrapText="1"/>
    </xf>
    <xf numFmtId="0" fontId="16" fillId="0" borderId="18" xfId="0" applyFont="1" applyBorder="1" applyAlignment="1">
      <alignment horizontal="left" vertical="center" wrapText="1"/>
    </xf>
    <xf numFmtId="0" fontId="15" fillId="3" borderId="54" xfId="0" applyFont="1" applyFill="1" applyBorder="1" applyAlignment="1">
      <alignment horizontal="center" vertical="center"/>
    </xf>
    <xf numFmtId="0" fontId="15" fillId="3" borderId="55" xfId="0" applyFont="1" applyFill="1" applyBorder="1" applyAlignment="1">
      <alignment horizontal="center" vertical="center"/>
    </xf>
    <xf numFmtId="0" fontId="15" fillId="0" borderId="56" xfId="0" applyFont="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0" xfId="0" applyFont="1" applyAlignment="1">
      <alignment horizontal="left" vertical="center" wrapText="1"/>
    </xf>
    <xf numFmtId="0" fontId="15" fillId="3" borderId="74" xfId="0" applyFont="1" applyFill="1" applyBorder="1" applyAlignment="1">
      <alignment horizontal="center" vertical="center"/>
    </xf>
    <xf numFmtId="49" fontId="37" fillId="0" borderId="0" xfId="5" applyNumberFormat="1" applyFont="1" applyAlignment="1">
      <alignment horizontal="right" vertical="center"/>
    </xf>
    <xf numFmtId="49" fontId="38" fillId="6" borderId="6" xfId="3" applyNumberFormat="1" applyFont="1" applyFill="1" applyBorder="1" applyAlignment="1">
      <alignment horizontal="center" vertical="center"/>
    </xf>
    <xf numFmtId="49" fontId="38" fillId="9" borderId="0" xfId="3" applyNumberFormat="1" applyFont="1" applyFill="1" applyAlignment="1">
      <alignment horizontal="center" vertical="center"/>
    </xf>
    <xf numFmtId="49" fontId="38" fillId="10" borderId="6" xfId="3" applyNumberFormat="1" applyFont="1" applyFill="1" applyBorder="1" applyAlignment="1">
      <alignment horizontal="center" vertical="center"/>
    </xf>
    <xf numFmtId="49" fontId="38" fillId="11" borderId="6" xfId="3" applyNumberFormat="1" applyFont="1" applyFill="1" applyBorder="1" applyAlignment="1">
      <alignment horizontal="center" vertical="center"/>
    </xf>
    <xf numFmtId="49" fontId="38" fillId="12" borderId="0" xfId="3" applyNumberFormat="1" applyFont="1" applyFill="1" applyAlignment="1">
      <alignment horizontal="center" vertical="center"/>
    </xf>
    <xf numFmtId="49" fontId="38" fillId="13" borderId="6" xfId="3" applyNumberFormat="1" applyFont="1" applyFill="1" applyBorder="1" applyAlignment="1">
      <alignment horizontal="center" vertical="center"/>
    </xf>
    <xf numFmtId="49" fontId="38" fillId="15" borderId="0" xfId="3" applyNumberFormat="1" applyFont="1" applyFill="1" applyAlignment="1">
      <alignment horizontal="center" vertical="center"/>
    </xf>
    <xf numFmtId="49" fontId="38" fillId="5" borderId="6" xfId="3" applyNumberFormat="1" applyFont="1" applyFill="1" applyBorder="1" applyAlignment="1">
      <alignment horizontal="center" vertical="center"/>
    </xf>
    <xf numFmtId="49" fontId="38" fillId="16" borderId="0" xfId="3" applyNumberFormat="1" applyFont="1" applyFill="1" applyAlignment="1">
      <alignment horizontal="center" vertical="center"/>
    </xf>
    <xf numFmtId="49" fontId="38" fillId="17" borderId="0" xfId="3" applyNumberFormat="1" applyFont="1" applyFill="1" applyAlignment="1">
      <alignment horizontal="center" vertical="center"/>
    </xf>
    <xf numFmtId="49" fontId="38" fillId="3" borderId="6" xfId="3" applyNumberFormat="1" applyFont="1" applyFill="1" applyBorder="1" applyAlignment="1">
      <alignment horizontal="center" vertical="center"/>
    </xf>
    <xf numFmtId="49" fontId="38" fillId="14" borderId="6" xfId="3" applyNumberFormat="1" applyFont="1" applyFill="1" applyBorder="1" applyAlignment="1">
      <alignment horizontal="center" vertical="center"/>
    </xf>
  </cellXfs>
  <cellStyles count="7">
    <cellStyle name="ハイパーリンク" xfId="2" builtinId="8"/>
    <cellStyle name="ハイパーリンク 2" xfId="6" xr:uid="{E3CF8ECB-1510-4749-AF0B-01CFC8B68373}"/>
    <cellStyle name="桁区切り 2" xfId="4" xr:uid="{397BB480-6CAA-4015-AECF-F8D35A77FBD4}"/>
    <cellStyle name="標準" xfId="0" builtinId="0"/>
    <cellStyle name="標準 2" xfId="3" xr:uid="{F3053503-6C13-4029-9604-77E38CED3B39}"/>
    <cellStyle name="標準 3" xfId="5" xr:uid="{3BB4F8E2-9C0B-4E94-A04A-63A08D8C9E15}"/>
    <cellStyle name="標準_課程別離職状況２" xfId="1" xr:uid="{00000000-0005-0000-0000-000002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auto="1"/>
        </patternFill>
      </fill>
    </dxf>
    <dxf>
      <fill>
        <patternFill patternType="lightGray">
          <bgColor auto="1"/>
        </patternFill>
      </fill>
    </dxf>
    <dxf>
      <fill>
        <patternFill>
          <bgColor rgb="FFFF0000"/>
        </patternFill>
      </fill>
    </dxf>
    <dxf>
      <fill>
        <patternFill patternType="lightGray">
          <bgColor theme="0" tint="-4.9989318521683403E-2"/>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auto="1"/>
        </patternFill>
      </fill>
    </dxf>
    <dxf>
      <fill>
        <patternFill>
          <bgColor rgb="FFFF000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tint="-4.9989318521683403E-2"/>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bgColor rgb="FFFF000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fgColor auto="1"/>
          <bgColor theme="0"/>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486277</xdr:colOff>
      <xdr:row>1</xdr:row>
      <xdr:rowOff>190500</xdr:rowOff>
    </xdr:from>
    <xdr:to>
      <xdr:col>16</xdr:col>
      <xdr:colOff>276224</xdr:colOff>
      <xdr:row>9</xdr:row>
      <xdr:rowOff>78921</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486277" y="495300"/>
          <a:ext cx="10457947" cy="2326821"/>
        </a:xfrm>
        <a:prstGeom prst="roundRect">
          <a:avLst/>
        </a:prstGeom>
        <a:noFill/>
        <a:ln w="28575" cmpd="thinThick"/>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34925</xdr:colOff>
      <xdr:row>30</xdr:row>
      <xdr:rowOff>149225</xdr:rowOff>
    </xdr:from>
    <xdr:to>
      <xdr:col>8</xdr:col>
      <xdr:colOff>635000</xdr:colOff>
      <xdr:row>30</xdr:row>
      <xdr:rowOff>152400</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5338445" y="22392005"/>
          <a:ext cx="600075" cy="3175"/>
        </a:xfrm>
        <a:prstGeom prst="straightConnector1">
          <a:avLst/>
        </a:prstGeom>
        <a:ln>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7</xdr:row>
      <xdr:rowOff>0</xdr:rowOff>
    </xdr:from>
    <xdr:to>
      <xdr:col>17</xdr:col>
      <xdr:colOff>0</xdr:colOff>
      <xdr:row>7</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4" name="Line 2">
          <a:extLst>
            <a:ext uri="{FF2B5EF4-FFF2-40B4-BE49-F238E27FC236}">
              <a16:creationId xmlns:a16="http://schemas.microsoft.com/office/drawing/2014/main" id="{00000000-0008-0000-0200-000004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5" name="Line 3">
          <a:extLst>
            <a:ext uri="{FF2B5EF4-FFF2-40B4-BE49-F238E27FC236}">
              <a16:creationId xmlns:a16="http://schemas.microsoft.com/office/drawing/2014/main" id="{00000000-0008-0000-0200-000005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1277600" y="1645920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①</a:t>
          </a:r>
        </a:p>
      </xdr:txBody>
    </xdr:sp>
    <xdr:clientData/>
  </xdr:twoCellAnchor>
  <xdr:twoCellAnchor>
    <xdr:from>
      <xdr:col>17</xdr:col>
      <xdr:colOff>0</xdr:colOff>
      <xdr:row>7</xdr:row>
      <xdr:rowOff>0</xdr:rowOff>
    </xdr:from>
    <xdr:to>
      <xdr:col>17</xdr:col>
      <xdr:colOff>0</xdr:colOff>
      <xdr:row>7</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11277600" y="16459200"/>
          <a:ext cx="0" cy="0"/>
        </a:xfrm>
        <a:prstGeom prst="line">
          <a:avLst/>
        </a:prstGeom>
        <a:noFill/>
        <a:ln w="57150">
          <a:solidFill>
            <a:srgbClr val="000000"/>
          </a:solidFill>
          <a:prstDash val="sysDot"/>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11277600" y="16459200"/>
          <a:ext cx="0" cy="0"/>
        </a:xfrm>
        <a:prstGeom prst="line">
          <a:avLst/>
        </a:prstGeom>
        <a:noFill/>
        <a:ln w="57150">
          <a:solidFill>
            <a:srgbClr val="000000"/>
          </a:solidFill>
          <a:prstDash val="sysDot"/>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9" name="Text Box 9">
          <a:extLst>
            <a:ext uri="{FF2B5EF4-FFF2-40B4-BE49-F238E27FC236}">
              <a16:creationId xmlns:a16="http://schemas.microsoft.com/office/drawing/2014/main" id="{00000000-0008-0000-0200-000009000000}"/>
            </a:ext>
          </a:extLst>
        </xdr:cNvPr>
        <xdr:cNvSpPr txBox="1">
          <a:spLocks noChangeArrowheads="1"/>
        </xdr:cNvSpPr>
      </xdr:nvSpPr>
      <xdr:spPr bwMode="auto">
        <a:xfrm>
          <a:off x="11277600" y="1645920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②</a:t>
          </a:r>
        </a:p>
      </xdr:txBody>
    </xdr:sp>
    <xdr:clientData/>
  </xdr:twoCellAnchor>
  <xdr:twoCellAnchor>
    <xdr:from>
      <xdr:col>17</xdr:col>
      <xdr:colOff>0</xdr:colOff>
      <xdr:row>7</xdr:row>
      <xdr:rowOff>0</xdr:rowOff>
    </xdr:from>
    <xdr:to>
      <xdr:col>17</xdr:col>
      <xdr:colOff>0</xdr:colOff>
      <xdr:row>7</xdr:row>
      <xdr:rowOff>0</xdr:rowOff>
    </xdr:to>
    <xdr:sp macro="" textlink="">
      <xdr:nvSpPr>
        <xdr:cNvPr id="10" name="Line 11">
          <a:extLst>
            <a:ext uri="{FF2B5EF4-FFF2-40B4-BE49-F238E27FC236}">
              <a16:creationId xmlns:a16="http://schemas.microsoft.com/office/drawing/2014/main" id="{00000000-0008-0000-0200-00000A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1" name="Line 15">
          <a:extLst>
            <a:ext uri="{FF2B5EF4-FFF2-40B4-BE49-F238E27FC236}">
              <a16:creationId xmlns:a16="http://schemas.microsoft.com/office/drawing/2014/main" id="{00000000-0008-0000-0200-00000B000000}"/>
            </a:ext>
          </a:extLst>
        </xdr:cNvPr>
        <xdr:cNvSpPr>
          <a:spLocks noChangeShapeType="1"/>
        </xdr:cNvSpPr>
      </xdr:nvSpPr>
      <xdr:spPr bwMode="auto">
        <a:xfrm>
          <a:off x="11277600" y="16459200"/>
          <a:ext cx="0" cy="0"/>
        </a:xfrm>
        <a:prstGeom prst="line">
          <a:avLst/>
        </a:prstGeom>
        <a:noFill/>
        <a:ln w="57150">
          <a:solidFill>
            <a:srgbClr val="000000"/>
          </a:solidFill>
          <a:prstDash val="sysDot"/>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2" name="Line 1">
          <a:extLst>
            <a:ext uri="{FF2B5EF4-FFF2-40B4-BE49-F238E27FC236}">
              <a16:creationId xmlns:a16="http://schemas.microsoft.com/office/drawing/2014/main" id="{00000000-0008-0000-0200-00000C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3" name="Line 2">
          <a:extLst>
            <a:ext uri="{FF2B5EF4-FFF2-40B4-BE49-F238E27FC236}">
              <a16:creationId xmlns:a16="http://schemas.microsoft.com/office/drawing/2014/main" id="{00000000-0008-0000-0200-00000D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4" name="Line 3">
          <a:extLst>
            <a:ext uri="{FF2B5EF4-FFF2-40B4-BE49-F238E27FC236}">
              <a16:creationId xmlns:a16="http://schemas.microsoft.com/office/drawing/2014/main" id="{00000000-0008-0000-0200-00000E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5" name="Text Box 4">
          <a:extLst>
            <a:ext uri="{FF2B5EF4-FFF2-40B4-BE49-F238E27FC236}">
              <a16:creationId xmlns:a16="http://schemas.microsoft.com/office/drawing/2014/main" id="{00000000-0008-0000-0200-00000F000000}"/>
            </a:ext>
          </a:extLst>
        </xdr:cNvPr>
        <xdr:cNvSpPr txBox="1">
          <a:spLocks noChangeArrowheads="1"/>
        </xdr:cNvSpPr>
      </xdr:nvSpPr>
      <xdr:spPr bwMode="auto">
        <a:xfrm>
          <a:off x="11277600" y="1645920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ＭＳ Ｐゴシック"/>
              <a:ea typeface="ＭＳ Ｐゴシック"/>
            </a:rPr>
            <a:t>①</a:t>
          </a:r>
        </a:p>
      </xdr:txBody>
    </xdr:sp>
    <xdr:clientData/>
  </xdr:twoCellAnchor>
  <xdr:twoCellAnchor>
    <xdr:from>
      <xdr:col>17</xdr:col>
      <xdr:colOff>0</xdr:colOff>
      <xdr:row>7</xdr:row>
      <xdr:rowOff>0</xdr:rowOff>
    </xdr:from>
    <xdr:to>
      <xdr:col>17</xdr:col>
      <xdr:colOff>0</xdr:colOff>
      <xdr:row>7</xdr:row>
      <xdr:rowOff>0</xdr:rowOff>
    </xdr:to>
    <xdr:sp macro="" textlink="">
      <xdr:nvSpPr>
        <xdr:cNvPr id="16" name="Line 5">
          <a:extLst>
            <a:ext uri="{FF2B5EF4-FFF2-40B4-BE49-F238E27FC236}">
              <a16:creationId xmlns:a16="http://schemas.microsoft.com/office/drawing/2014/main" id="{00000000-0008-0000-0200-000010000000}"/>
            </a:ext>
          </a:extLst>
        </xdr:cNvPr>
        <xdr:cNvSpPr>
          <a:spLocks noChangeShapeType="1"/>
        </xdr:cNvSpPr>
      </xdr:nvSpPr>
      <xdr:spPr bwMode="auto">
        <a:xfrm>
          <a:off x="11277600" y="16459200"/>
          <a:ext cx="0" cy="0"/>
        </a:xfrm>
        <a:prstGeom prst="line">
          <a:avLst/>
        </a:prstGeom>
        <a:noFill/>
        <a:ln w="57150">
          <a:solidFill>
            <a:srgbClr val="000000"/>
          </a:solidFill>
          <a:prstDash val="sysDot"/>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7" name="Line 6">
          <a:extLst>
            <a:ext uri="{FF2B5EF4-FFF2-40B4-BE49-F238E27FC236}">
              <a16:creationId xmlns:a16="http://schemas.microsoft.com/office/drawing/2014/main" id="{00000000-0008-0000-0200-000011000000}"/>
            </a:ext>
          </a:extLst>
        </xdr:cNvPr>
        <xdr:cNvSpPr>
          <a:spLocks noChangeShapeType="1"/>
        </xdr:cNvSpPr>
      </xdr:nvSpPr>
      <xdr:spPr bwMode="auto">
        <a:xfrm>
          <a:off x="11277600" y="16459200"/>
          <a:ext cx="0" cy="0"/>
        </a:xfrm>
        <a:prstGeom prst="line">
          <a:avLst/>
        </a:prstGeom>
        <a:noFill/>
        <a:ln w="57150">
          <a:solidFill>
            <a:srgbClr val="000000"/>
          </a:solidFill>
          <a:prstDash val="sysDot"/>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18" name="Text Box 7">
          <a:extLst>
            <a:ext uri="{FF2B5EF4-FFF2-40B4-BE49-F238E27FC236}">
              <a16:creationId xmlns:a16="http://schemas.microsoft.com/office/drawing/2014/main" id="{00000000-0008-0000-0200-000012000000}"/>
            </a:ext>
          </a:extLst>
        </xdr:cNvPr>
        <xdr:cNvSpPr txBox="1">
          <a:spLocks noChangeArrowheads="1"/>
        </xdr:cNvSpPr>
      </xdr:nvSpPr>
      <xdr:spPr bwMode="auto">
        <a:xfrm>
          <a:off x="11277600" y="16459200"/>
          <a:ext cx="0" cy="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②</a:t>
          </a:r>
        </a:p>
      </xdr:txBody>
    </xdr:sp>
    <xdr:clientData/>
  </xdr:twoCellAnchor>
  <xdr:twoCellAnchor>
    <xdr:from>
      <xdr:col>17</xdr:col>
      <xdr:colOff>0</xdr:colOff>
      <xdr:row>7</xdr:row>
      <xdr:rowOff>0</xdr:rowOff>
    </xdr:from>
    <xdr:to>
      <xdr:col>17</xdr:col>
      <xdr:colOff>0</xdr:colOff>
      <xdr:row>7</xdr:row>
      <xdr:rowOff>0</xdr:rowOff>
    </xdr:to>
    <xdr:sp macro="" textlink="">
      <xdr:nvSpPr>
        <xdr:cNvPr id="19" name="Line 8">
          <a:extLst>
            <a:ext uri="{FF2B5EF4-FFF2-40B4-BE49-F238E27FC236}">
              <a16:creationId xmlns:a16="http://schemas.microsoft.com/office/drawing/2014/main" id="{00000000-0008-0000-0200-000013000000}"/>
            </a:ext>
          </a:extLst>
        </xdr:cNvPr>
        <xdr:cNvSpPr>
          <a:spLocks noChangeShapeType="1"/>
        </xdr:cNvSpPr>
      </xdr:nvSpPr>
      <xdr:spPr bwMode="auto">
        <a:xfrm>
          <a:off x="11277600" y="16459200"/>
          <a:ext cx="0" cy="0"/>
        </a:xfrm>
        <a:prstGeom prst="line">
          <a:avLst/>
        </a:prstGeom>
        <a:noFill/>
        <a:ln w="57150">
          <a:solidFill>
            <a:srgbClr val="000000"/>
          </a:solidFill>
          <a:round/>
          <a:headEnd/>
          <a:tailEnd/>
        </a:ln>
      </xdr:spPr>
    </xdr:sp>
    <xdr:clientData/>
  </xdr:twoCellAnchor>
  <xdr:twoCellAnchor>
    <xdr:from>
      <xdr:col>17</xdr:col>
      <xdr:colOff>0</xdr:colOff>
      <xdr:row>7</xdr:row>
      <xdr:rowOff>0</xdr:rowOff>
    </xdr:from>
    <xdr:to>
      <xdr:col>17</xdr:col>
      <xdr:colOff>0</xdr:colOff>
      <xdr:row>7</xdr:row>
      <xdr:rowOff>0</xdr:rowOff>
    </xdr:to>
    <xdr:sp macro="" textlink="">
      <xdr:nvSpPr>
        <xdr:cNvPr id="20" name="Line 9">
          <a:extLst>
            <a:ext uri="{FF2B5EF4-FFF2-40B4-BE49-F238E27FC236}">
              <a16:creationId xmlns:a16="http://schemas.microsoft.com/office/drawing/2014/main" id="{00000000-0008-0000-0200-000014000000}"/>
            </a:ext>
          </a:extLst>
        </xdr:cNvPr>
        <xdr:cNvSpPr>
          <a:spLocks noChangeShapeType="1"/>
        </xdr:cNvSpPr>
      </xdr:nvSpPr>
      <xdr:spPr bwMode="auto">
        <a:xfrm>
          <a:off x="11277600" y="16459200"/>
          <a:ext cx="0" cy="0"/>
        </a:xfrm>
        <a:prstGeom prst="line">
          <a:avLst/>
        </a:prstGeom>
        <a:noFill/>
        <a:ln w="57150">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504826</xdr:colOff>
      <xdr:row>2</xdr:row>
      <xdr:rowOff>190501</xdr:rowOff>
    </xdr:from>
    <xdr:to>
      <xdr:col>13</xdr:col>
      <xdr:colOff>476250</xdr:colOff>
      <xdr:row>7</xdr:row>
      <xdr:rowOff>165100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504826" y="800101"/>
          <a:ext cx="9010649" cy="1498599"/>
        </a:xfrm>
        <a:prstGeom prst="roundRect">
          <a:avLst/>
        </a:prstGeom>
        <a:noFill/>
        <a:ln w="28575" cmpd="thinThick"/>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editAs="oneCell">
    <xdr:from>
      <xdr:col>2</xdr:col>
      <xdr:colOff>66675</xdr:colOff>
      <xdr:row>49</xdr:row>
      <xdr:rowOff>0</xdr:rowOff>
    </xdr:from>
    <xdr:to>
      <xdr:col>8</xdr:col>
      <xdr:colOff>133350</xdr:colOff>
      <xdr:row>50</xdr:row>
      <xdr:rowOff>95250</xdr:rowOff>
    </xdr:to>
    <xdr:sp macro="" textlink="">
      <xdr:nvSpPr>
        <xdr:cNvPr id="4097" name="Group Box 1" hidden="1">
          <a:extLst>
            <a:ext uri="{63B3BB69-23CF-44E3-9099-C40C66FF867C}">
              <a14:compatExt xmlns:a14="http://schemas.microsoft.com/office/drawing/2010/main"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xdr:twoCellAnchor editAs="oneCell">
    <xdr:from>
      <xdr:col>2</xdr:col>
      <xdr:colOff>66675</xdr:colOff>
      <xdr:row>49</xdr:row>
      <xdr:rowOff>0</xdr:rowOff>
    </xdr:from>
    <xdr:to>
      <xdr:col>8</xdr:col>
      <xdr:colOff>123825</xdr:colOff>
      <xdr:row>50</xdr:row>
      <xdr:rowOff>95250</xdr:rowOff>
    </xdr:to>
    <xdr:sp macro="" textlink="">
      <xdr:nvSpPr>
        <xdr:cNvPr id="4100" name="Group Box 4" hidden="1">
          <a:extLst>
            <a:ext uri="{63B3BB69-23CF-44E3-9099-C40C66FF867C}">
              <a14:compatExt xmlns:a14="http://schemas.microsoft.com/office/drawing/2010/main"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49</xdr:row>
          <xdr:rowOff>0</xdr:rowOff>
        </xdr:from>
        <xdr:to>
          <xdr:col>8</xdr:col>
          <xdr:colOff>133350</xdr:colOff>
          <xdr:row>50</xdr:row>
          <xdr:rowOff>95250</xdr:rowOff>
        </xdr:to>
        <xdr:sp macro="" textlink="">
          <xdr:nvSpPr>
            <xdr:cNvPr id="2" name="Group Box 1" hidden="1">
              <a:extLst>
                <a:ext uri="{63B3BB69-23CF-44E3-9099-C40C66FF867C}">
                  <a14:compatExt spid="_x0000_s4097"/>
                </a:ext>
                <a:ext uri="{FF2B5EF4-FFF2-40B4-BE49-F238E27FC236}">
                  <a16:creationId xmlns:a16="http://schemas.microsoft.com/office/drawing/2014/main" id="{7192128D-2FEB-74C2-6412-0D042F25A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0</xdr:rowOff>
        </xdr:from>
        <xdr:to>
          <xdr:col>8</xdr:col>
          <xdr:colOff>123825</xdr:colOff>
          <xdr:row>50</xdr:row>
          <xdr:rowOff>95250</xdr:rowOff>
        </xdr:to>
        <xdr:sp macro="" textlink="">
          <xdr:nvSpPr>
            <xdr:cNvPr id="4" name="Group Box 4" hidden="1">
              <a:extLst>
                <a:ext uri="{63B3BB69-23CF-44E3-9099-C40C66FF867C}">
                  <a14:compatExt spid="_x0000_s4100"/>
                </a:ext>
                <a:ext uri="{FF2B5EF4-FFF2-40B4-BE49-F238E27FC236}">
                  <a16:creationId xmlns:a16="http://schemas.microsoft.com/office/drawing/2014/main" id="{74F69D6B-E97C-4B9C-AED9-7E33ECDAAAD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hinsei.e-kanagawa.lg.jp/140007-u/offer/offerList_detail?tempSeq=12486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0"/>
  <sheetViews>
    <sheetView tabSelected="1" view="pageBreakPreview" zoomScale="80" zoomScaleNormal="80" zoomScaleSheetLayoutView="80" workbookViewId="0">
      <selection activeCell="K19" sqref="K19"/>
    </sheetView>
  </sheetViews>
  <sheetFormatPr defaultColWidth="9" defaultRowHeight="21"/>
  <cols>
    <col min="1" max="1" width="8.75" style="25"/>
    <col min="2" max="16" width="8.75" style="4" customWidth="1"/>
    <col min="17" max="17" width="10" style="42" customWidth="1"/>
    <col min="18" max="19" width="8.75" style="16" customWidth="1"/>
    <col min="20" max="25" width="9" style="16"/>
    <col min="26" max="16384" width="9" style="4"/>
  </cols>
  <sheetData>
    <row r="1" spans="1:27" ht="24" customHeight="1">
      <c r="O1" s="231" t="s">
        <v>183</v>
      </c>
      <c r="P1" s="231"/>
    </row>
    <row r="2" spans="1:27" ht="24" customHeight="1">
      <c r="B2" s="232" t="s">
        <v>224</v>
      </c>
      <c r="C2" s="232"/>
      <c r="D2" s="232"/>
      <c r="E2" s="232"/>
      <c r="F2" s="232"/>
      <c r="G2" s="232"/>
      <c r="H2" s="232"/>
      <c r="I2" s="232"/>
      <c r="J2" s="232"/>
      <c r="K2" s="232"/>
      <c r="L2" s="232"/>
      <c r="M2" s="232"/>
      <c r="N2" s="232"/>
    </row>
    <row r="3" spans="1:27" ht="24" customHeight="1">
      <c r="B3" s="232" t="s">
        <v>10</v>
      </c>
      <c r="C3" s="232"/>
      <c r="D3" s="232"/>
      <c r="E3" s="232"/>
      <c r="F3" s="232"/>
      <c r="G3" s="232"/>
      <c r="H3" s="232"/>
      <c r="I3" s="232"/>
      <c r="J3" s="232"/>
      <c r="K3" s="232"/>
      <c r="L3" s="232"/>
      <c r="M3" s="232"/>
      <c r="N3" s="232"/>
    </row>
    <row r="4" spans="1:27" ht="24" customHeight="1">
      <c r="D4" s="13"/>
      <c r="E4" s="13"/>
      <c r="F4" s="13"/>
      <c r="G4" s="13"/>
      <c r="H4" s="13"/>
      <c r="I4" s="13"/>
      <c r="J4" s="13"/>
      <c r="K4" s="13"/>
      <c r="L4" s="13"/>
      <c r="M4" s="13"/>
      <c r="N4" s="42"/>
      <c r="O4" s="16"/>
      <c r="P4" s="16"/>
      <c r="Q4" s="16"/>
      <c r="W4" s="4"/>
      <c r="X4" s="4"/>
      <c r="Y4" s="4"/>
    </row>
    <row r="5" spans="1:27" s="103" customFormat="1" ht="24" customHeight="1">
      <c r="B5" s="39" t="s">
        <v>206</v>
      </c>
      <c r="C5" s="39"/>
      <c r="D5" s="39"/>
      <c r="E5" s="39"/>
      <c r="F5" s="39"/>
      <c r="G5" s="39"/>
      <c r="H5" s="39"/>
      <c r="I5" s="39"/>
      <c r="J5" s="39"/>
      <c r="K5" s="39"/>
      <c r="L5" s="39"/>
      <c r="M5" s="39"/>
      <c r="N5" s="39"/>
      <c r="O5" s="39"/>
      <c r="P5" s="39"/>
      <c r="Q5" s="104"/>
      <c r="R5" s="104"/>
      <c r="S5" s="104"/>
      <c r="T5" s="104"/>
      <c r="U5" s="104"/>
      <c r="V5" s="104"/>
      <c r="W5" s="104"/>
      <c r="X5" s="104"/>
      <c r="Y5" s="104"/>
    </row>
    <row r="6" spans="1:27" s="44" customFormat="1" ht="24" customHeight="1">
      <c r="B6" s="181" t="s">
        <v>200</v>
      </c>
      <c r="C6" s="182"/>
      <c r="D6" s="39"/>
      <c r="E6" s="39"/>
      <c r="F6" s="39"/>
      <c r="G6" s="131" t="s">
        <v>592</v>
      </c>
      <c r="H6" s="39"/>
      <c r="I6" s="39"/>
      <c r="J6" s="39"/>
      <c r="K6" s="39"/>
      <c r="L6" s="39"/>
    </row>
    <row r="7" spans="1:27" s="44" customFormat="1" ht="14.45" customHeight="1">
      <c r="B7" s="181"/>
      <c r="C7" s="182"/>
      <c r="D7" s="39"/>
      <c r="E7" s="39"/>
      <c r="F7" s="39"/>
      <c r="G7" s="183"/>
      <c r="H7" s="39"/>
      <c r="I7" s="39"/>
      <c r="J7" s="39"/>
      <c r="K7" s="182"/>
      <c r="L7" s="182"/>
      <c r="M7" s="182"/>
      <c r="N7" s="39"/>
      <c r="O7" s="39"/>
      <c r="P7" s="39"/>
      <c r="Q7" s="104"/>
      <c r="R7" s="104"/>
      <c r="S7" s="104"/>
      <c r="T7" s="104"/>
      <c r="U7" s="104"/>
      <c r="V7" s="104"/>
      <c r="W7" s="104"/>
      <c r="X7" s="104"/>
      <c r="Y7" s="104"/>
    </row>
    <row r="8" spans="1:27" s="103" customFormat="1" ht="24" customHeight="1">
      <c r="A8" s="45"/>
      <c r="B8" s="86" t="s">
        <v>593</v>
      </c>
      <c r="C8" s="182"/>
      <c r="D8" s="184"/>
      <c r="E8" s="39"/>
      <c r="F8" s="39"/>
      <c r="G8" s="39"/>
      <c r="H8" s="39"/>
      <c r="J8" s="100"/>
      <c r="K8" s="39"/>
      <c r="L8" s="86"/>
      <c r="M8" s="100"/>
      <c r="N8" s="100"/>
      <c r="O8" s="100"/>
      <c r="P8" s="39"/>
      <c r="S8" s="104"/>
      <c r="T8" s="104"/>
      <c r="U8" s="104"/>
      <c r="V8" s="104"/>
      <c r="W8" s="104"/>
      <c r="X8" s="104"/>
      <c r="Y8" s="104"/>
      <c r="Z8" s="104"/>
      <c r="AA8" s="104"/>
    </row>
    <row r="9" spans="1:27" s="44" customFormat="1" ht="14.45" customHeight="1">
      <c r="B9" s="181"/>
      <c r="C9" s="182"/>
      <c r="D9" s="39"/>
      <c r="E9" s="39"/>
      <c r="F9" s="39"/>
      <c r="G9" s="183"/>
      <c r="H9" s="39"/>
      <c r="I9" s="39"/>
      <c r="J9" s="39"/>
      <c r="K9" s="182"/>
      <c r="L9" s="182"/>
      <c r="M9" s="182"/>
      <c r="N9" s="39"/>
      <c r="O9" s="39"/>
      <c r="P9" s="39"/>
      <c r="Q9" s="104"/>
      <c r="R9" s="104"/>
      <c r="S9" s="104"/>
      <c r="T9" s="104"/>
      <c r="U9" s="104"/>
      <c r="V9" s="104"/>
      <c r="W9" s="104"/>
      <c r="X9" s="104"/>
      <c r="Y9" s="104"/>
    </row>
    <row r="10" spans="1:27" s="103" customFormat="1" ht="24" customHeight="1">
      <c r="A10" s="45"/>
      <c r="B10" s="182" t="s">
        <v>221</v>
      </c>
      <c r="C10" s="182"/>
      <c r="D10" s="184"/>
      <c r="E10" s="39"/>
      <c r="F10" s="39"/>
      <c r="G10" s="39"/>
      <c r="H10" s="39"/>
      <c r="J10" s="100"/>
      <c r="K10" s="39"/>
      <c r="L10" s="86"/>
      <c r="M10" s="100"/>
      <c r="N10" s="100"/>
      <c r="O10" s="100"/>
      <c r="P10" s="39"/>
      <c r="S10" s="104"/>
      <c r="T10" s="104"/>
      <c r="U10" s="104"/>
      <c r="V10" s="104"/>
      <c r="W10" s="104"/>
      <c r="X10" s="104"/>
      <c r="Y10" s="104"/>
      <c r="Z10" s="104"/>
      <c r="AA10" s="104"/>
    </row>
    <row r="11" spans="1:27" ht="24" customHeight="1" thickBot="1">
      <c r="B11" s="182"/>
      <c r="C11" s="182"/>
      <c r="D11" s="184"/>
      <c r="E11" s="39"/>
      <c r="F11" s="39"/>
      <c r="G11" s="39"/>
      <c r="H11" s="39"/>
      <c r="I11" s="39"/>
      <c r="J11" s="86"/>
    </row>
    <row r="12" spans="1:27" ht="30" customHeight="1" thickBot="1">
      <c r="B12" s="235" t="s">
        <v>0</v>
      </c>
      <c r="C12" s="236"/>
      <c r="D12" s="237"/>
      <c r="E12" s="238"/>
      <c r="F12" s="239"/>
      <c r="G12" s="239"/>
      <c r="H12" s="239"/>
      <c r="I12" s="239"/>
      <c r="J12" s="239"/>
      <c r="K12" s="239"/>
      <c r="L12" s="239"/>
      <c r="M12" s="239"/>
      <c r="N12" s="239"/>
      <c r="O12" s="240"/>
      <c r="P12" s="13"/>
    </row>
    <row r="13" spans="1:27" ht="24" customHeight="1">
      <c r="B13" s="68"/>
    </row>
    <row r="14" spans="1:27" ht="24" customHeight="1"/>
    <row r="15" spans="1:27" ht="24" customHeight="1">
      <c r="A15" s="25" t="s">
        <v>30</v>
      </c>
      <c r="B15" s="80" t="s">
        <v>31</v>
      </c>
      <c r="Q15" s="4"/>
      <c r="R15" s="42"/>
      <c r="Z15" s="16"/>
    </row>
    <row r="16" spans="1:27" ht="24" customHeight="1">
      <c r="B16" s="8" t="s">
        <v>44</v>
      </c>
      <c r="Q16" s="4"/>
      <c r="R16" s="42"/>
      <c r="Z16" s="16"/>
    </row>
    <row r="17" spans="1:28" ht="24" customHeight="1">
      <c r="B17" s="8" t="s">
        <v>45</v>
      </c>
      <c r="Q17" s="4"/>
      <c r="R17" s="42"/>
      <c r="Z17" s="16"/>
    </row>
    <row r="18" spans="1:28" ht="24" customHeight="1">
      <c r="B18" s="8" t="s">
        <v>46</v>
      </c>
      <c r="Q18" s="4"/>
      <c r="R18" s="42"/>
      <c r="Z18" s="16"/>
    </row>
    <row r="19" spans="1:28" ht="24" customHeight="1">
      <c r="Q19" s="4"/>
      <c r="R19" s="42"/>
      <c r="Z19" s="16"/>
    </row>
    <row r="20" spans="1:28" ht="24" customHeight="1" thickBot="1">
      <c r="B20" s="16" t="s">
        <v>32</v>
      </c>
      <c r="Q20" s="4"/>
      <c r="R20" s="42"/>
      <c r="Z20" s="16"/>
    </row>
    <row r="21" spans="1:28" ht="24" customHeight="1">
      <c r="B21" s="138"/>
      <c r="C21" s="233" t="s">
        <v>11</v>
      </c>
      <c r="D21" s="233"/>
      <c r="E21" s="234"/>
      <c r="F21" s="17" t="s">
        <v>147</v>
      </c>
      <c r="Q21" s="4"/>
      <c r="R21" s="42"/>
      <c r="Z21" s="16"/>
    </row>
    <row r="22" spans="1:28" ht="24" customHeight="1" thickBot="1">
      <c r="A22" s="43"/>
      <c r="B22" s="139"/>
      <c r="C22" s="233" t="s">
        <v>12</v>
      </c>
      <c r="D22" s="233"/>
      <c r="E22" s="234"/>
      <c r="F22" s="17" t="s">
        <v>148</v>
      </c>
      <c r="Q22" s="4"/>
      <c r="R22" s="42"/>
      <c r="Z22" s="16"/>
    </row>
    <row r="23" spans="1:28" ht="24" customHeight="1">
      <c r="A23" s="43"/>
      <c r="B23" s="13"/>
      <c r="C23" s="17"/>
      <c r="D23" s="17"/>
      <c r="E23" s="17"/>
      <c r="F23" s="13"/>
      <c r="Q23" s="4"/>
      <c r="R23" s="42"/>
      <c r="Z23" s="16"/>
    </row>
    <row r="24" spans="1:28" ht="24" customHeight="1" thickBot="1">
      <c r="B24" s="16" t="s">
        <v>33</v>
      </c>
      <c r="F24" s="13"/>
      <c r="Q24" s="4"/>
      <c r="R24" s="42"/>
      <c r="Z24" s="16"/>
    </row>
    <row r="25" spans="1:28" ht="24" customHeight="1">
      <c r="B25" s="138"/>
      <c r="C25" s="233" t="s">
        <v>9</v>
      </c>
      <c r="D25" s="233"/>
      <c r="E25" s="234"/>
      <c r="Q25" s="4"/>
      <c r="R25" s="42"/>
      <c r="Z25" s="16"/>
    </row>
    <row r="26" spans="1:28" ht="24" customHeight="1" thickBot="1">
      <c r="B26" s="139"/>
      <c r="C26" s="233" t="s">
        <v>8</v>
      </c>
      <c r="D26" s="233"/>
      <c r="E26" s="234"/>
      <c r="Q26" s="4"/>
      <c r="R26" s="42"/>
      <c r="Z26" s="16"/>
    </row>
    <row r="27" spans="1:28" ht="24" customHeight="1">
      <c r="B27" s="13"/>
      <c r="C27" s="17"/>
      <c r="D27" s="17"/>
      <c r="E27" s="17"/>
      <c r="Q27" s="4"/>
      <c r="R27" s="42"/>
      <c r="Z27" s="16"/>
    </row>
    <row r="28" spans="1:28" ht="24" customHeight="1" thickBot="1">
      <c r="B28" s="16" t="s">
        <v>34</v>
      </c>
      <c r="Q28" s="4"/>
      <c r="R28" s="42"/>
      <c r="Z28" s="16"/>
    </row>
    <row r="29" spans="1:28" ht="24" customHeight="1" thickBot="1">
      <c r="B29" s="140">
        <v>0</v>
      </c>
      <c r="C29" s="233" t="s">
        <v>13</v>
      </c>
      <c r="D29" s="233"/>
      <c r="E29" s="234"/>
      <c r="Q29" s="4"/>
      <c r="R29" s="42"/>
      <c r="Z29" s="16"/>
    </row>
    <row r="30" spans="1:28" ht="24" customHeight="1">
      <c r="B30" s="14"/>
      <c r="C30" s="17"/>
      <c r="D30" s="17"/>
      <c r="E30" s="17"/>
      <c r="Q30" s="4"/>
      <c r="R30" s="42"/>
      <c r="Z30" s="16"/>
    </row>
    <row r="31" spans="1:28" ht="24" customHeight="1" thickBot="1">
      <c r="B31" s="16" t="s">
        <v>222</v>
      </c>
      <c r="Q31" s="4"/>
      <c r="R31" s="42"/>
      <c r="Z31" s="16"/>
    </row>
    <row r="32" spans="1:28" ht="24" customHeight="1">
      <c r="B32" s="138"/>
      <c r="C32" s="26" t="s">
        <v>53</v>
      </c>
      <c r="D32" s="26"/>
      <c r="E32" s="26"/>
      <c r="F32" s="26"/>
      <c r="G32" s="26"/>
      <c r="H32" s="26"/>
      <c r="I32" s="26"/>
      <c r="J32" s="26"/>
      <c r="K32" s="26"/>
      <c r="L32" s="26"/>
      <c r="M32" s="26"/>
      <c r="N32" s="27"/>
      <c r="Q32" s="4"/>
      <c r="R32" s="4"/>
      <c r="S32" s="4"/>
      <c r="T32" s="42"/>
      <c r="Z32" s="16"/>
      <c r="AA32" s="16"/>
      <c r="AB32" s="16"/>
    </row>
    <row r="33" spans="2:28" ht="24" customHeight="1">
      <c r="B33" s="141"/>
      <c r="C33" s="93" t="s">
        <v>54</v>
      </c>
      <c r="D33" s="93"/>
      <c r="E33" s="93"/>
      <c r="F33" s="93"/>
      <c r="G33" s="93"/>
      <c r="H33" s="93"/>
      <c r="I33" s="93"/>
      <c r="J33" s="93"/>
      <c r="K33" s="93"/>
      <c r="L33" s="93"/>
      <c r="M33" s="93"/>
      <c r="N33" s="64"/>
      <c r="Q33" s="4"/>
      <c r="R33" s="4"/>
      <c r="S33" s="4"/>
      <c r="T33" s="42"/>
      <c r="Z33" s="16"/>
      <c r="AA33" s="16"/>
      <c r="AB33" s="16"/>
    </row>
    <row r="34" spans="2:28" ht="24" customHeight="1">
      <c r="B34" s="141"/>
      <c r="C34" s="93" t="s">
        <v>55</v>
      </c>
      <c r="D34" s="93"/>
      <c r="E34" s="93"/>
      <c r="F34" s="93"/>
      <c r="G34" s="93"/>
      <c r="H34" s="93"/>
      <c r="I34" s="93"/>
      <c r="J34" s="93"/>
      <c r="K34" s="93"/>
      <c r="L34" s="93"/>
      <c r="M34" s="93"/>
      <c r="N34" s="64"/>
      <c r="Q34" s="4"/>
      <c r="R34" s="4"/>
      <c r="S34" s="4"/>
      <c r="T34" s="42"/>
      <c r="Z34" s="16"/>
      <c r="AA34" s="16"/>
      <c r="AB34" s="16"/>
    </row>
    <row r="35" spans="2:28" ht="24" customHeight="1" thickBot="1">
      <c r="B35" s="141"/>
      <c r="C35" s="93" t="s">
        <v>56</v>
      </c>
      <c r="D35" s="93"/>
      <c r="E35" s="93"/>
      <c r="F35" s="107"/>
      <c r="G35" s="107"/>
      <c r="H35" s="107"/>
      <c r="I35" s="107"/>
      <c r="J35" s="107"/>
      <c r="K35" s="107"/>
      <c r="L35" s="107"/>
      <c r="M35" s="107"/>
      <c r="N35" s="108"/>
      <c r="Q35" s="4"/>
      <c r="R35" s="4"/>
      <c r="S35" s="4"/>
      <c r="T35" s="42"/>
      <c r="Z35" s="16"/>
      <c r="AA35" s="16"/>
      <c r="AB35" s="16"/>
    </row>
    <row r="36" spans="2:28" ht="24" customHeight="1" thickBot="1">
      <c r="B36" s="139"/>
      <c r="C36" s="93" t="s">
        <v>57</v>
      </c>
      <c r="D36" s="93"/>
      <c r="E36" s="105" t="s">
        <v>37</v>
      </c>
      <c r="F36" s="243"/>
      <c r="G36" s="244"/>
      <c r="H36" s="244"/>
      <c r="I36" s="244"/>
      <c r="J36" s="244"/>
      <c r="K36" s="244"/>
      <c r="L36" s="244"/>
      <c r="M36" s="244"/>
      <c r="N36" s="245"/>
      <c r="Q36" s="4"/>
      <c r="R36" s="4"/>
      <c r="S36" s="42"/>
      <c r="Z36" s="16"/>
      <c r="AA36" s="16"/>
    </row>
    <row r="37" spans="2:28" ht="24" customHeight="1"/>
    <row r="38" spans="2:28" ht="24" customHeight="1" thickBot="1">
      <c r="B38" s="16" t="s">
        <v>223</v>
      </c>
    </row>
    <row r="39" spans="2:28" ht="24" customHeight="1" thickBot="1">
      <c r="B39" s="241">
        <v>0</v>
      </c>
      <c r="C39" s="242"/>
      <c r="D39" s="4" t="s">
        <v>590</v>
      </c>
    </row>
    <row r="40" spans="2:28" ht="24" customHeight="1">
      <c r="B40" s="112"/>
      <c r="C40" s="112"/>
      <c r="D40" s="39" t="s">
        <v>591</v>
      </c>
    </row>
  </sheetData>
  <mergeCells count="12">
    <mergeCell ref="C29:E29"/>
    <mergeCell ref="B39:C39"/>
    <mergeCell ref="C25:E25"/>
    <mergeCell ref="C26:E26"/>
    <mergeCell ref="F36:N36"/>
    <mergeCell ref="O1:P1"/>
    <mergeCell ref="B2:N2"/>
    <mergeCell ref="B3:N3"/>
    <mergeCell ref="C21:E21"/>
    <mergeCell ref="C22:E22"/>
    <mergeCell ref="B12:D12"/>
    <mergeCell ref="E12:O12"/>
  </mergeCells>
  <phoneticPr fontId="1"/>
  <conditionalFormatting sqref="B21">
    <cfRule type="expression" dxfId="57" priority="16">
      <formula>$B$22="○"</formula>
    </cfRule>
  </conditionalFormatting>
  <conditionalFormatting sqref="B21:B22">
    <cfRule type="expression" dxfId="56" priority="14">
      <formula>COUNTA($B$21:$B$22)&gt;1</formula>
    </cfRule>
  </conditionalFormatting>
  <conditionalFormatting sqref="B22">
    <cfRule type="expression" dxfId="55" priority="15">
      <formula>$B$21="○"</formula>
    </cfRule>
  </conditionalFormatting>
  <conditionalFormatting sqref="B25">
    <cfRule type="expression" dxfId="54" priority="13">
      <formula>$B$26="○"</formula>
    </cfRule>
  </conditionalFormatting>
  <conditionalFormatting sqref="B25:B26">
    <cfRule type="expression" dxfId="53" priority="9">
      <formula>AND($B$22="○",COUNTA($B$25:$B$26)&gt;0)</formula>
    </cfRule>
    <cfRule type="expression" dxfId="52" priority="10">
      <formula>$B$22="○"</formula>
    </cfRule>
    <cfRule type="expression" dxfId="51" priority="11">
      <formula>COUNTA($B$25:$B$26)&gt;1</formula>
    </cfRule>
  </conditionalFormatting>
  <conditionalFormatting sqref="B26">
    <cfRule type="expression" dxfId="50" priority="12">
      <formula>$B$25="○"</formula>
    </cfRule>
  </conditionalFormatting>
  <conditionalFormatting sqref="B32">
    <cfRule type="expression" dxfId="49" priority="8">
      <formula>AND($B$32="",COUNTA($B$32:$B$36)=1)</formula>
    </cfRule>
  </conditionalFormatting>
  <conditionalFormatting sqref="B32:B36">
    <cfRule type="expression" dxfId="48" priority="3">
      <formula>COUNTA($B$32:$B$36)&gt;1</formula>
    </cfRule>
  </conditionalFormatting>
  <conditionalFormatting sqref="B33">
    <cfRule type="expression" dxfId="47" priority="7">
      <formula>AND($B$33="",COUNTA($B$32:$B$36)=1)</formula>
    </cfRule>
  </conditionalFormatting>
  <conditionalFormatting sqref="B34">
    <cfRule type="expression" dxfId="46" priority="6">
      <formula>AND($B$34="",COUNTA($B$32:$B$36)=1)</formula>
    </cfRule>
  </conditionalFormatting>
  <conditionalFormatting sqref="B35">
    <cfRule type="expression" dxfId="45" priority="5">
      <formula>AND($B$35="",COUNTA($B$32:$B$36)=1)</formula>
    </cfRule>
  </conditionalFormatting>
  <conditionalFormatting sqref="B36">
    <cfRule type="expression" dxfId="44" priority="4">
      <formula>AND($B$36="",COUNTA($B$32:$B$36)=1)</formula>
    </cfRule>
  </conditionalFormatting>
  <conditionalFormatting sqref="F36:N36">
    <cfRule type="expression" dxfId="43" priority="1">
      <formula>AND($B$36="",$F$36&lt;&gt;"")</formula>
    </cfRule>
    <cfRule type="expression" dxfId="42" priority="2">
      <formula>$B$36=""</formula>
    </cfRule>
  </conditionalFormatting>
  <dataValidations count="1">
    <dataValidation type="list" allowBlank="1" showInputMessage="1" showErrorMessage="1" sqref="B27 B23" xr:uid="{00000000-0002-0000-0000-000000000000}">
      <formula1>"○"</formula1>
    </dataValidation>
  </dataValidations>
  <hyperlinks>
    <hyperlink ref="G6" r:id="rId1" xr:uid="{00000000-0004-0000-0000-000000000000}"/>
  </hyperlinks>
  <printOptions horizontalCentered="1"/>
  <pageMargins left="0.51181102362204722" right="0.70866141732283472" top="0.94488188976377963" bottom="0.55118110236220474" header="0.31496062992125984" footer="0.31496062992125984"/>
  <pageSetup paperSize="9" scale="56"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プルダウンメニュー!$A$1:$A$2</xm:f>
          </x14:formula1>
          <xm:sqref>B21:B22 B25:B26 B32:B36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view="pageBreakPreview" zoomScale="80" zoomScaleNormal="80" zoomScaleSheetLayoutView="80" workbookViewId="0"/>
  </sheetViews>
  <sheetFormatPr defaultColWidth="8.75" defaultRowHeight="24" customHeight="1"/>
  <cols>
    <col min="1" max="1" width="8.75" style="25"/>
    <col min="2" max="8" width="8.75" style="116"/>
    <col min="9" max="9" width="8.75" style="116" customWidth="1"/>
    <col min="10" max="12" width="8.75" style="116"/>
    <col min="13" max="13" width="8.75" style="116" customWidth="1"/>
    <col min="14" max="14" width="8.75" style="116"/>
    <col min="15" max="16" width="8.75" style="116" customWidth="1"/>
    <col min="17" max="17" width="8.75" style="119" customWidth="1"/>
    <col min="18" max="24" width="8.75" style="117"/>
    <col min="25" max="16384" width="8.75" style="116"/>
  </cols>
  <sheetData>
    <row r="1" spans="1:26" ht="24" customHeight="1">
      <c r="P1" s="283" t="s">
        <v>184</v>
      </c>
      <c r="Q1" s="283"/>
    </row>
    <row r="2" spans="1:26" ht="24" customHeight="1">
      <c r="Q2" s="21"/>
    </row>
    <row r="3" spans="1:26" ht="24" customHeight="1">
      <c r="C3" s="8" t="s">
        <v>20</v>
      </c>
      <c r="H3" s="7"/>
      <c r="I3" s="118"/>
      <c r="J3" s="118"/>
      <c r="K3" s="118"/>
      <c r="L3" s="118"/>
      <c r="M3" s="118"/>
      <c r="N3" s="118"/>
      <c r="O3" s="118"/>
      <c r="P3" s="118"/>
    </row>
    <row r="4" spans="1:26" ht="24" customHeight="1">
      <c r="B4" s="8" t="s">
        <v>58</v>
      </c>
      <c r="H4" s="7"/>
      <c r="I4" s="118"/>
      <c r="J4" s="118"/>
      <c r="K4" s="118"/>
      <c r="L4" s="118"/>
      <c r="M4" s="118"/>
      <c r="N4" s="118"/>
      <c r="O4" s="118"/>
      <c r="P4" s="118"/>
    </row>
    <row r="5" spans="1:26" ht="24" customHeight="1">
      <c r="B5" s="9" t="s">
        <v>47</v>
      </c>
      <c r="H5" s="5"/>
      <c r="I5" s="5"/>
      <c r="J5" s="118"/>
      <c r="K5" s="118"/>
      <c r="L5" s="118"/>
      <c r="M5" s="118"/>
      <c r="N5" s="118"/>
      <c r="O5" s="118"/>
      <c r="P5" s="118"/>
      <c r="Q5" s="278"/>
      <c r="R5" s="278"/>
    </row>
    <row r="6" spans="1:26" ht="24" customHeight="1">
      <c r="B6" s="8" t="s">
        <v>50</v>
      </c>
      <c r="D6" s="6"/>
      <c r="H6" s="118"/>
      <c r="I6" s="118"/>
      <c r="J6" s="118"/>
      <c r="K6" s="118"/>
      <c r="L6" s="118"/>
      <c r="M6" s="118"/>
      <c r="N6" s="118"/>
      <c r="O6" s="118"/>
      <c r="P6" s="118"/>
      <c r="Q6" s="278"/>
      <c r="R6" s="278"/>
      <c r="S6" s="120"/>
      <c r="T6" s="120"/>
      <c r="U6" s="120"/>
      <c r="V6" s="120"/>
      <c r="W6" s="120"/>
    </row>
    <row r="7" spans="1:26" ht="24" customHeight="1">
      <c r="B7" s="8" t="s">
        <v>48</v>
      </c>
      <c r="C7" s="6"/>
      <c r="D7" s="6"/>
      <c r="H7" s="118"/>
      <c r="I7" s="118"/>
      <c r="J7" s="118"/>
      <c r="K7" s="118"/>
      <c r="L7" s="118"/>
      <c r="M7" s="118"/>
      <c r="N7" s="118"/>
      <c r="O7" s="118"/>
      <c r="P7" s="118"/>
      <c r="Q7" s="278"/>
      <c r="R7" s="278"/>
    </row>
    <row r="8" spans="1:26" ht="24" customHeight="1">
      <c r="B8" s="8" t="s">
        <v>14</v>
      </c>
      <c r="C8" s="6"/>
      <c r="D8" s="6"/>
      <c r="H8" s="7"/>
      <c r="I8" s="118"/>
      <c r="J8" s="118"/>
      <c r="K8" s="118"/>
      <c r="L8" s="118"/>
      <c r="M8" s="118"/>
      <c r="N8" s="118"/>
      <c r="O8" s="118"/>
      <c r="P8" s="118"/>
    </row>
    <row r="9" spans="1:26" ht="24" customHeight="1">
      <c r="B9" s="8" t="s">
        <v>49</v>
      </c>
      <c r="C9" s="6"/>
      <c r="D9" s="6"/>
      <c r="H9" s="7"/>
      <c r="I9" s="118"/>
      <c r="J9" s="118"/>
      <c r="K9" s="118"/>
      <c r="L9" s="118"/>
      <c r="M9" s="118"/>
      <c r="N9" s="118"/>
      <c r="O9" s="118"/>
      <c r="P9" s="118"/>
    </row>
    <row r="10" spans="1:26" ht="24" customHeight="1">
      <c r="E10" s="6"/>
      <c r="F10" s="6"/>
      <c r="G10" s="6"/>
      <c r="H10" s="118"/>
      <c r="I10" s="118"/>
      <c r="J10" s="118"/>
      <c r="K10" s="118"/>
      <c r="L10" s="118"/>
      <c r="M10" s="118"/>
      <c r="N10" s="118"/>
      <c r="O10" s="118"/>
      <c r="P10" s="118"/>
      <c r="R10" s="121"/>
    </row>
    <row r="11" spans="1:26" ht="24" customHeight="1">
      <c r="A11" s="25" t="s">
        <v>35</v>
      </c>
      <c r="B11" s="38" t="s">
        <v>230</v>
      </c>
      <c r="H11" s="7"/>
      <c r="I11" s="118"/>
      <c r="J11" s="118"/>
      <c r="K11" s="118"/>
      <c r="L11" s="118"/>
      <c r="M11" s="118"/>
      <c r="N11" s="118"/>
      <c r="O11" s="118"/>
      <c r="P11" s="118"/>
      <c r="R11" s="122"/>
    </row>
    <row r="12" spans="1:26" ht="24" customHeight="1">
      <c r="B12" s="8"/>
      <c r="H12" s="7"/>
      <c r="I12" s="118"/>
      <c r="J12" s="118"/>
      <c r="K12" s="118"/>
      <c r="L12" s="118"/>
      <c r="M12" s="118"/>
      <c r="N12" s="118"/>
      <c r="O12" s="118"/>
      <c r="P12" s="118"/>
      <c r="R12" s="122"/>
    </row>
    <row r="13" spans="1:26" ht="24" customHeight="1" thickBot="1">
      <c r="B13" s="44"/>
      <c r="C13" s="44"/>
      <c r="D13" s="44"/>
      <c r="E13" s="44"/>
      <c r="F13" s="44"/>
      <c r="G13" s="45"/>
      <c r="H13" s="45"/>
      <c r="I13" s="45"/>
      <c r="J13" s="10" t="s">
        <v>1</v>
      </c>
      <c r="K13" s="11" t="s">
        <v>2</v>
      </c>
      <c r="L13" s="11" t="s">
        <v>5</v>
      </c>
      <c r="M13" s="12" t="s">
        <v>6</v>
      </c>
      <c r="N13" s="123" t="s">
        <v>7</v>
      </c>
      <c r="O13" s="124" t="s">
        <v>18</v>
      </c>
      <c r="P13" s="118"/>
      <c r="Q13" s="118"/>
    </row>
    <row r="14" spans="1:26" ht="24" customHeight="1">
      <c r="B14" s="266" t="s">
        <v>231</v>
      </c>
      <c r="C14" s="267"/>
      <c r="D14" s="267"/>
      <c r="E14" s="267"/>
      <c r="F14" s="267"/>
      <c r="G14" s="268"/>
      <c r="H14" s="279" t="s">
        <v>3</v>
      </c>
      <c r="I14" s="280"/>
      <c r="J14" s="142">
        <v>0</v>
      </c>
      <c r="K14" s="143">
        <v>0</v>
      </c>
      <c r="L14" s="143">
        <v>0</v>
      </c>
      <c r="M14" s="144">
        <v>0</v>
      </c>
      <c r="N14" s="132">
        <f t="shared" ref="N14:N19" si="0">SUM(J14,K14,L14,M14)</f>
        <v>0</v>
      </c>
      <c r="O14" s="274">
        <f>SUM(N14,N15)</f>
        <v>0</v>
      </c>
      <c r="P14" s="6"/>
      <c r="Q14" s="118"/>
    </row>
    <row r="15" spans="1:26" ht="24" customHeight="1">
      <c r="B15" s="269"/>
      <c r="C15" s="270"/>
      <c r="D15" s="270"/>
      <c r="E15" s="270"/>
      <c r="F15" s="270"/>
      <c r="G15" s="271"/>
      <c r="H15" s="281" t="s">
        <v>4</v>
      </c>
      <c r="I15" s="282"/>
      <c r="J15" s="145">
        <v>0</v>
      </c>
      <c r="K15" s="146">
        <v>0</v>
      </c>
      <c r="L15" s="146">
        <v>0</v>
      </c>
      <c r="M15" s="147">
        <v>0</v>
      </c>
      <c r="N15" s="52">
        <f t="shared" si="0"/>
        <v>0</v>
      </c>
      <c r="O15" s="275"/>
      <c r="P15" s="6" t="s">
        <v>19</v>
      </c>
      <c r="Q15" s="118"/>
      <c r="R15" s="119"/>
      <c r="Y15" s="117"/>
      <c r="Z15" s="117"/>
    </row>
    <row r="16" spans="1:26" ht="24" customHeight="1">
      <c r="B16" s="266" t="s">
        <v>232</v>
      </c>
      <c r="C16" s="267"/>
      <c r="D16" s="267"/>
      <c r="E16" s="267"/>
      <c r="F16" s="267"/>
      <c r="G16" s="268"/>
      <c r="H16" s="272" t="s">
        <v>3</v>
      </c>
      <c r="I16" s="273"/>
      <c r="J16" s="148">
        <v>0</v>
      </c>
      <c r="K16" s="149">
        <v>0</v>
      </c>
      <c r="L16" s="149">
        <v>0</v>
      </c>
      <c r="M16" s="150">
        <v>0</v>
      </c>
      <c r="N16" s="132">
        <f t="shared" si="0"/>
        <v>0</v>
      </c>
      <c r="O16" s="274">
        <f>SUM(N16,N17)</f>
        <v>0</v>
      </c>
      <c r="P16" s="6"/>
      <c r="Q16" s="118"/>
      <c r="R16" s="119"/>
      <c r="Y16" s="117"/>
      <c r="Z16" s="117"/>
    </row>
    <row r="17" spans="1:26" ht="24" customHeight="1">
      <c r="B17" s="269"/>
      <c r="C17" s="270"/>
      <c r="D17" s="270"/>
      <c r="E17" s="270"/>
      <c r="F17" s="270"/>
      <c r="G17" s="271"/>
      <c r="H17" s="276" t="s">
        <v>4</v>
      </c>
      <c r="I17" s="277"/>
      <c r="J17" s="145">
        <v>0</v>
      </c>
      <c r="K17" s="146">
        <v>0</v>
      </c>
      <c r="L17" s="146">
        <v>0</v>
      </c>
      <c r="M17" s="147">
        <v>0</v>
      </c>
      <c r="N17" s="53">
        <f t="shared" si="0"/>
        <v>0</v>
      </c>
      <c r="O17" s="275"/>
      <c r="P17" s="6" t="s">
        <v>19</v>
      </c>
      <c r="Q17" s="118"/>
      <c r="R17" s="119"/>
      <c r="Y17" s="117"/>
      <c r="Z17" s="117"/>
    </row>
    <row r="18" spans="1:26" ht="24" customHeight="1">
      <c r="B18" s="266" t="s">
        <v>225</v>
      </c>
      <c r="C18" s="267"/>
      <c r="D18" s="267"/>
      <c r="E18" s="267"/>
      <c r="F18" s="267"/>
      <c r="G18" s="268"/>
      <c r="H18" s="272" t="s">
        <v>3</v>
      </c>
      <c r="I18" s="273"/>
      <c r="J18" s="148">
        <v>0</v>
      </c>
      <c r="K18" s="149">
        <v>0</v>
      </c>
      <c r="L18" s="149">
        <v>0</v>
      </c>
      <c r="M18" s="150">
        <v>0</v>
      </c>
      <c r="N18" s="132">
        <f t="shared" si="0"/>
        <v>0</v>
      </c>
      <c r="O18" s="274">
        <f>SUM(N18,N19)</f>
        <v>0</v>
      </c>
      <c r="P18" s="6"/>
      <c r="Q18" s="118"/>
      <c r="R18" s="119"/>
      <c r="Y18" s="117"/>
      <c r="Z18" s="117"/>
    </row>
    <row r="19" spans="1:26" ht="24" customHeight="1" thickBot="1">
      <c r="B19" s="269"/>
      <c r="C19" s="270"/>
      <c r="D19" s="270"/>
      <c r="E19" s="270"/>
      <c r="F19" s="270"/>
      <c r="G19" s="271"/>
      <c r="H19" s="276" t="s">
        <v>4</v>
      </c>
      <c r="I19" s="277"/>
      <c r="J19" s="151">
        <v>0</v>
      </c>
      <c r="K19" s="152">
        <v>0</v>
      </c>
      <c r="L19" s="152">
        <v>0</v>
      </c>
      <c r="M19" s="153">
        <v>0</v>
      </c>
      <c r="N19" s="54">
        <f t="shared" si="0"/>
        <v>0</v>
      </c>
      <c r="O19" s="275"/>
      <c r="P19" s="6" t="s">
        <v>19</v>
      </c>
      <c r="Q19" s="118"/>
      <c r="R19" s="119"/>
      <c r="Y19" s="117"/>
      <c r="Z19" s="117"/>
    </row>
    <row r="20" spans="1:26" ht="24" customHeight="1">
      <c r="B20" s="114"/>
      <c r="C20" s="114"/>
      <c r="D20" s="114"/>
      <c r="E20" s="114"/>
      <c r="F20" s="114"/>
      <c r="G20" s="114"/>
      <c r="H20" s="100"/>
      <c r="I20" s="100"/>
      <c r="J20" s="101"/>
      <c r="K20" s="101"/>
      <c r="L20" s="101"/>
      <c r="M20" s="101"/>
      <c r="N20" s="101"/>
      <c r="O20" s="101"/>
      <c r="P20" s="6"/>
      <c r="Q20" s="118"/>
      <c r="R20" s="119"/>
      <c r="Y20" s="117"/>
      <c r="Z20" s="117"/>
    </row>
    <row r="21" spans="1:26" ht="24" customHeight="1">
      <c r="B21" s="114"/>
      <c r="C21" s="114"/>
      <c r="D21" s="114"/>
      <c r="E21" s="114"/>
      <c r="F21" s="114"/>
      <c r="G21" s="114"/>
      <c r="H21" s="100"/>
      <c r="I21" s="100"/>
      <c r="J21" s="101"/>
      <c r="K21" s="101"/>
      <c r="L21" s="101"/>
      <c r="M21" s="101"/>
      <c r="N21" s="101"/>
      <c r="O21" s="101"/>
      <c r="P21" s="6"/>
      <c r="Q21" s="118"/>
      <c r="R21" s="119"/>
      <c r="Y21" s="117"/>
      <c r="Z21" s="117"/>
    </row>
    <row r="22" spans="1:26" ht="24" customHeight="1">
      <c r="A22" s="30" t="s">
        <v>103</v>
      </c>
      <c r="B22" s="38" t="s">
        <v>226</v>
      </c>
      <c r="C22" s="4"/>
      <c r="D22" s="4"/>
      <c r="E22" s="4"/>
      <c r="F22" s="4"/>
      <c r="G22" s="4"/>
      <c r="H22" s="4"/>
      <c r="I22" s="4"/>
      <c r="J22" s="4"/>
      <c r="K22" s="4"/>
      <c r="L22" s="4"/>
      <c r="M22" s="14"/>
      <c r="N22" s="14"/>
      <c r="O22" s="14"/>
      <c r="P22" s="4"/>
      <c r="Q22" s="4"/>
      <c r="R22" s="119"/>
      <c r="Y22" s="117"/>
      <c r="Z22" s="117"/>
    </row>
    <row r="23" spans="1:26" ht="24" customHeight="1">
      <c r="A23" s="16"/>
      <c r="B23" s="8" t="s">
        <v>233</v>
      </c>
      <c r="C23" s="4"/>
      <c r="D23" s="4"/>
      <c r="E23" s="4"/>
      <c r="F23" s="4"/>
      <c r="G23" s="4"/>
      <c r="H23" s="4"/>
      <c r="I23" s="4"/>
      <c r="J23" s="4"/>
      <c r="K23" s="4"/>
      <c r="L23" s="4"/>
      <c r="M23" s="4"/>
      <c r="N23" s="4"/>
      <c r="O23" s="4"/>
      <c r="P23" s="4"/>
      <c r="Q23" s="4"/>
      <c r="R23" s="119"/>
      <c r="Y23" s="117"/>
      <c r="Z23" s="117"/>
    </row>
    <row r="24" spans="1:26" s="4" customFormat="1" ht="24" customHeight="1">
      <c r="A24" s="16"/>
      <c r="B24" s="8"/>
    </row>
    <row r="25" spans="1:26" s="4" customFormat="1" ht="24" customHeight="1">
      <c r="B25" s="42" t="s">
        <v>227</v>
      </c>
      <c r="C25" s="19"/>
      <c r="D25" s="19"/>
      <c r="E25" s="19"/>
      <c r="F25" s="19"/>
      <c r="G25" s="19"/>
      <c r="H25" s="56"/>
      <c r="I25" s="113"/>
      <c r="J25" s="22"/>
      <c r="K25" s="14"/>
      <c r="L25" s="14"/>
      <c r="M25" s="14"/>
      <c r="N25" s="14"/>
      <c r="O25" s="14"/>
    </row>
    <row r="26" spans="1:26" s="4" customFormat="1" ht="24" customHeight="1" thickBot="1">
      <c r="B26" s="235" t="s">
        <v>36</v>
      </c>
      <c r="C26" s="246"/>
      <c r="D26" s="247" t="s">
        <v>1</v>
      </c>
      <c r="E26" s="248"/>
      <c r="F26" s="247" t="s">
        <v>2</v>
      </c>
      <c r="G26" s="248"/>
      <c r="H26" s="247" t="s">
        <v>5</v>
      </c>
      <c r="I26" s="248"/>
      <c r="J26" s="247" t="s">
        <v>6</v>
      </c>
      <c r="K26" s="248"/>
      <c r="L26" s="235" t="s">
        <v>7</v>
      </c>
      <c r="M26" s="246"/>
      <c r="N26" s="14"/>
    </row>
    <row r="27" spans="1:26" s="4" customFormat="1" ht="24" customHeight="1">
      <c r="B27" s="251" t="s">
        <v>3</v>
      </c>
      <c r="C27" s="235"/>
      <c r="D27" s="260">
        <v>0</v>
      </c>
      <c r="E27" s="261"/>
      <c r="F27" s="262">
        <v>0</v>
      </c>
      <c r="G27" s="261"/>
      <c r="H27" s="262">
        <v>0</v>
      </c>
      <c r="I27" s="261"/>
      <c r="J27" s="262">
        <v>0</v>
      </c>
      <c r="K27" s="263"/>
      <c r="L27" s="264">
        <f>SUM(D27:K27)</f>
        <v>0</v>
      </c>
      <c r="M27" s="265"/>
      <c r="N27" s="14"/>
    </row>
    <row r="28" spans="1:26" s="4" customFormat="1" ht="24" customHeight="1" thickBot="1">
      <c r="B28" s="252" t="s">
        <v>4</v>
      </c>
      <c r="C28" s="253"/>
      <c r="D28" s="254">
        <v>0</v>
      </c>
      <c r="E28" s="255"/>
      <c r="F28" s="249">
        <v>0</v>
      </c>
      <c r="G28" s="255"/>
      <c r="H28" s="249">
        <v>0</v>
      </c>
      <c r="I28" s="255"/>
      <c r="J28" s="249">
        <v>0</v>
      </c>
      <c r="K28" s="250"/>
      <c r="L28" s="258">
        <f>SUM(D28:K28)</f>
        <v>0</v>
      </c>
      <c r="M28" s="259"/>
      <c r="N28" s="14"/>
      <c r="R28" s="18"/>
      <c r="S28" s="18"/>
      <c r="T28" s="18"/>
      <c r="U28" s="18"/>
      <c r="V28" s="18"/>
    </row>
    <row r="29" spans="1:26" s="4" customFormat="1" ht="24" customHeight="1">
      <c r="A29" s="25"/>
      <c r="D29" s="14"/>
      <c r="E29" s="14"/>
      <c r="F29" s="14"/>
      <c r="G29" s="14"/>
      <c r="H29" s="14"/>
      <c r="I29" s="14"/>
      <c r="J29" s="14"/>
      <c r="K29" s="14" t="s">
        <v>18</v>
      </c>
      <c r="L29" s="256">
        <f>SUM(L27:M28)</f>
        <v>0</v>
      </c>
      <c r="M29" s="257"/>
      <c r="N29" s="17" t="s">
        <v>59</v>
      </c>
      <c r="O29" s="116"/>
    </row>
    <row r="30" spans="1:26" s="4" customFormat="1" ht="24" customHeight="1">
      <c r="A30" s="125"/>
      <c r="B30" s="116"/>
      <c r="C30" s="116"/>
      <c r="D30" s="116"/>
      <c r="E30" s="116"/>
      <c r="F30" s="116"/>
      <c r="G30" s="116"/>
      <c r="H30" s="116"/>
      <c r="I30" s="116"/>
      <c r="J30" s="116"/>
      <c r="K30" s="116"/>
      <c r="L30" s="116"/>
      <c r="M30" s="116"/>
      <c r="N30" s="116"/>
      <c r="O30" s="116"/>
      <c r="P30" s="116"/>
    </row>
    <row r="31" spans="1:26" s="4" customFormat="1" ht="24" customHeight="1">
      <c r="A31" s="126"/>
      <c r="B31" s="86" t="s">
        <v>228</v>
      </c>
      <c r="C31" s="126"/>
      <c r="D31" s="126"/>
      <c r="E31" s="126"/>
      <c r="F31" s="126"/>
      <c r="G31" s="86"/>
      <c r="H31" s="39"/>
      <c r="I31" s="39"/>
      <c r="J31" s="39"/>
      <c r="K31" s="39"/>
      <c r="L31" s="101"/>
      <c r="M31" s="39"/>
      <c r="N31" s="39"/>
      <c r="O31" s="116"/>
      <c r="P31" s="116"/>
    </row>
    <row r="32" spans="1:26" s="4" customFormat="1" ht="24" customHeight="1">
      <c r="A32" s="126"/>
      <c r="B32" s="104" t="s">
        <v>182</v>
      </c>
      <c r="C32" s="126"/>
      <c r="D32" s="126"/>
      <c r="E32" s="126"/>
      <c r="F32" s="126"/>
      <c r="G32" s="86"/>
      <c r="H32" s="39"/>
      <c r="I32" s="39"/>
      <c r="J32" s="39"/>
      <c r="K32" s="39"/>
      <c r="L32" s="101"/>
      <c r="M32" s="39"/>
      <c r="N32" s="39"/>
      <c r="O32" s="116"/>
      <c r="P32" s="116"/>
    </row>
    <row r="33" spans="1:17" s="4" customFormat="1" ht="24" customHeight="1" thickBot="1">
      <c r="B33" s="235" t="s">
        <v>36</v>
      </c>
      <c r="C33" s="246"/>
      <c r="D33" s="247" t="s">
        <v>1</v>
      </c>
      <c r="E33" s="248"/>
      <c r="F33" s="247" t="s">
        <v>2</v>
      </c>
      <c r="G33" s="248"/>
      <c r="H33" s="247" t="s">
        <v>5</v>
      </c>
      <c r="I33" s="248"/>
      <c r="J33" s="247" t="s">
        <v>6</v>
      </c>
      <c r="K33" s="248"/>
      <c r="L33" s="235" t="s">
        <v>7</v>
      </c>
      <c r="M33" s="246"/>
      <c r="N33" s="14"/>
      <c r="P33" s="116"/>
      <c r="Q33" s="15"/>
    </row>
    <row r="34" spans="1:17" s="4" customFormat="1" ht="24" customHeight="1">
      <c r="B34" s="251" t="s">
        <v>3</v>
      </c>
      <c r="C34" s="235"/>
      <c r="D34" s="260">
        <v>0</v>
      </c>
      <c r="E34" s="261"/>
      <c r="F34" s="262">
        <v>0</v>
      </c>
      <c r="G34" s="261"/>
      <c r="H34" s="262">
        <v>0</v>
      </c>
      <c r="I34" s="261"/>
      <c r="J34" s="262">
        <v>0</v>
      </c>
      <c r="K34" s="263"/>
      <c r="L34" s="264">
        <f>SUM(D34:K34)</f>
        <v>0</v>
      </c>
      <c r="M34" s="265"/>
      <c r="N34" s="14"/>
      <c r="P34" s="116"/>
    </row>
    <row r="35" spans="1:17" s="4" customFormat="1" ht="24" customHeight="1" thickBot="1">
      <c r="B35" s="252" t="s">
        <v>4</v>
      </c>
      <c r="C35" s="253"/>
      <c r="D35" s="254">
        <v>0</v>
      </c>
      <c r="E35" s="255"/>
      <c r="F35" s="249">
        <v>0</v>
      </c>
      <c r="G35" s="255"/>
      <c r="H35" s="249">
        <v>0</v>
      </c>
      <c r="I35" s="255"/>
      <c r="J35" s="249">
        <v>0</v>
      </c>
      <c r="K35" s="250"/>
      <c r="L35" s="258">
        <f>SUM(D35:K35)</f>
        <v>0</v>
      </c>
      <c r="M35" s="259"/>
      <c r="N35" s="14"/>
      <c r="P35" s="116"/>
    </row>
    <row r="36" spans="1:17" s="4" customFormat="1" ht="24" customHeight="1">
      <c r="A36" s="25"/>
      <c r="D36" s="14"/>
      <c r="E36" s="14"/>
      <c r="F36" s="14"/>
      <c r="G36" s="14"/>
      <c r="H36" s="14"/>
      <c r="I36" s="14"/>
      <c r="J36" s="14"/>
      <c r="K36" s="14" t="s">
        <v>18</v>
      </c>
      <c r="L36" s="256">
        <f>SUM(L34:M35)</f>
        <v>0</v>
      </c>
      <c r="M36" s="257"/>
      <c r="N36" s="17" t="s">
        <v>59</v>
      </c>
      <c r="O36" s="116"/>
      <c r="P36" s="116"/>
    </row>
    <row r="37" spans="1:17" s="4" customFormat="1" ht="24" customHeight="1">
      <c r="A37" s="25"/>
      <c r="B37" s="116"/>
      <c r="C37" s="116"/>
      <c r="D37" s="116"/>
      <c r="E37" s="116"/>
      <c r="F37" s="116"/>
      <c r="G37" s="116"/>
      <c r="H37" s="116"/>
      <c r="I37" s="116"/>
      <c r="J37" s="116"/>
      <c r="K37" s="116"/>
      <c r="L37" s="116"/>
      <c r="M37" s="116"/>
      <c r="N37" s="116"/>
      <c r="O37" s="116"/>
      <c r="P37" s="116"/>
    </row>
    <row r="38" spans="1:17" ht="24" customHeight="1">
      <c r="B38" s="16" t="s">
        <v>229</v>
      </c>
      <c r="C38" s="133"/>
      <c r="D38" s="133"/>
      <c r="E38" s="133"/>
      <c r="F38" s="133"/>
      <c r="G38" s="133"/>
      <c r="H38" s="133"/>
      <c r="I38" s="133"/>
      <c r="J38" s="133"/>
      <c r="K38" s="133"/>
      <c r="L38" s="133"/>
      <c r="M38" s="133"/>
      <c r="N38" s="133"/>
      <c r="O38" s="133"/>
      <c r="P38" s="4"/>
      <c r="Q38" s="4"/>
    </row>
    <row r="39" spans="1:17" s="19" customFormat="1" ht="24" customHeight="1">
      <c r="A39" s="25"/>
      <c r="B39" s="8" t="s">
        <v>171</v>
      </c>
      <c r="C39" s="133"/>
      <c r="D39" s="133"/>
      <c r="E39" s="133"/>
      <c r="F39" s="133"/>
      <c r="G39" s="133"/>
      <c r="H39" s="133"/>
      <c r="I39" s="133"/>
      <c r="J39" s="133"/>
      <c r="K39" s="133"/>
      <c r="L39" s="133"/>
      <c r="M39" s="133"/>
      <c r="N39" s="133"/>
      <c r="O39" s="133"/>
      <c r="P39" s="4"/>
      <c r="Q39" s="4"/>
    </row>
    <row r="40" spans="1:17" s="4" customFormat="1" ht="24" customHeight="1" thickBot="1">
      <c r="A40" s="25"/>
      <c r="B40" s="235" t="s">
        <v>181</v>
      </c>
      <c r="C40" s="236"/>
      <c r="D40" s="236"/>
      <c r="E40" s="246"/>
      <c r="F40" s="62" t="s">
        <v>23</v>
      </c>
      <c r="G40" s="15"/>
      <c r="H40" s="15"/>
      <c r="I40" s="15"/>
      <c r="J40" s="15"/>
      <c r="K40" s="15"/>
      <c r="L40" s="15"/>
      <c r="M40" s="15"/>
      <c r="N40" s="15"/>
    </row>
    <row r="41" spans="1:17" s="4" customFormat="1" ht="24" customHeight="1">
      <c r="A41" s="25"/>
      <c r="B41" s="31" t="s">
        <v>60</v>
      </c>
      <c r="C41" s="32"/>
      <c r="D41" s="32"/>
      <c r="E41" s="32"/>
      <c r="F41" s="154">
        <v>0</v>
      </c>
      <c r="G41" s="15"/>
      <c r="H41" s="15"/>
      <c r="I41" s="15"/>
      <c r="J41" s="15"/>
      <c r="K41" s="15"/>
      <c r="L41" s="15"/>
      <c r="M41" s="15"/>
      <c r="N41" s="15"/>
      <c r="O41" s="15"/>
    </row>
    <row r="42" spans="1:17" s="4" customFormat="1" ht="24" customHeight="1">
      <c r="A42" s="25"/>
      <c r="B42" s="31" t="s">
        <v>61</v>
      </c>
      <c r="C42" s="32"/>
      <c r="D42" s="32"/>
      <c r="E42" s="32"/>
      <c r="F42" s="155">
        <v>0</v>
      </c>
      <c r="G42" s="15"/>
      <c r="H42" s="15"/>
      <c r="I42" s="15"/>
      <c r="J42" s="15"/>
      <c r="K42" s="15"/>
      <c r="L42" s="15"/>
      <c r="M42" s="15"/>
      <c r="N42" s="15"/>
      <c r="O42" s="15"/>
    </row>
    <row r="43" spans="1:17" s="4" customFormat="1" ht="24" customHeight="1">
      <c r="A43" s="25"/>
      <c r="B43" s="31" t="s">
        <v>62</v>
      </c>
      <c r="C43" s="32"/>
      <c r="D43" s="32"/>
      <c r="E43" s="32"/>
      <c r="F43" s="155">
        <v>0</v>
      </c>
      <c r="G43" s="15"/>
      <c r="H43" s="15"/>
      <c r="I43" s="15"/>
      <c r="J43" s="15"/>
      <c r="K43" s="15"/>
      <c r="L43" s="15"/>
      <c r="M43" s="15"/>
      <c r="N43" s="15"/>
      <c r="O43" s="15"/>
    </row>
    <row r="44" spans="1:17" s="4" customFormat="1" ht="24" customHeight="1">
      <c r="A44" s="25"/>
      <c r="B44" s="31" t="s">
        <v>63</v>
      </c>
      <c r="C44" s="32"/>
      <c r="D44" s="32"/>
      <c r="E44" s="32"/>
      <c r="F44" s="155">
        <v>0</v>
      </c>
      <c r="G44" s="15"/>
      <c r="H44" s="15"/>
      <c r="I44" s="15"/>
      <c r="J44" s="15"/>
      <c r="K44" s="15"/>
      <c r="L44" s="15"/>
      <c r="M44" s="15"/>
      <c r="N44" s="15"/>
      <c r="O44" s="15"/>
    </row>
    <row r="45" spans="1:17" s="4" customFormat="1" ht="24" customHeight="1">
      <c r="A45" s="25"/>
      <c r="B45" s="31" t="s">
        <v>64</v>
      </c>
      <c r="C45" s="32"/>
      <c r="D45" s="32"/>
      <c r="E45" s="32"/>
      <c r="F45" s="155">
        <v>0</v>
      </c>
      <c r="M45" s="15"/>
      <c r="N45" s="15"/>
    </row>
    <row r="46" spans="1:17" s="4" customFormat="1" ht="24" customHeight="1" thickBot="1">
      <c r="A46" s="25"/>
      <c r="B46" s="31" t="s">
        <v>65</v>
      </c>
      <c r="C46" s="32"/>
      <c r="D46" s="32"/>
      <c r="E46" s="32"/>
      <c r="F46" s="156">
        <v>0</v>
      </c>
      <c r="J46" s="15"/>
      <c r="K46" s="15"/>
    </row>
    <row r="47" spans="1:17" s="4" customFormat="1" ht="24" customHeight="1">
      <c r="A47" s="25"/>
      <c r="C47" s="15"/>
      <c r="D47" s="15"/>
      <c r="E47" s="14" t="s">
        <v>18</v>
      </c>
      <c r="F47" s="65">
        <f>SUM(F41:F46)</f>
        <v>0</v>
      </c>
      <c r="G47" s="4" t="s">
        <v>19</v>
      </c>
    </row>
    <row r="48" spans="1:17" s="4" customFormat="1" ht="24" customHeight="1">
      <c r="A48" s="25"/>
      <c r="C48" s="15"/>
      <c r="D48" s="15"/>
      <c r="E48" s="15"/>
      <c r="F48" s="28"/>
      <c r="G48" s="14"/>
      <c r="H48" s="80"/>
      <c r="I48" s="60"/>
    </row>
    <row r="49" spans="1:17" s="4" customFormat="1" ht="24" customHeight="1">
      <c r="A49" s="25"/>
      <c r="B49" s="116"/>
      <c r="C49" s="116"/>
      <c r="D49" s="116"/>
      <c r="E49" s="116"/>
      <c r="F49" s="116"/>
      <c r="G49" s="116"/>
      <c r="H49" s="116"/>
      <c r="I49" s="116"/>
      <c r="J49" s="116"/>
      <c r="K49" s="116"/>
      <c r="L49" s="116"/>
      <c r="M49" s="116"/>
      <c r="N49" s="116"/>
      <c r="O49" s="116"/>
      <c r="P49" s="116"/>
      <c r="Q49" s="119"/>
    </row>
    <row r="50" spans="1:17" s="4" customFormat="1" ht="24" customHeight="1">
      <c r="A50" s="25"/>
      <c r="B50" s="116"/>
      <c r="C50" s="116"/>
      <c r="D50" s="116"/>
      <c r="E50" s="116"/>
      <c r="F50" s="116"/>
      <c r="G50" s="116"/>
      <c r="H50" s="116"/>
      <c r="I50" s="116"/>
      <c r="J50" s="116"/>
      <c r="K50" s="116"/>
      <c r="L50" s="116"/>
      <c r="M50" s="116"/>
      <c r="N50" s="116"/>
      <c r="O50" s="116"/>
      <c r="P50" s="116"/>
      <c r="Q50" s="119"/>
    </row>
  </sheetData>
  <sheetProtection sheet="1" objects="1" scenarios="1"/>
  <mergeCells count="55">
    <mergeCell ref="P1:Q1"/>
    <mergeCell ref="B16:G17"/>
    <mergeCell ref="H16:I16"/>
    <mergeCell ref="O16:O17"/>
    <mergeCell ref="H17:I17"/>
    <mergeCell ref="B18:G19"/>
    <mergeCell ref="H18:I18"/>
    <mergeCell ref="O18:O19"/>
    <mergeCell ref="H19:I19"/>
    <mergeCell ref="Q5:R5"/>
    <mergeCell ref="Q6:R6"/>
    <mergeCell ref="Q7:R7"/>
    <mergeCell ref="B14:G15"/>
    <mergeCell ref="H14:I14"/>
    <mergeCell ref="O14:O15"/>
    <mergeCell ref="H15:I15"/>
    <mergeCell ref="L36:M36"/>
    <mergeCell ref="L34:M34"/>
    <mergeCell ref="B35:C35"/>
    <mergeCell ref="D35:E35"/>
    <mergeCell ref="F35:G35"/>
    <mergeCell ref="H35:I35"/>
    <mergeCell ref="J35:K35"/>
    <mergeCell ref="L35:M35"/>
    <mergeCell ref="B34:C34"/>
    <mergeCell ref="D34:E34"/>
    <mergeCell ref="F34:G34"/>
    <mergeCell ref="H34:I34"/>
    <mergeCell ref="J34:K34"/>
    <mergeCell ref="J26:K26"/>
    <mergeCell ref="L26:M26"/>
    <mergeCell ref="D27:E27"/>
    <mergeCell ref="F27:G27"/>
    <mergeCell ref="H27:I27"/>
    <mergeCell ref="J27:K27"/>
    <mergeCell ref="L27:M27"/>
    <mergeCell ref="D26:E26"/>
    <mergeCell ref="F26:G26"/>
    <mergeCell ref="H26:I26"/>
    <mergeCell ref="L29:M29"/>
    <mergeCell ref="H33:I33"/>
    <mergeCell ref="J33:K33"/>
    <mergeCell ref="L33:M33"/>
    <mergeCell ref="L28:M28"/>
    <mergeCell ref="H28:I28"/>
    <mergeCell ref="B27:C27"/>
    <mergeCell ref="B28:C28"/>
    <mergeCell ref="B26:C26"/>
    <mergeCell ref="D28:E28"/>
    <mergeCell ref="F28:G28"/>
    <mergeCell ref="B33:C33"/>
    <mergeCell ref="D33:E33"/>
    <mergeCell ref="F33:G33"/>
    <mergeCell ref="B40:E40"/>
    <mergeCell ref="J28:K28"/>
  </mergeCells>
  <phoneticPr fontId="2"/>
  <dataValidations count="1">
    <dataValidation type="custom" allowBlank="1" showInputMessage="1" showErrorMessage="1" sqref="L27:L29 D27:D28 F27:F28 H27:H28 J27:J28 L34:L36 D34:D35 F34:F35 H34:H35 J34:J35" xr:uid="{00000000-0002-0000-0100-000000000000}">
      <formula1>ISNUMBER(D27)</formula1>
    </dataValidation>
  </dataValidations>
  <printOptions horizontalCentered="1"/>
  <pageMargins left="0.31496062992125984" right="0.31496062992125984" top="0.55118110236220474" bottom="0.55118110236220474"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71"/>
  <sheetViews>
    <sheetView view="pageBreakPreview" zoomScale="80" zoomScaleNormal="80" zoomScaleSheetLayoutView="80" workbookViewId="0"/>
  </sheetViews>
  <sheetFormatPr defaultColWidth="8.75" defaultRowHeight="24" customHeight="1"/>
  <cols>
    <col min="1" max="1" width="8.75" style="30" customWidth="1"/>
    <col min="2" max="9" width="8.75" style="19"/>
    <col min="10" max="10" width="11.75" style="20" customWidth="1"/>
    <col min="11" max="11" width="8.75" style="19"/>
    <col min="12" max="14" width="9.75" style="19" customWidth="1"/>
    <col min="15" max="15" width="8.75" style="19"/>
    <col min="16" max="16" width="8.75" style="19" customWidth="1"/>
    <col min="17" max="17" width="10.25" style="19" customWidth="1"/>
    <col min="18" max="16384" width="8.75" style="19"/>
  </cols>
  <sheetData>
    <row r="1" spans="1:17" ht="24" customHeight="1">
      <c r="P1" s="283" t="s">
        <v>185</v>
      </c>
      <c r="Q1" s="283"/>
    </row>
    <row r="2" spans="1:17" s="4" customFormat="1" ht="24" customHeight="1">
      <c r="A2" s="25" t="s">
        <v>15</v>
      </c>
      <c r="B2" s="38" t="s">
        <v>234</v>
      </c>
      <c r="C2" s="16"/>
      <c r="D2" s="15"/>
      <c r="E2" s="15"/>
      <c r="F2" s="15"/>
      <c r="G2" s="15"/>
      <c r="N2" s="15"/>
      <c r="O2" s="15"/>
      <c r="P2" s="15"/>
    </row>
    <row r="3" spans="1:17" s="4" customFormat="1" ht="15" customHeight="1">
      <c r="A3" s="25"/>
      <c r="B3" s="38"/>
      <c r="C3" s="16"/>
      <c r="D3" s="15"/>
      <c r="E3" s="15"/>
      <c r="F3" s="15"/>
      <c r="G3" s="15"/>
      <c r="N3" s="15"/>
      <c r="O3" s="15"/>
      <c r="P3" s="15"/>
    </row>
    <row r="4" spans="1:17" s="4" customFormat="1" ht="24" customHeight="1">
      <c r="A4" s="25"/>
      <c r="B4" s="16" t="s">
        <v>235</v>
      </c>
      <c r="C4" s="13"/>
      <c r="D4" s="13"/>
    </row>
    <row r="5" spans="1:17" s="4" customFormat="1" ht="24" customHeight="1">
      <c r="A5" s="25"/>
      <c r="B5" s="8" t="s">
        <v>42</v>
      </c>
      <c r="C5" s="13"/>
      <c r="D5" s="13"/>
    </row>
    <row r="6" spans="1:17" s="4" customFormat="1" ht="24" customHeight="1">
      <c r="A6" s="25"/>
      <c r="B6" s="8" t="s">
        <v>43</v>
      </c>
      <c r="C6" s="13"/>
      <c r="D6" s="13"/>
    </row>
    <row r="7" spans="1:17" s="4" customFormat="1" ht="24" customHeight="1">
      <c r="A7" s="25"/>
      <c r="B7" s="8" t="s">
        <v>77</v>
      </c>
      <c r="C7" s="13"/>
      <c r="D7" s="13"/>
    </row>
    <row r="8" spans="1:17" s="4" customFormat="1" ht="24" customHeight="1" thickBot="1">
      <c r="B8" s="235" t="s">
        <v>39</v>
      </c>
      <c r="C8" s="236"/>
      <c r="D8" s="236"/>
      <c r="E8" s="246"/>
      <c r="F8" s="62" t="s">
        <v>41</v>
      </c>
      <c r="G8" s="235" t="s">
        <v>39</v>
      </c>
      <c r="H8" s="236"/>
      <c r="I8" s="236"/>
      <c r="J8" s="246"/>
      <c r="K8" s="62" t="s">
        <v>41</v>
      </c>
    </row>
    <row r="9" spans="1:17" s="4" customFormat="1" ht="24" customHeight="1">
      <c r="B9" s="66" t="s">
        <v>66</v>
      </c>
      <c r="C9" s="26"/>
      <c r="D9" s="26"/>
      <c r="E9" s="26"/>
      <c r="F9" s="157">
        <v>0</v>
      </c>
      <c r="G9" s="67" t="s">
        <v>67</v>
      </c>
      <c r="H9" s="67"/>
      <c r="I9" s="26"/>
      <c r="J9" s="26"/>
      <c r="K9" s="157">
        <v>0</v>
      </c>
      <c r="L9" s="13"/>
    </row>
    <row r="10" spans="1:17" s="4" customFormat="1" ht="24" customHeight="1">
      <c r="B10" s="66" t="s">
        <v>68</v>
      </c>
      <c r="C10" s="26"/>
      <c r="D10" s="26"/>
      <c r="E10" s="26"/>
      <c r="F10" s="158">
        <v>0</v>
      </c>
      <c r="G10" s="67" t="s">
        <v>69</v>
      </c>
      <c r="H10" s="67"/>
      <c r="I10" s="26"/>
      <c r="J10" s="26"/>
      <c r="K10" s="158">
        <v>0</v>
      </c>
      <c r="L10" s="13"/>
    </row>
    <row r="11" spans="1:17" s="4" customFormat="1" ht="24" customHeight="1">
      <c r="B11" s="66" t="s">
        <v>194</v>
      </c>
      <c r="C11" s="26"/>
      <c r="D11" s="26"/>
      <c r="E11" s="26"/>
      <c r="F11" s="158">
        <v>0</v>
      </c>
      <c r="G11" s="67" t="s">
        <v>70</v>
      </c>
      <c r="H11" s="67"/>
      <c r="I11" s="26"/>
      <c r="J11" s="26"/>
      <c r="K11" s="158">
        <v>0</v>
      </c>
    </row>
    <row r="12" spans="1:17" s="4" customFormat="1" ht="24" customHeight="1">
      <c r="B12" s="66" t="s">
        <v>71</v>
      </c>
      <c r="C12" s="26"/>
      <c r="D12" s="26"/>
      <c r="E12" s="26"/>
      <c r="F12" s="158">
        <v>0</v>
      </c>
      <c r="G12" s="67" t="s">
        <v>72</v>
      </c>
      <c r="H12" s="67"/>
      <c r="I12" s="26"/>
      <c r="J12" s="26"/>
      <c r="K12" s="158">
        <v>0</v>
      </c>
    </row>
    <row r="13" spans="1:17" s="4" customFormat="1" ht="24" customHeight="1">
      <c r="B13" s="66" t="s">
        <v>73</v>
      </c>
      <c r="C13" s="26"/>
      <c r="D13" s="26"/>
      <c r="E13" s="26"/>
      <c r="F13" s="158">
        <v>0</v>
      </c>
      <c r="G13" s="67" t="s">
        <v>74</v>
      </c>
      <c r="H13" s="67"/>
      <c r="I13" s="26"/>
      <c r="J13" s="26"/>
      <c r="K13" s="158">
        <v>0</v>
      </c>
    </row>
    <row r="14" spans="1:17" s="4" customFormat="1" ht="36" customHeight="1">
      <c r="B14" s="66" t="s">
        <v>172</v>
      </c>
      <c r="C14" s="26"/>
      <c r="D14" s="26"/>
      <c r="E14" s="26"/>
      <c r="F14" s="158">
        <v>0</v>
      </c>
      <c r="G14" s="292" t="s">
        <v>207</v>
      </c>
      <c r="H14" s="293"/>
      <c r="I14" s="293"/>
      <c r="J14" s="294"/>
      <c r="K14" s="158">
        <v>0</v>
      </c>
    </row>
    <row r="15" spans="1:17" s="4" customFormat="1" ht="24" customHeight="1" thickBot="1">
      <c r="B15" s="66" t="s">
        <v>75</v>
      </c>
      <c r="C15" s="26"/>
      <c r="D15" s="26"/>
      <c r="E15" s="26"/>
      <c r="F15" s="159">
        <v>0</v>
      </c>
      <c r="G15" s="66" t="s">
        <v>208</v>
      </c>
      <c r="H15" s="67"/>
      <c r="I15" s="67"/>
      <c r="J15" s="67"/>
      <c r="K15" s="159">
        <v>0</v>
      </c>
    </row>
    <row r="16" spans="1:17" s="4" customFormat="1" ht="24" customHeight="1">
      <c r="G16" s="68"/>
      <c r="H16" s="68"/>
      <c r="I16" s="68"/>
      <c r="J16" s="69" t="s">
        <v>18</v>
      </c>
      <c r="K16" s="97">
        <f>SUM(F9:F15)+SUM(K9:K15)</f>
        <v>0</v>
      </c>
      <c r="L16" s="4" t="s">
        <v>19</v>
      </c>
      <c r="M16" s="60" t="s">
        <v>76</v>
      </c>
      <c r="N16" s="98">
        <f>調査票２!O16</f>
        <v>0</v>
      </c>
      <c r="O16" s="4" t="s">
        <v>24</v>
      </c>
    </row>
    <row r="17" spans="1:17" s="4" customFormat="1" ht="15" customHeight="1">
      <c r="A17" s="25"/>
      <c r="C17" s="13"/>
      <c r="D17" s="13"/>
      <c r="Q17" s="17"/>
    </row>
    <row r="18" spans="1:17" s="4" customFormat="1" ht="24" customHeight="1">
      <c r="A18" s="25"/>
      <c r="B18" s="16" t="s">
        <v>236</v>
      </c>
      <c r="C18" s="13"/>
      <c r="D18" s="13"/>
    </row>
    <row r="19" spans="1:17" s="4" customFormat="1" ht="24" customHeight="1">
      <c r="A19" s="25"/>
      <c r="B19" s="16" t="s">
        <v>209</v>
      </c>
      <c r="C19" s="13"/>
      <c r="D19" s="13"/>
    </row>
    <row r="20" spans="1:17" s="4" customFormat="1" ht="24" customHeight="1">
      <c r="A20" s="25"/>
      <c r="B20" s="8" t="s">
        <v>189</v>
      </c>
      <c r="C20" s="13"/>
      <c r="D20" s="13"/>
    </row>
    <row r="21" spans="1:17" s="4" customFormat="1" ht="24" customHeight="1">
      <c r="A21" s="25"/>
      <c r="B21" s="8" t="s">
        <v>190</v>
      </c>
      <c r="C21" s="13"/>
      <c r="D21" s="13"/>
    </row>
    <row r="22" spans="1:17" s="4" customFormat="1" ht="24" customHeight="1">
      <c r="A22" s="16"/>
      <c r="B22" s="9" t="s">
        <v>40</v>
      </c>
      <c r="C22" s="17"/>
      <c r="D22" s="17"/>
      <c r="E22" s="13"/>
      <c r="F22" s="13"/>
      <c r="G22" s="13"/>
      <c r="H22" s="13"/>
      <c r="I22" s="13"/>
      <c r="J22" s="13"/>
      <c r="K22" s="13"/>
      <c r="L22" s="13"/>
      <c r="M22" s="13"/>
      <c r="N22" s="13"/>
      <c r="O22" s="13"/>
      <c r="P22" s="13"/>
    </row>
    <row r="23" spans="1:17" s="4" customFormat="1" ht="15" customHeight="1">
      <c r="A23" s="16"/>
      <c r="B23" s="9"/>
      <c r="C23" s="17"/>
      <c r="D23" s="17"/>
      <c r="E23" s="13"/>
      <c r="F23" s="13"/>
      <c r="G23" s="13"/>
      <c r="H23" s="13"/>
      <c r="I23" s="13"/>
      <c r="J23" s="13"/>
      <c r="K23" s="13"/>
      <c r="L23" s="13"/>
      <c r="M23" s="13"/>
      <c r="N23" s="13"/>
      <c r="O23" s="13"/>
      <c r="P23" s="13"/>
    </row>
    <row r="24" spans="1:17" s="4" customFormat="1" ht="24" customHeight="1" thickBot="1">
      <c r="A24" s="16"/>
      <c r="B24" s="235" t="s">
        <v>201</v>
      </c>
      <c r="C24" s="236"/>
      <c r="D24" s="236"/>
      <c r="E24" s="236"/>
      <c r="F24" s="236"/>
      <c r="G24" s="246"/>
      <c r="H24" s="62" t="s">
        <v>41</v>
      </c>
      <c r="I24" s="13"/>
      <c r="J24" s="13"/>
      <c r="K24" s="13"/>
      <c r="L24" s="13"/>
      <c r="M24" s="13"/>
      <c r="N24" s="13"/>
      <c r="O24" s="13"/>
      <c r="P24" s="13"/>
    </row>
    <row r="25" spans="1:17" s="4" customFormat="1" ht="24" customHeight="1">
      <c r="B25" s="74" t="s">
        <v>78</v>
      </c>
      <c r="C25" s="26"/>
      <c r="D25" s="26"/>
      <c r="E25" s="26"/>
      <c r="F25" s="26"/>
      <c r="G25" s="26"/>
      <c r="H25" s="154">
        <v>0</v>
      </c>
      <c r="I25" s="13"/>
      <c r="J25" s="13"/>
      <c r="K25" s="13"/>
      <c r="L25" s="13"/>
      <c r="M25" s="13"/>
      <c r="N25" s="13"/>
      <c r="O25" s="13"/>
      <c r="P25" s="13"/>
      <c r="Q25" s="13"/>
    </row>
    <row r="26" spans="1:17" s="4" customFormat="1" ht="24" customHeight="1">
      <c r="B26" s="74" t="s">
        <v>210</v>
      </c>
      <c r="C26" s="26"/>
      <c r="D26" s="26"/>
      <c r="E26" s="26"/>
      <c r="F26" s="26"/>
      <c r="G26" s="26"/>
      <c r="H26" s="155">
        <v>0</v>
      </c>
      <c r="I26" s="13"/>
      <c r="J26" s="13"/>
      <c r="K26" s="13"/>
      <c r="L26" s="13"/>
      <c r="M26" s="13"/>
      <c r="N26" s="13"/>
      <c r="O26" s="13"/>
      <c r="P26" s="13"/>
      <c r="Q26" s="13"/>
    </row>
    <row r="27" spans="1:17" s="4" customFormat="1" ht="24" customHeight="1" thickBot="1">
      <c r="B27" s="74" t="s">
        <v>211</v>
      </c>
      <c r="C27" s="26"/>
      <c r="D27" s="26"/>
      <c r="E27" s="26"/>
      <c r="F27" s="26"/>
      <c r="G27" s="26"/>
      <c r="H27" s="156">
        <v>0</v>
      </c>
      <c r="I27" s="13"/>
      <c r="J27" s="13"/>
      <c r="K27" s="13"/>
      <c r="L27" s="13"/>
      <c r="M27" s="13"/>
      <c r="N27" s="13"/>
      <c r="O27" s="13"/>
      <c r="P27" s="13"/>
      <c r="Q27" s="13"/>
    </row>
    <row r="28" spans="1:17" s="4" customFormat="1" ht="24" customHeight="1">
      <c r="B28" s="61"/>
      <c r="C28" s="17"/>
      <c r="D28" s="17"/>
      <c r="E28" s="17"/>
      <c r="F28" s="17"/>
      <c r="G28" s="14" t="s">
        <v>18</v>
      </c>
      <c r="H28" s="99">
        <f>SUM(H25:H27)</f>
        <v>0</v>
      </c>
      <c r="I28" s="17" t="s">
        <v>24</v>
      </c>
      <c r="J28" s="13"/>
      <c r="K28" s="13"/>
      <c r="L28" s="13"/>
      <c r="M28" s="13"/>
      <c r="N28" s="13"/>
      <c r="O28" s="13"/>
      <c r="P28" s="13"/>
      <c r="Q28" s="13"/>
    </row>
    <row r="29" spans="1:17" s="4" customFormat="1" ht="15" customHeight="1">
      <c r="B29" s="61"/>
      <c r="C29" s="17"/>
      <c r="D29" s="17"/>
      <c r="E29" s="17"/>
      <c r="F29" s="17"/>
      <c r="G29" s="14"/>
      <c r="H29" s="77"/>
      <c r="I29" s="17"/>
      <c r="J29" s="13"/>
      <c r="K29" s="13"/>
      <c r="L29" s="13"/>
      <c r="M29" s="13"/>
      <c r="N29" s="13"/>
      <c r="O29" s="13"/>
      <c r="P29" s="13"/>
      <c r="Q29" s="13"/>
    </row>
    <row r="30" spans="1:17" s="4" customFormat="1" ht="24" customHeight="1" thickBot="1">
      <c r="A30" s="13"/>
      <c r="B30" s="291" t="s">
        <v>202</v>
      </c>
      <c r="C30" s="291"/>
      <c r="D30" s="291"/>
      <c r="E30" s="291"/>
      <c r="F30" s="291"/>
      <c r="G30" s="291"/>
      <c r="H30" s="70" t="s">
        <v>23</v>
      </c>
      <c r="I30" s="13"/>
      <c r="J30" s="235" t="s">
        <v>203</v>
      </c>
      <c r="K30" s="236"/>
      <c r="L30" s="236"/>
      <c r="M30" s="236"/>
      <c r="N30" s="236"/>
      <c r="O30" s="246"/>
      <c r="P30" s="62" t="s">
        <v>23</v>
      </c>
    </row>
    <row r="31" spans="1:17" s="4" customFormat="1" ht="24" customHeight="1" thickBot="1">
      <c r="A31" s="13"/>
      <c r="B31" s="71" t="s">
        <v>212</v>
      </c>
      <c r="C31" s="72"/>
      <c r="D31" s="72"/>
      <c r="E31" s="73"/>
      <c r="F31" s="73"/>
      <c r="G31" s="73"/>
      <c r="H31" s="160">
        <v>0</v>
      </c>
      <c r="J31" s="74" t="s">
        <v>79</v>
      </c>
      <c r="K31" s="26"/>
      <c r="L31" s="26"/>
      <c r="M31" s="26"/>
      <c r="N31" s="26"/>
      <c r="O31" s="26"/>
      <c r="P31" s="157">
        <v>0</v>
      </c>
    </row>
    <row r="32" spans="1:17" s="4" customFormat="1" ht="24" customHeight="1">
      <c r="A32" s="13"/>
      <c r="B32" s="75" t="s">
        <v>213</v>
      </c>
      <c r="C32" s="76"/>
      <c r="D32" s="76"/>
      <c r="E32" s="77"/>
      <c r="F32" s="77"/>
      <c r="G32" s="77"/>
      <c r="H32" s="161">
        <v>0</v>
      </c>
      <c r="J32" s="74" t="s">
        <v>80</v>
      </c>
      <c r="K32" s="26"/>
      <c r="L32" s="26"/>
      <c r="M32" s="26"/>
      <c r="N32" s="26"/>
      <c r="O32" s="26"/>
      <c r="P32" s="158">
        <v>0</v>
      </c>
    </row>
    <row r="33" spans="1:25" s="4" customFormat="1" ht="24" customHeight="1">
      <c r="A33" s="13"/>
      <c r="B33" s="74" t="s">
        <v>205</v>
      </c>
      <c r="C33" s="78"/>
      <c r="D33" s="78"/>
      <c r="E33" s="26"/>
      <c r="F33" s="26"/>
      <c r="G33" s="26"/>
      <c r="H33" s="155">
        <v>0</v>
      </c>
      <c r="J33" s="74" t="s">
        <v>81</v>
      </c>
      <c r="K33" s="26"/>
      <c r="L33" s="26"/>
      <c r="M33" s="26"/>
      <c r="N33" s="26"/>
      <c r="O33" s="26"/>
      <c r="P33" s="158">
        <v>0</v>
      </c>
    </row>
    <row r="34" spans="1:25" s="4" customFormat="1" ht="24" customHeight="1" thickBot="1">
      <c r="A34" s="13"/>
      <c r="B34" s="74" t="s">
        <v>214</v>
      </c>
      <c r="C34" s="78"/>
      <c r="D34" s="78"/>
      <c r="E34" s="26"/>
      <c r="F34" s="26"/>
      <c r="G34" s="26"/>
      <c r="H34" s="156">
        <v>0</v>
      </c>
      <c r="J34" s="74" t="s">
        <v>82</v>
      </c>
      <c r="K34" s="26"/>
      <c r="L34" s="26"/>
      <c r="M34" s="26"/>
      <c r="N34" s="26"/>
      <c r="O34" s="26"/>
      <c r="P34" s="158">
        <v>0</v>
      </c>
    </row>
    <row r="35" spans="1:25" s="4" customFormat="1" ht="24" customHeight="1">
      <c r="A35" s="13"/>
      <c r="C35" s="13"/>
      <c r="D35" s="13"/>
      <c r="G35" s="14" t="s">
        <v>38</v>
      </c>
      <c r="H35" s="99">
        <f>SUM(H31:H34)</f>
        <v>0</v>
      </c>
      <c r="I35" s="4" t="s">
        <v>24</v>
      </c>
      <c r="J35" s="74" t="s">
        <v>83</v>
      </c>
      <c r="K35" s="26"/>
      <c r="L35" s="26"/>
      <c r="M35" s="26"/>
      <c r="N35" s="26"/>
      <c r="O35" s="26"/>
      <c r="P35" s="158">
        <v>0</v>
      </c>
    </row>
    <row r="36" spans="1:25" s="4" customFormat="1" ht="24" customHeight="1" thickBot="1">
      <c r="A36" s="13"/>
      <c r="B36" s="13"/>
      <c r="D36" s="13"/>
      <c r="E36" s="13"/>
      <c r="F36" s="13"/>
      <c r="J36" s="74" t="s">
        <v>215</v>
      </c>
      <c r="K36" s="26"/>
      <c r="L36" s="26"/>
      <c r="M36" s="26"/>
      <c r="N36" s="26"/>
      <c r="O36" s="26"/>
      <c r="P36" s="159">
        <v>0</v>
      </c>
    </row>
    <row r="37" spans="1:25" s="4" customFormat="1" ht="24" customHeight="1">
      <c r="A37" s="13"/>
      <c r="C37" s="13"/>
      <c r="D37" s="13"/>
      <c r="O37" s="14" t="s">
        <v>38</v>
      </c>
      <c r="P37" s="134">
        <f>SUM(P31:P36)</f>
        <v>0</v>
      </c>
      <c r="Q37" s="17" t="s">
        <v>24</v>
      </c>
    </row>
    <row r="38" spans="1:25" s="4" customFormat="1" ht="15" customHeight="1">
      <c r="A38" s="13"/>
      <c r="C38" s="13"/>
      <c r="D38" s="13"/>
      <c r="O38" s="14"/>
      <c r="Q38" s="17"/>
    </row>
    <row r="39" spans="1:25" s="4" customFormat="1" ht="24" customHeight="1">
      <c r="A39" s="25" t="s">
        <v>16</v>
      </c>
      <c r="B39" s="43" t="s">
        <v>237</v>
      </c>
      <c r="C39" s="13"/>
      <c r="D39" s="13"/>
    </row>
    <row r="40" spans="1:25" s="4" customFormat="1" ht="24" customHeight="1">
      <c r="B40" s="8" t="s">
        <v>238</v>
      </c>
    </row>
    <row r="41" spans="1:25" s="4" customFormat="1" ht="15" customHeight="1">
      <c r="B41" s="8"/>
    </row>
    <row r="42" spans="1:25" ht="24" customHeight="1">
      <c r="B42" s="42" t="s">
        <v>239</v>
      </c>
      <c r="H42" s="56"/>
      <c r="I42" s="113"/>
      <c r="J42" s="22"/>
      <c r="K42" s="14"/>
      <c r="L42" s="14"/>
      <c r="M42" s="14"/>
      <c r="N42" s="14"/>
      <c r="O42" s="14"/>
      <c r="P42" s="4"/>
      <c r="Q42" s="4"/>
    </row>
    <row r="43" spans="1:25" ht="24" customHeight="1" thickBot="1">
      <c r="A43" s="4"/>
      <c r="B43" s="247" t="s">
        <v>1</v>
      </c>
      <c r="C43" s="248"/>
      <c r="D43" s="247" t="s">
        <v>2</v>
      </c>
      <c r="E43" s="248"/>
      <c r="F43" s="247" t="s">
        <v>5</v>
      </c>
      <c r="G43" s="248"/>
      <c r="H43" s="247" t="s">
        <v>6</v>
      </c>
      <c r="I43" s="248"/>
      <c r="J43" s="235" t="s">
        <v>18</v>
      </c>
      <c r="K43" s="246"/>
      <c r="L43" s="14"/>
      <c r="M43" s="4"/>
      <c r="N43" s="4"/>
      <c r="O43" s="4"/>
      <c r="P43" s="4"/>
      <c r="Q43" s="4"/>
    </row>
    <row r="44" spans="1:25" s="4" customFormat="1" ht="24" customHeight="1" thickBot="1">
      <c r="B44" s="287">
        <v>0</v>
      </c>
      <c r="C44" s="288"/>
      <c r="D44" s="289">
        <v>0</v>
      </c>
      <c r="E44" s="288"/>
      <c r="F44" s="289">
        <v>0</v>
      </c>
      <c r="G44" s="288"/>
      <c r="H44" s="289">
        <v>0</v>
      </c>
      <c r="I44" s="290"/>
      <c r="J44" s="258">
        <f>SUM(B44:I44)</f>
        <v>0</v>
      </c>
      <c r="K44" s="259"/>
      <c r="L44" s="14"/>
      <c r="O44" s="15"/>
      <c r="P44" s="15"/>
    </row>
    <row r="45" spans="1:25" s="4" customFormat="1" ht="15" customHeight="1">
      <c r="C45" s="13"/>
      <c r="D45" s="13"/>
    </row>
    <row r="46" spans="1:25" s="4" customFormat="1" ht="24" customHeight="1">
      <c r="A46" s="25"/>
      <c r="B46" s="16" t="s">
        <v>240</v>
      </c>
      <c r="P46" s="13"/>
    </row>
    <row r="47" spans="1:25" s="4" customFormat="1" ht="24" customHeight="1" thickBot="1">
      <c r="A47" s="25"/>
      <c r="B47" s="16" t="s">
        <v>84</v>
      </c>
      <c r="R47" s="16"/>
      <c r="S47" s="16"/>
      <c r="T47" s="16"/>
      <c r="U47" s="16"/>
      <c r="V47" s="16"/>
    </row>
    <row r="48" spans="1:25" s="4" customFormat="1" ht="24" customHeight="1">
      <c r="A48" s="25"/>
      <c r="B48" s="138"/>
      <c r="C48" s="26" t="s">
        <v>86</v>
      </c>
      <c r="D48" s="26"/>
      <c r="E48" s="26"/>
      <c r="F48" s="26"/>
      <c r="G48" s="26"/>
      <c r="H48" s="26"/>
      <c r="I48" s="26"/>
      <c r="J48" s="26"/>
      <c r="K48" s="27"/>
      <c r="R48" s="16"/>
      <c r="S48" s="16"/>
      <c r="T48" s="16"/>
      <c r="U48" s="16"/>
      <c r="V48" s="16"/>
      <c r="W48" s="16"/>
      <c r="X48" s="16"/>
      <c r="Y48" s="16"/>
    </row>
    <row r="49" spans="1:17" s="4" customFormat="1" ht="24" customHeight="1">
      <c r="A49" s="25"/>
      <c r="B49" s="141"/>
      <c r="C49" s="26" t="s">
        <v>87</v>
      </c>
      <c r="D49" s="26"/>
      <c r="E49" s="26"/>
      <c r="F49" s="26"/>
      <c r="G49" s="26"/>
      <c r="H49" s="26"/>
      <c r="I49" s="26"/>
      <c r="J49" s="26"/>
      <c r="K49" s="27"/>
    </row>
    <row r="50" spans="1:17" ht="24" customHeight="1">
      <c r="B50" s="141"/>
      <c r="C50" s="26" t="s">
        <v>88</v>
      </c>
      <c r="D50" s="26"/>
      <c r="E50" s="26"/>
      <c r="F50" s="26"/>
      <c r="G50" s="26"/>
      <c r="H50" s="26"/>
      <c r="I50" s="26"/>
      <c r="J50" s="26"/>
      <c r="K50" s="27"/>
      <c r="L50" s="4"/>
      <c r="M50" s="4"/>
      <c r="N50" s="4"/>
      <c r="O50" s="4"/>
      <c r="P50" s="4"/>
      <c r="Q50" s="4"/>
    </row>
    <row r="51" spans="1:17" ht="24" customHeight="1" thickBot="1">
      <c r="B51" s="139"/>
      <c r="C51" s="26" t="s">
        <v>89</v>
      </c>
      <c r="D51" s="26"/>
      <c r="E51" s="26"/>
      <c r="F51" s="26"/>
      <c r="G51" s="26"/>
      <c r="H51" s="26"/>
      <c r="I51" s="26"/>
      <c r="J51" s="26"/>
      <c r="K51" s="27"/>
      <c r="N51" s="20"/>
    </row>
    <row r="52" spans="1:17" ht="15" customHeight="1">
      <c r="J52" s="19"/>
      <c r="K52" s="20"/>
    </row>
    <row r="53" spans="1:17" ht="24" customHeight="1">
      <c r="B53" s="23" t="s">
        <v>241</v>
      </c>
      <c r="J53" s="19"/>
      <c r="K53" s="20"/>
    </row>
    <row r="54" spans="1:17" ht="24" customHeight="1" thickBot="1">
      <c r="B54" s="23" t="s">
        <v>204</v>
      </c>
      <c r="J54" s="19"/>
      <c r="K54" s="20"/>
    </row>
    <row r="55" spans="1:17" ht="24" customHeight="1">
      <c r="B55" s="138"/>
      <c r="C55" s="35" t="s">
        <v>90</v>
      </c>
      <c r="D55" s="35"/>
      <c r="E55" s="35"/>
      <c r="F55" s="35"/>
      <c r="G55" s="35"/>
      <c r="H55" s="35"/>
      <c r="I55" s="35"/>
      <c r="J55" s="35"/>
      <c r="K55" s="36"/>
      <c r="N55" s="20"/>
    </row>
    <row r="56" spans="1:17" ht="24" customHeight="1">
      <c r="B56" s="141"/>
      <c r="C56" s="35" t="s">
        <v>91</v>
      </c>
      <c r="D56" s="35"/>
      <c r="E56" s="35"/>
      <c r="F56" s="35"/>
      <c r="G56" s="35"/>
      <c r="H56" s="35"/>
      <c r="I56" s="35"/>
      <c r="J56" s="35"/>
      <c r="K56" s="36"/>
      <c r="N56" s="20"/>
    </row>
    <row r="57" spans="1:17" ht="24" customHeight="1" thickBot="1">
      <c r="B57" s="141"/>
      <c r="C57" s="35" t="s">
        <v>92</v>
      </c>
      <c r="D57" s="35"/>
      <c r="E57" s="35"/>
      <c r="F57" s="41"/>
      <c r="G57" s="41"/>
      <c r="H57" s="41"/>
      <c r="I57" s="41"/>
      <c r="J57" s="41"/>
      <c r="K57" s="106"/>
      <c r="N57" s="20"/>
    </row>
    <row r="58" spans="1:17" ht="24" customHeight="1" thickBot="1">
      <c r="B58" s="139"/>
      <c r="C58" s="35" t="s">
        <v>93</v>
      </c>
      <c r="D58" s="35"/>
      <c r="E58" s="59" t="s">
        <v>37</v>
      </c>
      <c r="F58" s="284"/>
      <c r="G58" s="285"/>
      <c r="H58" s="285"/>
      <c r="I58" s="285"/>
      <c r="J58" s="285"/>
      <c r="K58" s="286"/>
      <c r="N58" s="20"/>
    </row>
    <row r="59" spans="1:17" ht="15" customHeight="1">
      <c r="J59" s="19"/>
      <c r="K59" s="20"/>
    </row>
    <row r="60" spans="1:17" ht="24" customHeight="1">
      <c r="B60" s="23" t="s">
        <v>242</v>
      </c>
    </row>
    <row r="61" spans="1:17" ht="24" customHeight="1">
      <c r="B61" s="23" t="s">
        <v>17</v>
      </c>
    </row>
    <row r="62" spans="1:17" ht="24" customHeight="1" thickBot="1">
      <c r="B62" s="23" t="s">
        <v>94</v>
      </c>
    </row>
    <row r="63" spans="1:17" ht="24" customHeight="1">
      <c r="B63" s="138"/>
      <c r="C63" s="35" t="s">
        <v>95</v>
      </c>
      <c r="D63" s="35"/>
      <c r="E63" s="35"/>
      <c r="F63" s="35"/>
      <c r="G63" s="35"/>
      <c r="H63" s="35"/>
      <c r="I63" s="35"/>
      <c r="J63" s="35"/>
      <c r="K63" s="36"/>
      <c r="L63" s="20"/>
    </row>
    <row r="64" spans="1:17" ht="24" customHeight="1">
      <c r="B64" s="141"/>
      <c r="C64" s="35" t="s">
        <v>96</v>
      </c>
      <c r="D64" s="35"/>
      <c r="E64" s="35"/>
      <c r="F64" s="35"/>
      <c r="G64" s="35"/>
      <c r="H64" s="35"/>
      <c r="I64" s="35"/>
      <c r="J64" s="35"/>
      <c r="K64" s="36"/>
      <c r="L64" s="20"/>
    </row>
    <row r="65" spans="2:12" ht="24" customHeight="1">
      <c r="B65" s="141"/>
      <c r="C65" s="35" t="s">
        <v>97</v>
      </c>
      <c r="D65" s="35"/>
      <c r="E65" s="35"/>
      <c r="F65" s="35"/>
      <c r="G65" s="35"/>
      <c r="H65" s="35"/>
      <c r="I65" s="35"/>
      <c r="J65" s="35"/>
      <c r="K65" s="36"/>
      <c r="L65" s="20"/>
    </row>
    <row r="66" spans="2:12" ht="24" customHeight="1">
      <c r="B66" s="141"/>
      <c r="C66" s="35" t="s">
        <v>98</v>
      </c>
      <c r="D66" s="35"/>
      <c r="E66" s="35"/>
      <c r="F66" s="35"/>
      <c r="G66" s="35"/>
      <c r="H66" s="35"/>
      <c r="I66" s="35"/>
      <c r="J66" s="35"/>
      <c r="K66" s="36"/>
      <c r="L66" s="20"/>
    </row>
    <row r="67" spans="2:12" ht="24" customHeight="1">
      <c r="B67" s="141"/>
      <c r="C67" s="35" t="s">
        <v>99</v>
      </c>
      <c r="D67" s="35"/>
      <c r="E67" s="35"/>
      <c r="F67" s="35"/>
      <c r="G67" s="35"/>
      <c r="H67" s="35"/>
      <c r="I67" s="35"/>
      <c r="J67" s="35"/>
      <c r="K67" s="36"/>
      <c r="L67" s="20"/>
    </row>
    <row r="68" spans="2:12" ht="24" customHeight="1">
      <c r="B68" s="141"/>
      <c r="C68" s="35" t="s">
        <v>100</v>
      </c>
      <c r="D68" s="35"/>
      <c r="E68" s="35"/>
      <c r="F68" s="35"/>
      <c r="G68" s="35"/>
      <c r="H68" s="35"/>
      <c r="I68" s="35"/>
      <c r="J68" s="35"/>
      <c r="K68" s="36"/>
      <c r="L68" s="20"/>
    </row>
    <row r="69" spans="2:12" ht="24" customHeight="1" thickBot="1">
      <c r="B69" s="141"/>
      <c r="C69" s="35" t="s">
        <v>101</v>
      </c>
      <c r="D69" s="35"/>
      <c r="E69" s="35"/>
      <c r="F69" s="41"/>
      <c r="G69" s="41"/>
      <c r="H69" s="41"/>
      <c r="I69" s="41"/>
      <c r="J69" s="41"/>
      <c r="K69" s="106"/>
      <c r="L69" s="20"/>
    </row>
    <row r="70" spans="2:12" ht="24" customHeight="1" thickBot="1">
      <c r="B70" s="139"/>
      <c r="C70" s="35" t="s">
        <v>102</v>
      </c>
      <c r="D70" s="35"/>
      <c r="E70" s="59" t="s">
        <v>37</v>
      </c>
      <c r="F70" s="284"/>
      <c r="G70" s="285"/>
      <c r="H70" s="285"/>
      <c r="I70" s="285"/>
      <c r="J70" s="285"/>
      <c r="K70" s="286"/>
      <c r="L70" s="20"/>
    </row>
    <row r="71" spans="2:12" ht="24" customHeight="1">
      <c r="B71" s="13"/>
      <c r="E71" s="40"/>
      <c r="F71" s="2"/>
      <c r="G71" s="2"/>
      <c r="H71" s="2"/>
      <c r="I71" s="2"/>
      <c r="J71" s="2"/>
      <c r="K71" s="2"/>
      <c r="L71" s="20"/>
    </row>
  </sheetData>
  <sheetProtection sheet="1" objects="1" scenarios="1"/>
  <mergeCells count="19">
    <mergeCell ref="P1:Q1"/>
    <mergeCell ref="B43:C43"/>
    <mergeCell ref="D43:E43"/>
    <mergeCell ref="F43:G43"/>
    <mergeCell ref="H43:I43"/>
    <mergeCell ref="J43:K43"/>
    <mergeCell ref="B24:G24"/>
    <mergeCell ref="B30:G30"/>
    <mergeCell ref="J30:O30"/>
    <mergeCell ref="B8:E8"/>
    <mergeCell ref="G8:J8"/>
    <mergeCell ref="G14:J14"/>
    <mergeCell ref="F58:K58"/>
    <mergeCell ref="F70:K70"/>
    <mergeCell ref="B44:C44"/>
    <mergeCell ref="D44:E44"/>
    <mergeCell ref="F44:G44"/>
    <mergeCell ref="H44:I44"/>
    <mergeCell ref="J44:K44"/>
  </mergeCells>
  <phoneticPr fontId="1"/>
  <conditionalFormatting sqref="B48">
    <cfRule type="expression" dxfId="41" priority="8">
      <formula>AND($J$44&gt;0,COUNTA($B$49:$B$51)=1)</formula>
    </cfRule>
  </conditionalFormatting>
  <conditionalFormatting sqref="B48:B51">
    <cfRule type="expression" dxfId="40" priority="3">
      <formula>AND($J$44&gt;0,COUNTA($B$48:$B$51)&gt;1)</formula>
    </cfRule>
    <cfRule type="expression" dxfId="39" priority="4">
      <formula>AND($J$44=0,COUNTA($B$48:$B$51)&gt;0)</formula>
    </cfRule>
    <cfRule type="expression" dxfId="38" priority="16">
      <formula>$J$44=0</formula>
    </cfRule>
  </conditionalFormatting>
  <conditionalFormatting sqref="B49">
    <cfRule type="expression" dxfId="37" priority="7">
      <formula>AND($J$44&gt;0,COUNTA($B$48,$B$50:$B$51)=1)</formula>
    </cfRule>
  </conditionalFormatting>
  <conditionalFormatting sqref="B50">
    <cfRule type="expression" dxfId="36" priority="6">
      <formula>AND($J$44&gt;0,COUNTA($B$48:$B$49,$B$51)=1)</formula>
    </cfRule>
  </conditionalFormatting>
  <conditionalFormatting sqref="B51">
    <cfRule type="expression" dxfId="35" priority="5">
      <formula>AND($J$44&gt;0,COUNTA($B$48:$B$50)=1)</formula>
    </cfRule>
  </conditionalFormatting>
  <conditionalFormatting sqref="B55">
    <cfRule type="expression" dxfId="34" priority="14">
      <formula>AND($B$55="",COUNTA($B$55:$B$58)=1)</formula>
    </cfRule>
  </conditionalFormatting>
  <conditionalFormatting sqref="B55:B58">
    <cfRule type="expression" dxfId="33" priority="10">
      <formula>COUNTA($B$55:$B$58)&gt;1</formula>
    </cfRule>
  </conditionalFormatting>
  <conditionalFormatting sqref="B56">
    <cfRule type="expression" dxfId="32" priority="13">
      <formula>AND($B$56="",COUNTA($B$55:$B$58)=1)</formula>
    </cfRule>
  </conditionalFormatting>
  <conditionalFormatting sqref="B57">
    <cfRule type="expression" dxfId="31" priority="12">
      <formula>AND($B$57="",COUNTA($B$55:$B$58)=1)</formula>
    </cfRule>
  </conditionalFormatting>
  <conditionalFormatting sqref="B58">
    <cfRule type="expression" dxfId="30" priority="11">
      <formula>AND($B$58="",COUNTA($B$55:$B$58)=1)</formula>
    </cfRule>
  </conditionalFormatting>
  <conditionalFormatting sqref="F58:K58">
    <cfRule type="expression" dxfId="29" priority="2">
      <formula>AND($B$58="",$F$58&lt;&gt;"")</formula>
    </cfRule>
    <cfRule type="expression" dxfId="28" priority="15">
      <formula>$B$58=""</formula>
    </cfRule>
  </conditionalFormatting>
  <conditionalFormatting sqref="F70:K70">
    <cfRule type="expression" dxfId="27" priority="1">
      <formula>AND($B$70="",$F$70&lt;&gt;"")</formula>
    </cfRule>
    <cfRule type="expression" dxfId="26" priority="9">
      <formula>$B$70=""</formula>
    </cfRule>
  </conditionalFormatting>
  <conditionalFormatting sqref="P31:P37">
    <cfRule type="expression" dxfId="25" priority="17">
      <formula>$H$31=0</formula>
    </cfRule>
  </conditionalFormatting>
  <dataValidations count="1">
    <dataValidation type="custom" allowBlank="1" showInputMessage="1" showErrorMessage="1" sqref="J44 B44 D44 F44 H44 O25:O27 N28:N29 J28:J29 L28:L29 E22:E23 G22:G23 M22:M27 K22:K27 I22:I27" xr:uid="{00000000-0002-0000-0200-000000000000}">
      <formula1>ISNUMBER(B22)</formula1>
    </dataValidation>
  </dataValidations>
  <printOptions horizontalCentered="1"/>
  <pageMargins left="0.31496062992125984" right="0.51181102362204722" top="0.35433070866141736" bottom="0.15748031496062992"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プルダウンメニュー!$A$1:$A$2</xm:f>
          </x14:formula1>
          <xm:sqref>B55:B58 B63:B71 B48:B51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5"/>
  <sheetViews>
    <sheetView view="pageBreakPreview" zoomScale="80" zoomScaleNormal="80" zoomScaleSheetLayoutView="80" workbookViewId="0"/>
  </sheetViews>
  <sheetFormatPr defaultColWidth="8.75" defaultRowHeight="14.25"/>
  <cols>
    <col min="1" max="16384" width="8.75" style="127"/>
  </cols>
  <sheetData>
    <row r="1" spans="1:16" s="19" customFormat="1" ht="24" customHeight="1">
      <c r="A1" s="30"/>
      <c r="N1" s="283" t="s">
        <v>186</v>
      </c>
      <c r="O1" s="283"/>
      <c r="P1" s="20"/>
    </row>
    <row r="2" spans="1:16" s="19" customFormat="1" ht="24" customHeight="1">
      <c r="A2" s="30" t="s">
        <v>21</v>
      </c>
      <c r="B2" s="29" t="s">
        <v>216</v>
      </c>
      <c r="J2" s="20"/>
    </row>
    <row r="3" spans="1:16" s="19" customFormat="1" ht="24" customHeight="1">
      <c r="A3" s="30"/>
      <c r="B3" s="29"/>
      <c r="J3" s="20"/>
    </row>
    <row r="4" spans="1:16" s="19" customFormat="1" ht="24" customHeight="1">
      <c r="A4" s="30"/>
      <c r="B4" s="23" t="s">
        <v>246</v>
      </c>
      <c r="J4" s="20"/>
    </row>
    <row r="5" spans="1:16" s="19" customFormat="1" ht="24" customHeight="1">
      <c r="A5" s="30"/>
      <c r="B5" s="94" t="s">
        <v>51</v>
      </c>
      <c r="J5" s="20"/>
    </row>
    <row r="6" spans="1:16" s="19" customFormat="1" ht="24" customHeight="1">
      <c r="A6" s="30"/>
      <c r="B6" s="94" t="s">
        <v>173</v>
      </c>
      <c r="J6" s="20"/>
    </row>
    <row r="7" spans="1:16" s="19" customFormat="1" ht="24" customHeight="1">
      <c r="A7" s="30"/>
      <c r="B7" s="94"/>
      <c r="J7" s="20"/>
    </row>
    <row r="8" spans="1:16" s="19" customFormat="1" ht="24" customHeight="1" thickBot="1">
      <c r="A8" s="30"/>
      <c r="B8" s="303" t="s">
        <v>28</v>
      </c>
      <c r="C8" s="304"/>
      <c r="D8" s="304"/>
      <c r="E8" s="304"/>
      <c r="F8" s="304"/>
      <c r="G8" s="304"/>
      <c r="H8" s="304"/>
      <c r="I8" s="304"/>
      <c r="J8" s="304"/>
      <c r="K8" s="305"/>
      <c r="L8" s="95" t="s">
        <v>150</v>
      </c>
      <c r="M8" s="137" t="s">
        <v>149</v>
      </c>
      <c r="N8" s="83" t="s">
        <v>29</v>
      </c>
    </row>
    <row r="9" spans="1:16" s="19" customFormat="1" ht="24" customHeight="1">
      <c r="A9" s="30"/>
      <c r="B9" s="307" t="s">
        <v>26</v>
      </c>
      <c r="C9" s="308"/>
      <c r="D9" s="37" t="s">
        <v>161</v>
      </c>
      <c r="E9" s="35"/>
      <c r="F9" s="35"/>
      <c r="G9" s="35"/>
      <c r="H9" s="35"/>
      <c r="I9" s="35"/>
      <c r="J9" s="35"/>
      <c r="K9" s="35"/>
      <c r="L9" s="162"/>
      <c r="M9" s="163">
        <v>0</v>
      </c>
      <c r="N9" s="299">
        <f>SUM(M9:M16)</f>
        <v>0</v>
      </c>
    </row>
    <row r="10" spans="1:16" s="19" customFormat="1" ht="24" customHeight="1">
      <c r="A10" s="30"/>
      <c r="B10" s="309"/>
      <c r="C10" s="310"/>
      <c r="D10" s="37" t="s">
        <v>162</v>
      </c>
      <c r="E10" s="35"/>
      <c r="F10" s="35"/>
      <c r="G10" s="35"/>
      <c r="H10" s="35"/>
      <c r="I10" s="35"/>
      <c r="J10" s="35"/>
      <c r="K10" s="35"/>
      <c r="L10" s="164"/>
      <c r="M10" s="165">
        <v>0</v>
      </c>
      <c r="N10" s="306"/>
    </row>
    <row r="11" spans="1:16" s="19" customFormat="1" ht="24" customHeight="1">
      <c r="A11" s="30"/>
      <c r="B11" s="309"/>
      <c r="C11" s="310"/>
      <c r="D11" s="37" t="s">
        <v>163</v>
      </c>
      <c r="E11" s="35"/>
      <c r="F11" s="35"/>
      <c r="G11" s="35"/>
      <c r="H11" s="35"/>
      <c r="I11" s="35"/>
      <c r="J11" s="35"/>
      <c r="K11" s="35"/>
      <c r="L11" s="164"/>
      <c r="M11" s="165">
        <v>0</v>
      </c>
      <c r="N11" s="306"/>
    </row>
    <row r="12" spans="1:16" s="19" customFormat="1" ht="24" customHeight="1">
      <c r="A12" s="30"/>
      <c r="B12" s="309"/>
      <c r="C12" s="310"/>
      <c r="D12" s="37" t="s">
        <v>164</v>
      </c>
      <c r="E12" s="35"/>
      <c r="F12" s="35"/>
      <c r="G12" s="35"/>
      <c r="H12" s="35"/>
      <c r="I12" s="35"/>
      <c r="J12" s="35"/>
      <c r="K12" s="35"/>
      <c r="L12" s="164"/>
      <c r="M12" s="165">
        <v>0</v>
      </c>
      <c r="N12" s="306"/>
    </row>
    <row r="13" spans="1:16" s="19" customFormat="1" ht="24" customHeight="1">
      <c r="A13" s="30"/>
      <c r="B13" s="309"/>
      <c r="C13" s="310"/>
      <c r="D13" s="37" t="s">
        <v>165</v>
      </c>
      <c r="E13" s="35"/>
      <c r="F13" s="35"/>
      <c r="G13" s="35"/>
      <c r="H13" s="35"/>
      <c r="I13" s="35"/>
      <c r="J13" s="35"/>
      <c r="K13" s="35"/>
      <c r="L13" s="164"/>
      <c r="M13" s="165">
        <v>0</v>
      </c>
      <c r="N13" s="306"/>
    </row>
    <row r="14" spans="1:16" s="19" customFormat="1" ht="24" customHeight="1">
      <c r="A14" s="30"/>
      <c r="B14" s="309"/>
      <c r="C14" s="310"/>
      <c r="D14" s="37" t="s">
        <v>166</v>
      </c>
      <c r="E14" s="35"/>
      <c r="F14" s="35"/>
      <c r="G14" s="35"/>
      <c r="H14" s="35"/>
      <c r="I14" s="35"/>
      <c r="J14" s="35"/>
      <c r="K14" s="35"/>
      <c r="L14" s="164"/>
      <c r="M14" s="165">
        <v>0</v>
      </c>
      <c r="N14" s="306"/>
    </row>
    <row r="15" spans="1:16" s="19" customFormat="1" ht="24" customHeight="1" thickBot="1">
      <c r="A15" s="30"/>
      <c r="B15" s="309"/>
      <c r="C15" s="310"/>
      <c r="D15" s="37" t="s">
        <v>167</v>
      </c>
      <c r="E15" s="35"/>
      <c r="F15" s="41"/>
      <c r="G15" s="41"/>
      <c r="H15" s="41"/>
      <c r="I15" s="41"/>
      <c r="J15" s="41"/>
      <c r="K15" s="41"/>
      <c r="L15" s="164"/>
      <c r="M15" s="165">
        <v>0</v>
      </c>
      <c r="N15" s="306"/>
    </row>
    <row r="16" spans="1:16" s="19" customFormat="1" ht="24" customHeight="1" thickBot="1">
      <c r="A16" s="30"/>
      <c r="B16" s="311"/>
      <c r="C16" s="312"/>
      <c r="D16" s="37" t="s">
        <v>168</v>
      </c>
      <c r="F16" s="105" t="s">
        <v>37</v>
      </c>
      <c r="G16" s="284"/>
      <c r="H16" s="285"/>
      <c r="I16" s="285"/>
      <c r="J16" s="285"/>
      <c r="K16" s="286"/>
      <c r="L16" s="164"/>
      <c r="M16" s="165">
        <v>0</v>
      </c>
      <c r="N16" s="300"/>
    </row>
    <row r="17" spans="1:20" s="19" customFormat="1" ht="24" customHeight="1">
      <c r="A17" s="30"/>
      <c r="B17" s="295" t="s">
        <v>27</v>
      </c>
      <c r="C17" s="296"/>
      <c r="D17" s="55" t="s">
        <v>169</v>
      </c>
      <c r="E17" s="41"/>
      <c r="L17" s="164"/>
      <c r="M17" s="165">
        <v>0</v>
      </c>
      <c r="N17" s="299">
        <f>SUM(M17:M18)</f>
        <v>0</v>
      </c>
    </row>
    <row r="18" spans="1:20" s="19" customFormat="1" ht="24" customHeight="1">
      <c r="A18" s="30"/>
      <c r="B18" s="297"/>
      <c r="C18" s="298"/>
      <c r="D18" s="135" t="s">
        <v>170</v>
      </c>
      <c r="E18" s="136"/>
      <c r="F18" s="136"/>
      <c r="G18" s="136"/>
      <c r="H18" s="136"/>
      <c r="I18" s="136"/>
      <c r="J18" s="136"/>
      <c r="K18" s="136"/>
      <c r="L18" s="166"/>
      <c r="M18" s="167">
        <v>0</v>
      </c>
      <c r="N18" s="300"/>
    </row>
    <row r="19" spans="1:20" s="19" customFormat="1" ht="24" customHeight="1" thickBot="1">
      <c r="A19" s="30"/>
      <c r="B19" s="313" t="s">
        <v>198</v>
      </c>
      <c r="C19" s="314"/>
      <c r="D19" s="35" t="s">
        <v>199</v>
      </c>
      <c r="E19" s="35"/>
      <c r="F19" s="35"/>
      <c r="G19" s="35"/>
      <c r="H19" s="35"/>
      <c r="I19" s="35"/>
      <c r="J19" s="35"/>
      <c r="K19" s="35"/>
      <c r="L19" s="168"/>
      <c r="M19" s="169">
        <v>0</v>
      </c>
      <c r="N19" s="36">
        <f>SUM(M19)</f>
        <v>0</v>
      </c>
    </row>
    <row r="20" spans="1:20" s="19" customFormat="1" ht="24" customHeight="1">
      <c r="A20" s="30"/>
      <c r="M20" s="40" t="s">
        <v>151</v>
      </c>
      <c r="N20" s="82">
        <f>SUM(N9+N17+N19)</f>
        <v>0</v>
      </c>
      <c r="O20" s="19" t="s">
        <v>24</v>
      </c>
    </row>
    <row r="21" spans="1:20" s="19" customFormat="1" ht="24" customHeight="1">
      <c r="A21" s="30"/>
      <c r="B21" s="23"/>
      <c r="J21" s="40"/>
    </row>
    <row r="22" spans="1:20" s="19" customFormat="1" ht="24" customHeight="1">
      <c r="A22" s="30"/>
      <c r="B22" s="23" t="s">
        <v>188</v>
      </c>
      <c r="J22" s="20"/>
    </row>
    <row r="23" spans="1:20" s="19" customFormat="1" ht="24" customHeight="1">
      <c r="A23" s="30"/>
      <c r="B23" s="42" t="s">
        <v>193</v>
      </c>
      <c r="J23" s="20"/>
    </row>
    <row r="24" spans="1:20" s="19" customFormat="1" ht="24" customHeight="1" thickBot="1">
      <c r="A24" s="30"/>
      <c r="B24" s="42"/>
      <c r="J24" s="20"/>
    </row>
    <row r="25" spans="1:20" s="19" customFormat="1" ht="24" customHeight="1">
      <c r="A25" s="33"/>
      <c r="B25" s="138"/>
      <c r="C25" s="93" t="s">
        <v>154</v>
      </c>
      <c r="D25" s="93"/>
      <c r="E25" s="93"/>
      <c r="F25" s="93"/>
      <c r="G25" s="93"/>
      <c r="H25" s="93"/>
      <c r="I25" s="93"/>
      <c r="J25" s="93"/>
      <c r="K25" s="64"/>
      <c r="L25" s="17"/>
      <c r="M25" s="17"/>
      <c r="N25" s="17"/>
      <c r="O25" s="13"/>
      <c r="P25" s="56"/>
      <c r="Q25" s="56"/>
      <c r="R25" s="56"/>
      <c r="S25" s="4"/>
      <c r="T25" s="4"/>
    </row>
    <row r="26" spans="1:20" s="19" customFormat="1" ht="24" customHeight="1">
      <c r="A26" s="33"/>
      <c r="B26" s="141"/>
      <c r="C26" s="93" t="s">
        <v>155</v>
      </c>
      <c r="D26" s="93"/>
      <c r="E26" s="93"/>
      <c r="F26" s="93"/>
      <c r="G26" s="93"/>
      <c r="H26" s="93"/>
      <c r="I26" s="93"/>
      <c r="J26" s="93"/>
      <c r="K26" s="64"/>
      <c r="L26" s="17"/>
      <c r="M26" s="17"/>
      <c r="N26" s="17"/>
      <c r="O26" s="13"/>
      <c r="P26" s="56"/>
      <c r="Q26" s="56"/>
      <c r="R26" s="56"/>
      <c r="S26" s="4"/>
      <c r="T26" s="4"/>
    </row>
    <row r="27" spans="1:20" s="19" customFormat="1" ht="24" customHeight="1">
      <c r="A27" s="30"/>
      <c r="B27" s="141"/>
      <c r="C27" s="93" t="s">
        <v>156</v>
      </c>
      <c r="D27" s="93"/>
      <c r="E27" s="93"/>
      <c r="F27" s="93"/>
      <c r="G27" s="93"/>
      <c r="H27" s="93"/>
      <c r="I27" s="93"/>
      <c r="J27" s="93"/>
      <c r="K27" s="64"/>
      <c r="L27" s="17"/>
      <c r="M27" s="17"/>
      <c r="N27" s="17"/>
      <c r="O27" s="17"/>
      <c r="P27" s="56"/>
      <c r="Q27" s="56"/>
      <c r="R27" s="56"/>
      <c r="S27" s="4"/>
      <c r="T27" s="4"/>
    </row>
    <row r="28" spans="1:20" s="19" customFormat="1" ht="24" customHeight="1">
      <c r="A28" s="30"/>
      <c r="B28" s="141"/>
      <c r="C28" s="93" t="s">
        <v>157</v>
      </c>
      <c r="D28" s="93"/>
      <c r="E28" s="93"/>
      <c r="F28" s="93"/>
      <c r="G28" s="93"/>
      <c r="H28" s="93"/>
      <c r="I28" s="93"/>
      <c r="J28" s="93"/>
      <c r="K28" s="64"/>
      <c r="L28" s="17"/>
      <c r="M28" s="17"/>
      <c r="N28" s="17"/>
      <c r="O28" s="17"/>
      <c r="P28" s="56"/>
      <c r="Q28" s="56"/>
      <c r="R28" s="56"/>
      <c r="S28" s="4"/>
      <c r="T28" s="4"/>
    </row>
    <row r="29" spans="1:20" s="19" customFormat="1" ht="24" customHeight="1">
      <c r="A29" s="30"/>
      <c r="B29" s="141"/>
      <c r="C29" s="93" t="s">
        <v>192</v>
      </c>
      <c r="D29" s="93"/>
      <c r="E29" s="93"/>
      <c r="F29" s="93"/>
      <c r="G29" s="93"/>
      <c r="H29" s="93"/>
      <c r="I29" s="93"/>
      <c r="J29" s="93"/>
      <c r="K29" s="64"/>
      <c r="L29" s="17"/>
      <c r="M29" s="17"/>
      <c r="N29" s="17"/>
      <c r="O29" s="17"/>
      <c r="P29" s="56"/>
      <c r="Q29" s="56"/>
      <c r="R29" s="56"/>
      <c r="S29" s="4"/>
      <c r="T29" s="4"/>
    </row>
    <row r="30" spans="1:20" s="19" customFormat="1" ht="24" customHeight="1">
      <c r="A30" s="30"/>
      <c r="B30" s="141"/>
      <c r="C30" s="93" t="s">
        <v>191</v>
      </c>
      <c r="D30" s="93"/>
      <c r="E30" s="93"/>
      <c r="F30" s="93"/>
      <c r="G30" s="93"/>
      <c r="H30" s="93"/>
      <c r="I30" s="93"/>
      <c r="J30" s="93"/>
      <c r="K30" s="64"/>
      <c r="L30" s="17"/>
      <c r="M30" s="17"/>
      <c r="N30" s="17"/>
      <c r="O30" s="17"/>
      <c r="P30" s="56"/>
      <c r="Q30" s="56"/>
      <c r="R30" s="56"/>
      <c r="S30" s="4"/>
      <c r="T30" s="4"/>
    </row>
    <row r="31" spans="1:20" s="19" customFormat="1" ht="24" customHeight="1">
      <c r="A31" s="30"/>
      <c r="B31" s="141"/>
      <c r="C31" s="93" t="s">
        <v>158</v>
      </c>
      <c r="D31" s="93"/>
      <c r="E31" s="93"/>
      <c r="F31" s="93"/>
      <c r="G31" s="93"/>
      <c r="H31" s="93"/>
      <c r="I31" s="93"/>
      <c r="J31" s="93"/>
      <c r="K31" s="64"/>
      <c r="L31" s="17"/>
      <c r="M31" s="17"/>
      <c r="N31" s="17"/>
      <c r="O31" s="17"/>
      <c r="R31" s="20"/>
    </row>
    <row r="32" spans="1:20" s="19" customFormat="1" ht="24" customHeight="1" thickBot="1">
      <c r="A32" s="30"/>
      <c r="B32" s="141"/>
      <c r="C32" s="93" t="s">
        <v>159</v>
      </c>
      <c r="D32" s="93"/>
      <c r="E32" s="93"/>
      <c r="F32" s="107"/>
      <c r="G32" s="107"/>
      <c r="H32" s="107"/>
      <c r="I32" s="107"/>
      <c r="J32" s="107"/>
      <c r="K32" s="108"/>
      <c r="L32" s="17"/>
      <c r="M32" s="17"/>
      <c r="N32" s="17"/>
      <c r="O32" s="17"/>
      <c r="R32" s="20"/>
    </row>
    <row r="33" spans="1:20" s="19" customFormat="1" ht="24" customHeight="1" thickBot="1">
      <c r="A33" s="30"/>
      <c r="B33" s="139"/>
      <c r="C33" s="93" t="s">
        <v>160</v>
      </c>
      <c r="D33" s="93"/>
      <c r="E33" s="93" t="s">
        <v>37</v>
      </c>
      <c r="F33" s="243"/>
      <c r="G33" s="244"/>
      <c r="H33" s="244"/>
      <c r="I33" s="244"/>
      <c r="J33" s="244"/>
      <c r="K33" s="245"/>
      <c r="L33" s="17"/>
      <c r="M33" s="17"/>
      <c r="N33" s="17"/>
      <c r="O33" s="17"/>
      <c r="R33" s="20"/>
    </row>
    <row r="34" spans="1:20" s="19" customFormat="1" ht="24" customHeight="1">
      <c r="A34" s="25"/>
      <c r="B34" s="17"/>
    </row>
    <row r="35" spans="1:20" s="4" customFormat="1" ht="24" customHeight="1">
      <c r="A35" s="25"/>
      <c r="B35" s="42" t="s">
        <v>247</v>
      </c>
      <c r="C35" s="13"/>
      <c r="D35" s="13"/>
      <c r="E35" s="13"/>
      <c r="F35" s="13"/>
      <c r="G35" s="2"/>
      <c r="H35" s="2"/>
      <c r="I35" s="2"/>
      <c r="J35" s="2"/>
    </row>
    <row r="36" spans="1:20" s="4" customFormat="1" ht="15" customHeight="1">
      <c r="A36" s="25"/>
      <c r="B36" s="42"/>
      <c r="C36" s="13"/>
      <c r="D36" s="13"/>
      <c r="E36" s="13"/>
      <c r="F36" s="13"/>
      <c r="G36" s="2"/>
      <c r="H36" s="2"/>
      <c r="I36" s="2"/>
      <c r="J36" s="2"/>
    </row>
    <row r="37" spans="1:20" s="39" customFormat="1" ht="24" customHeight="1" thickBot="1">
      <c r="A37" s="46"/>
      <c r="B37" s="39" t="s">
        <v>243</v>
      </c>
      <c r="E37" s="176"/>
      <c r="H37" s="301" t="s">
        <v>36</v>
      </c>
      <c r="I37" s="302"/>
      <c r="J37" s="49" t="s">
        <v>1</v>
      </c>
      <c r="K37" s="50" t="s">
        <v>2</v>
      </c>
      <c r="L37" s="50" t="s">
        <v>5</v>
      </c>
      <c r="M37" s="81" t="s">
        <v>6</v>
      </c>
      <c r="N37" s="48" t="s">
        <v>174</v>
      </c>
      <c r="S37" s="47"/>
      <c r="T37" s="47"/>
    </row>
    <row r="38" spans="1:20" s="39" customFormat="1" ht="24" customHeight="1" thickTop="1">
      <c r="A38" s="46"/>
      <c r="C38" s="315" t="s">
        <v>52</v>
      </c>
      <c r="D38" s="315"/>
      <c r="E38" s="315"/>
      <c r="F38" s="315"/>
      <c r="G38" s="316"/>
      <c r="H38" s="317" t="s">
        <v>3</v>
      </c>
      <c r="I38" s="318"/>
      <c r="J38" s="173">
        <v>0</v>
      </c>
      <c r="K38" s="174">
        <v>0</v>
      </c>
      <c r="L38" s="174">
        <v>0</v>
      </c>
      <c r="M38" s="175">
        <v>0</v>
      </c>
      <c r="N38" s="212">
        <f>SUM(J38:M38)</f>
        <v>0</v>
      </c>
      <c r="P38" s="47"/>
      <c r="Q38" s="47"/>
    </row>
    <row r="39" spans="1:20" s="39" customFormat="1" ht="24" customHeight="1" thickBot="1">
      <c r="A39" s="46"/>
      <c r="C39" s="315"/>
      <c r="D39" s="315"/>
      <c r="E39" s="315"/>
      <c r="F39" s="315"/>
      <c r="G39" s="316"/>
      <c r="H39" s="281" t="s">
        <v>4</v>
      </c>
      <c r="I39" s="319"/>
      <c r="J39" s="170">
        <v>0</v>
      </c>
      <c r="K39" s="171">
        <v>0</v>
      </c>
      <c r="L39" s="171">
        <v>0</v>
      </c>
      <c r="M39" s="172">
        <v>0</v>
      </c>
      <c r="N39" s="51">
        <f>SUM(J39:M39)</f>
        <v>0</v>
      </c>
      <c r="P39" s="47"/>
      <c r="Q39" s="47"/>
    </row>
    <row r="40" spans="1:20" s="39" customFormat="1" ht="24" customHeight="1">
      <c r="A40" s="46"/>
      <c r="C40" s="114"/>
      <c r="D40" s="114"/>
      <c r="E40" s="114"/>
      <c r="F40" s="114"/>
      <c r="G40" s="114"/>
      <c r="H40" s="100"/>
      <c r="I40" s="100"/>
      <c r="M40" s="101" t="s">
        <v>175</v>
      </c>
      <c r="N40" s="102">
        <f>SUM(N38:N39)</f>
        <v>0</v>
      </c>
      <c r="O40" s="39" t="s">
        <v>176</v>
      </c>
      <c r="P40" s="47"/>
      <c r="Q40" s="47"/>
    </row>
    <row r="41" spans="1:20" s="39" customFormat="1" ht="24" customHeight="1">
      <c r="A41" s="46"/>
      <c r="C41" s="63"/>
      <c r="D41" s="63"/>
      <c r="E41" s="63"/>
      <c r="F41" s="63"/>
      <c r="P41" s="47"/>
      <c r="Q41" s="47"/>
    </row>
    <row r="42" spans="1:20" s="39" customFormat="1" ht="24" customHeight="1" thickBot="1">
      <c r="A42" s="46"/>
      <c r="B42" s="39" t="s">
        <v>244</v>
      </c>
      <c r="H42" s="301" t="s">
        <v>36</v>
      </c>
      <c r="I42" s="302"/>
      <c r="J42" s="49" t="s">
        <v>1</v>
      </c>
      <c r="K42" s="50" t="s">
        <v>2</v>
      </c>
      <c r="L42" s="50" t="s">
        <v>5</v>
      </c>
      <c r="M42" s="81" t="s">
        <v>6</v>
      </c>
      <c r="N42" s="48" t="s">
        <v>174</v>
      </c>
      <c r="S42" s="47"/>
      <c r="T42" s="47"/>
    </row>
    <row r="43" spans="1:20" s="39" customFormat="1" ht="24" customHeight="1" thickTop="1">
      <c r="A43" s="46"/>
      <c r="C43" s="315" t="s">
        <v>245</v>
      </c>
      <c r="D43" s="315"/>
      <c r="E43" s="315"/>
      <c r="F43" s="315"/>
      <c r="G43" s="316"/>
      <c r="H43" s="317" t="s">
        <v>3</v>
      </c>
      <c r="I43" s="318"/>
      <c r="J43" s="173">
        <v>0</v>
      </c>
      <c r="K43" s="174">
        <v>0</v>
      </c>
      <c r="L43" s="174">
        <v>0</v>
      </c>
      <c r="M43" s="175">
        <v>0</v>
      </c>
      <c r="N43" s="212">
        <f>SUM(J43:M43)</f>
        <v>0</v>
      </c>
      <c r="S43" s="47"/>
      <c r="T43" s="47"/>
    </row>
    <row r="44" spans="1:20" s="39" customFormat="1" ht="24" customHeight="1" thickBot="1">
      <c r="A44" s="46"/>
      <c r="C44" s="315"/>
      <c r="D44" s="315"/>
      <c r="E44" s="315"/>
      <c r="F44" s="315"/>
      <c r="G44" s="316"/>
      <c r="H44" s="281" t="s">
        <v>4</v>
      </c>
      <c r="I44" s="319"/>
      <c r="J44" s="170">
        <v>0</v>
      </c>
      <c r="K44" s="171">
        <v>0</v>
      </c>
      <c r="L44" s="171">
        <v>0</v>
      </c>
      <c r="M44" s="172">
        <v>0</v>
      </c>
      <c r="N44" s="51">
        <f>SUM(J44:M44)</f>
        <v>0</v>
      </c>
      <c r="P44" s="47"/>
    </row>
    <row r="45" spans="1:20" s="19" customFormat="1" ht="24" customHeight="1">
      <c r="A45" s="30"/>
      <c r="J45" s="20"/>
      <c r="M45" s="101" t="s">
        <v>175</v>
      </c>
      <c r="N45" s="102">
        <f>SUM(N43:N44)</f>
        <v>0</v>
      </c>
      <c r="O45" s="39" t="s">
        <v>176</v>
      </c>
    </row>
  </sheetData>
  <sheetProtection sheet="1" objects="1" scenarios="1"/>
  <mergeCells count="17">
    <mergeCell ref="C43:G44"/>
    <mergeCell ref="H43:I43"/>
    <mergeCell ref="H44:I44"/>
    <mergeCell ref="F33:K33"/>
    <mergeCell ref="H37:I37"/>
    <mergeCell ref="C38:G39"/>
    <mergeCell ref="H38:I38"/>
    <mergeCell ref="H39:I39"/>
    <mergeCell ref="G16:K16"/>
    <mergeCell ref="B17:C18"/>
    <mergeCell ref="N17:N18"/>
    <mergeCell ref="N1:O1"/>
    <mergeCell ref="H42:I42"/>
    <mergeCell ref="B8:K8"/>
    <mergeCell ref="N9:N16"/>
    <mergeCell ref="B9:C16"/>
    <mergeCell ref="B19:C19"/>
  </mergeCells>
  <phoneticPr fontId="1"/>
  <conditionalFormatting sqref="B25:B33">
    <cfRule type="expression" dxfId="24" priority="4">
      <formula>$L$18="○"</formula>
    </cfRule>
  </conditionalFormatting>
  <conditionalFormatting sqref="F33:K33">
    <cfRule type="expression" dxfId="23" priority="1">
      <formula>AND($B$33="",$F$33&lt;&gt;"")</formula>
    </cfRule>
    <cfRule type="expression" dxfId="22" priority="3">
      <formula>$B$33=""</formula>
    </cfRule>
  </conditionalFormatting>
  <conditionalFormatting sqref="G16:K16 M16">
    <cfRule type="expression" dxfId="21" priority="8">
      <formula>$L$16=""</formula>
    </cfRule>
  </conditionalFormatting>
  <conditionalFormatting sqref="G16:K16">
    <cfRule type="expression" dxfId="20" priority="2">
      <formula>AND($L$16="",$G$16&lt;&gt;"")</formula>
    </cfRule>
  </conditionalFormatting>
  <conditionalFormatting sqref="M9">
    <cfRule type="expression" dxfId="19" priority="15">
      <formula>$L$9=""</formula>
    </cfRule>
  </conditionalFormatting>
  <conditionalFormatting sqref="M10">
    <cfRule type="expression" dxfId="18" priority="14">
      <formula>$L$10=""</formula>
    </cfRule>
  </conditionalFormatting>
  <conditionalFormatting sqref="M11">
    <cfRule type="expression" dxfId="17" priority="13">
      <formula>$L$11=""</formula>
    </cfRule>
  </conditionalFormatting>
  <conditionalFormatting sqref="M12">
    <cfRule type="expression" dxfId="16" priority="12">
      <formula>$L$12=""</formula>
    </cfRule>
  </conditionalFormatting>
  <conditionalFormatting sqref="M13">
    <cfRule type="expression" dxfId="15" priority="11">
      <formula>$L$13=""</formula>
    </cfRule>
  </conditionalFormatting>
  <conditionalFormatting sqref="M14">
    <cfRule type="expression" dxfId="14" priority="10">
      <formula>$L$14=""</formula>
    </cfRule>
  </conditionalFormatting>
  <conditionalFormatting sqref="M15">
    <cfRule type="expression" dxfId="13" priority="9">
      <formula>$L$15=""</formula>
    </cfRule>
  </conditionalFormatting>
  <conditionalFormatting sqref="M17">
    <cfRule type="expression" dxfId="12" priority="7">
      <formula>$L$17=""</formula>
    </cfRule>
  </conditionalFormatting>
  <conditionalFormatting sqref="M18">
    <cfRule type="expression" dxfId="11" priority="6">
      <formula>$L$18=""</formula>
    </cfRule>
  </conditionalFormatting>
  <conditionalFormatting sqref="M19">
    <cfRule type="expression" dxfId="10" priority="5">
      <formula>$L$19=""</formula>
    </cfRule>
  </conditionalFormatting>
  <printOptions horizontalCentered="1"/>
  <pageMargins left="0.70866141732283472" right="0.70866141732283472" top="0.74803149606299213" bottom="0.74803149606299213" header="0.31496062992125984" footer="0.31496062992125984"/>
  <pageSetup paperSize="9" scale="6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プルダウンメニュー!$A$1:$A$2</xm:f>
          </x14:formula1>
          <xm:sqref>B25:B33 L9:L19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63"/>
  <sheetViews>
    <sheetView view="pageBreakPreview" zoomScale="80" zoomScaleNormal="80" zoomScaleSheetLayoutView="80" zoomScalePageLayoutView="50" workbookViewId="0"/>
  </sheetViews>
  <sheetFormatPr defaultColWidth="8.75" defaultRowHeight="24" customHeight="1"/>
  <cols>
    <col min="1" max="1" width="8.75" style="30"/>
    <col min="2" max="10" width="8.75" style="19"/>
    <col min="11" max="11" width="13.625" style="19" customWidth="1"/>
    <col min="12" max="15" width="8.75" style="19"/>
    <col min="16" max="16" width="17.25" style="19" customWidth="1"/>
    <col min="17" max="16384" width="8.75" style="19"/>
  </cols>
  <sheetData>
    <row r="1" spans="1:30" ht="24" customHeight="1">
      <c r="O1" s="283" t="s">
        <v>187</v>
      </c>
      <c r="P1" s="283"/>
    </row>
    <row r="2" spans="1:30" ht="24" customHeight="1">
      <c r="A2" s="25" t="s">
        <v>22</v>
      </c>
      <c r="B2" s="38" t="s">
        <v>218</v>
      </c>
      <c r="L2" s="21"/>
      <c r="M2" s="21"/>
      <c r="N2" s="21"/>
    </row>
    <row r="3" spans="1:30" ht="15" customHeight="1">
      <c r="A3" s="20"/>
      <c r="B3" s="38"/>
      <c r="C3" s="17"/>
      <c r="M3" s="21"/>
      <c r="N3" s="21"/>
      <c r="O3" s="21"/>
      <c r="P3" s="21"/>
      <c r="Q3" s="20"/>
    </row>
    <row r="4" spans="1:30" ht="24" customHeight="1">
      <c r="A4" s="20"/>
      <c r="B4" s="19" t="s">
        <v>177</v>
      </c>
      <c r="O4" s="21"/>
      <c r="P4" s="21"/>
      <c r="Q4" s="20"/>
    </row>
    <row r="5" spans="1:30" ht="24" customHeight="1">
      <c r="A5" s="20"/>
      <c r="B5" s="17" t="s">
        <v>178</v>
      </c>
      <c r="C5" s="17"/>
      <c r="M5" s="21"/>
      <c r="N5" s="21"/>
      <c r="O5" s="21"/>
      <c r="P5" s="21"/>
      <c r="Q5" s="20"/>
      <c r="R5" s="115"/>
      <c r="S5" s="115"/>
      <c r="T5" s="115"/>
      <c r="U5" s="115"/>
      <c r="V5" s="115"/>
      <c r="W5" s="115"/>
      <c r="X5" s="115"/>
      <c r="Y5" s="115"/>
      <c r="Z5" s="115"/>
      <c r="AA5" s="115"/>
      <c r="AB5" s="115"/>
      <c r="AC5" s="115"/>
      <c r="AD5" s="115"/>
    </row>
    <row r="6" spans="1:30" ht="24" customHeight="1">
      <c r="A6" s="20"/>
      <c r="B6" s="19" t="s">
        <v>179</v>
      </c>
      <c r="O6" s="21"/>
      <c r="P6" s="21"/>
      <c r="Q6" s="20"/>
    </row>
    <row r="7" spans="1:30" ht="24" customHeight="1">
      <c r="A7" s="20"/>
      <c r="B7" s="17" t="s">
        <v>180</v>
      </c>
      <c r="C7" s="17"/>
      <c r="M7" s="21"/>
      <c r="N7" s="21"/>
      <c r="O7" s="21"/>
      <c r="P7" s="21"/>
      <c r="Q7" s="20"/>
      <c r="R7" s="323"/>
      <c r="S7" s="323"/>
      <c r="T7" s="323"/>
      <c r="U7" s="323"/>
      <c r="V7" s="323"/>
      <c r="W7" s="323"/>
      <c r="X7" s="323"/>
      <c r="Y7" s="323"/>
      <c r="Z7" s="323"/>
      <c r="AA7" s="323"/>
      <c r="AB7" s="323"/>
      <c r="AC7" s="323"/>
      <c r="AD7" s="323"/>
    </row>
    <row r="8" spans="1:30" ht="24" customHeight="1">
      <c r="A8" s="20"/>
      <c r="B8" s="17"/>
      <c r="C8" s="17"/>
      <c r="M8" s="21"/>
      <c r="N8" s="21"/>
      <c r="O8" s="21"/>
      <c r="P8" s="21"/>
      <c r="Q8" s="20"/>
      <c r="R8" s="115"/>
      <c r="S8" s="115"/>
      <c r="T8" s="115"/>
      <c r="U8" s="115"/>
      <c r="V8" s="115"/>
      <c r="W8" s="115"/>
      <c r="X8" s="115"/>
      <c r="Y8" s="115"/>
      <c r="Z8" s="115"/>
      <c r="AA8" s="115"/>
      <c r="AB8" s="115"/>
      <c r="AC8" s="115"/>
      <c r="AD8" s="115"/>
    </row>
    <row r="9" spans="1:30" s="39" customFormat="1" ht="24" customHeight="1" thickBot="1">
      <c r="B9" s="86" t="s">
        <v>219</v>
      </c>
    </row>
    <row r="10" spans="1:30" s="39" customFormat="1" ht="24" customHeight="1">
      <c r="B10" s="138"/>
      <c r="C10" s="84" t="s">
        <v>104</v>
      </c>
      <c r="D10" s="85"/>
      <c r="E10" s="39" t="s">
        <v>105</v>
      </c>
    </row>
    <row r="11" spans="1:30" s="39" customFormat="1" ht="24" customHeight="1" thickBot="1">
      <c r="B11" s="139"/>
      <c r="C11" s="84" t="s">
        <v>106</v>
      </c>
      <c r="D11" s="85"/>
      <c r="E11" s="39" t="s">
        <v>107</v>
      </c>
    </row>
    <row r="12" spans="1:30" ht="15" customHeight="1">
      <c r="A12" s="25"/>
      <c r="B12" s="25"/>
      <c r="C12" s="17"/>
      <c r="N12" s="21"/>
      <c r="O12" s="21"/>
      <c r="R12" s="20"/>
    </row>
    <row r="13" spans="1:30" ht="24" customHeight="1" thickBot="1">
      <c r="A13" s="25"/>
      <c r="B13" s="42" t="s">
        <v>220</v>
      </c>
      <c r="C13" s="17"/>
      <c r="N13" s="21"/>
      <c r="O13" s="21"/>
      <c r="R13" s="20"/>
    </row>
    <row r="14" spans="1:30" s="104" customFormat="1" ht="24" customHeight="1" thickBot="1">
      <c r="A14" s="109"/>
      <c r="B14" s="320" t="s">
        <v>248</v>
      </c>
      <c r="C14" s="321"/>
      <c r="D14" s="321"/>
      <c r="E14" s="321"/>
      <c r="F14" s="321"/>
      <c r="G14" s="324"/>
      <c r="H14" s="177">
        <v>0</v>
      </c>
      <c r="I14" s="110" t="s">
        <v>19</v>
      </c>
    </row>
    <row r="15" spans="1:30" s="8" customFormat="1" ht="22.15" customHeight="1">
      <c r="A15" s="111"/>
    </row>
    <row r="16" spans="1:30" ht="24" customHeight="1">
      <c r="A16" s="25"/>
      <c r="B16" s="42" t="s">
        <v>145</v>
      </c>
      <c r="L16" s="21"/>
      <c r="M16" s="21"/>
      <c r="R16" s="20"/>
    </row>
    <row r="17" spans="1:16" ht="24" customHeight="1">
      <c r="A17" s="25"/>
      <c r="B17" s="42" t="s">
        <v>108</v>
      </c>
    </row>
    <row r="18" spans="1:16" ht="24" customHeight="1">
      <c r="A18" s="25"/>
      <c r="B18" s="9" t="s">
        <v>152</v>
      </c>
    </row>
    <row r="19" spans="1:16" ht="24" customHeight="1">
      <c r="A19" s="4"/>
      <c r="B19" s="8" t="s">
        <v>153</v>
      </c>
      <c r="C19" s="4"/>
      <c r="D19" s="4"/>
      <c r="E19" s="4"/>
      <c r="F19" s="4"/>
      <c r="G19" s="4"/>
      <c r="H19" s="4"/>
      <c r="I19" s="4"/>
      <c r="J19" s="4"/>
      <c r="K19" s="4"/>
      <c r="L19" s="4"/>
      <c r="M19" s="4"/>
      <c r="N19" s="4"/>
      <c r="O19" s="4"/>
      <c r="P19" s="4"/>
    </row>
    <row r="20" spans="1:16" s="39" customFormat="1" ht="24" customHeight="1" thickBot="1">
      <c r="A20" s="87"/>
      <c r="B20" s="320" t="s">
        <v>195</v>
      </c>
      <c r="C20" s="321"/>
      <c r="D20" s="321"/>
      <c r="E20" s="321"/>
      <c r="F20" s="321"/>
      <c r="G20" s="321"/>
      <c r="H20" s="321"/>
      <c r="I20" s="321"/>
      <c r="J20" s="322"/>
      <c r="K20" s="96" t="s">
        <v>136</v>
      </c>
      <c r="L20" s="88"/>
    </row>
    <row r="21" spans="1:16" s="39" customFormat="1" ht="24" customHeight="1">
      <c r="A21" s="86"/>
      <c r="B21" s="57" t="s">
        <v>109</v>
      </c>
      <c r="C21" s="84"/>
      <c r="D21" s="58"/>
      <c r="E21" s="58"/>
      <c r="F21" s="58"/>
      <c r="G21" s="58"/>
      <c r="H21" s="58"/>
      <c r="I21" s="58"/>
      <c r="J21" s="58"/>
      <c r="K21" s="178">
        <v>0</v>
      </c>
    </row>
    <row r="22" spans="1:16" s="39" customFormat="1" ht="24" customHeight="1">
      <c r="A22" s="86"/>
      <c r="B22" s="57" t="s">
        <v>110</v>
      </c>
      <c r="C22" s="84"/>
      <c r="D22" s="58"/>
      <c r="E22" s="58"/>
      <c r="F22" s="58"/>
      <c r="G22" s="58"/>
      <c r="H22" s="58"/>
      <c r="I22" s="58"/>
      <c r="J22" s="58"/>
      <c r="K22" s="179">
        <v>0</v>
      </c>
    </row>
    <row r="23" spans="1:16" s="39" customFormat="1" ht="24" customHeight="1">
      <c r="A23" s="86"/>
      <c r="B23" s="57" t="s">
        <v>111</v>
      </c>
      <c r="C23" s="84"/>
      <c r="D23" s="58"/>
      <c r="E23" s="58"/>
      <c r="F23" s="58"/>
      <c r="G23" s="58"/>
      <c r="H23" s="58"/>
      <c r="I23" s="58"/>
      <c r="J23" s="58"/>
      <c r="K23" s="179">
        <v>0</v>
      </c>
    </row>
    <row r="24" spans="1:16" s="39" customFormat="1" ht="24" customHeight="1">
      <c r="A24" s="86"/>
      <c r="B24" s="57" t="s">
        <v>112</v>
      </c>
      <c r="C24" s="84"/>
      <c r="D24" s="58"/>
      <c r="E24" s="58"/>
      <c r="F24" s="58"/>
      <c r="G24" s="58"/>
      <c r="H24" s="58"/>
      <c r="I24" s="58"/>
      <c r="J24" s="58"/>
      <c r="K24" s="179">
        <v>0</v>
      </c>
    </row>
    <row r="25" spans="1:16" s="39" customFormat="1" ht="24" customHeight="1">
      <c r="A25" s="86"/>
      <c r="B25" s="57" t="s">
        <v>113</v>
      </c>
      <c r="C25" s="84"/>
      <c r="D25" s="58"/>
      <c r="E25" s="58"/>
      <c r="F25" s="58"/>
      <c r="G25" s="58"/>
      <c r="H25" s="58"/>
      <c r="I25" s="58"/>
      <c r="J25" s="58"/>
      <c r="K25" s="179">
        <v>0</v>
      </c>
    </row>
    <row r="26" spans="1:16" s="39" customFormat="1" ht="24" customHeight="1">
      <c r="A26" s="86"/>
      <c r="B26" s="57" t="s">
        <v>114</v>
      </c>
      <c r="C26" s="84"/>
      <c r="D26" s="58"/>
      <c r="E26" s="58"/>
      <c r="F26" s="58"/>
      <c r="G26" s="58"/>
      <c r="H26" s="58"/>
      <c r="I26" s="58"/>
      <c r="J26" s="58"/>
      <c r="K26" s="179">
        <v>0</v>
      </c>
    </row>
    <row r="27" spans="1:16" s="39" customFormat="1" ht="24" customHeight="1">
      <c r="A27" s="86"/>
      <c r="B27" s="57" t="s">
        <v>115</v>
      </c>
      <c r="C27" s="84"/>
      <c r="D27" s="58"/>
      <c r="E27" s="58"/>
      <c r="F27" s="58"/>
      <c r="G27" s="58"/>
      <c r="H27" s="58"/>
      <c r="I27" s="58"/>
      <c r="J27" s="58"/>
      <c r="K27" s="179">
        <v>0</v>
      </c>
    </row>
    <row r="28" spans="1:16" s="39" customFormat="1" ht="24" customHeight="1">
      <c r="A28" s="86"/>
      <c r="B28" s="57" t="s">
        <v>116</v>
      </c>
      <c r="C28" s="84"/>
      <c r="D28" s="58"/>
      <c r="E28" s="58"/>
      <c r="F28" s="58"/>
      <c r="G28" s="58"/>
      <c r="H28" s="58"/>
      <c r="I28" s="58"/>
      <c r="J28" s="58"/>
      <c r="K28" s="179">
        <v>0</v>
      </c>
    </row>
    <row r="29" spans="1:16" s="39" customFormat="1" ht="24" customHeight="1">
      <c r="A29" s="86"/>
      <c r="B29" s="57" t="s">
        <v>117</v>
      </c>
      <c r="C29" s="84"/>
      <c r="D29" s="58"/>
      <c r="E29" s="58"/>
      <c r="F29" s="58"/>
      <c r="G29" s="58"/>
      <c r="H29" s="58"/>
      <c r="I29" s="58"/>
      <c r="J29" s="58"/>
      <c r="K29" s="179">
        <v>0</v>
      </c>
    </row>
    <row r="30" spans="1:16" s="39" customFormat="1" ht="24" customHeight="1">
      <c r="A30" s="86"/>
      <c r="B30" s="57" t="s">
        <v>118</v>
      </c>
      <c r="C30" s="84"/>
      <c r="D30" s="58"/>
      <c r="E30" s="58"/>
      <c r="F30" s="58"/>
      <c r="G30" s="58"/>
      <c r="H30" s="58"/>
      <c r="I30" s="58"/>
      <c r="J30" s="58"/>
      <c r="K30" s="179">
        <v>0</v>
      </c>
    </row>
    <row r="31" spans="1:16" s="39" customFormat="1" ht="24" customHeight="1">
      <c r="A31" s="86"/>
      <c r="B31" s="57" t="s">
        <v>119</v>
      </c>
      <c r="C31" s="84"/>
      <c r="D31" s="58"/>
      <c r="E31" s="58"/>
      <c r="F31" s="58"/>
      <c r="G31" s="58"/>
      <c r="H31" s="58"/>
      <c r="I31" s="58"/>
      <c r="J31" s="58"/>
      <c r="K31" s="179">
        <v>0</v>
      </c>
    </row>
    <row r="32" spans="1:16" s="39" customFormat="1" ht="24" customHeight="1">
      <c r="B32" s="57" t="s">
        <v>120</v>
      </c>
      <c r="C32" s="84"/>
      <c r="D32" s="58"/>
      <c r="E32" s="58"/>
      <c r="F32" s="58"/>
      <c r="G32" s="58"/>
      <c r="H32" s="58"/>
      <c r="I32" s="58"/>
      <c r="J32" s="58"/>
      <c r="K32" s="179">
        <v>0</v>
      </c>
    </row>
    <row r="33" spans="2:12" s="39" customFormat="1" ht="24" customHeight="1">
      <c r="B33" s="57" t="s">
        <v>121</v>
      </c>
      <c r="C33" s="84"/>
      <c r="D33" s="58"/>
      <c r="E33" s="58"/>
      <c r="F33" s="58"/>
      <c r="G33" s="58"/>
      <c r="H33" s="58"/>
      <c r="I33" s="58"/>
      <c r="J33" s="58"/>
      <c r="K33" s="179">
        <v>0</v>
      </c>
    </row>
    <row r="34" spans="2:12" s="39" customFormat="1" ht="24" customHeight="1">
      <c r="B34" s="57" t="s">
        <v>122</v>
      </c>
      <c r="C34" s="84"/>
      <c r="D34" s="58"/>
      <c r="E34" s="58"/>
      <c r="F34" s="58"/>
      <c r="G34" s="58"/>
      <c r="H34" s="58"/>
      <c r="I34" s="58"/>
      <c r="J34" s="58"/>
      <c r="K34" s="179">
        <v>0</v>
      </c>
    </row>
    <row r="35" spans="2:12" s="39" customFormat="1" ht="24" customHeight="1">
      <c r="B35" s="57" t="s">
        <v>123</v>
      </c>
      <c r="C35" s="84"/>
      <c r="D35" s="58"/>
      <c r="E35" s="58"/>
      <c r="F35" s="58"/>
      <c r="G35" s="58"/>
      <c r="H35" s="58"/>
      <c r="I35" s="58"/>
      <c r="J35" s="58"/>
      <c r="K35" s="179">
        <v>0</v>
      </c>
    </row>
    <row r="36" spans="2:12" s="39" customFormat="1" ht="24" customHeight="1">
      <c r="B36" s="57" t="s">
        <v>124</v>
      </c>
      <c r="C36" s="84"/>
      <c r="D36" s="58"/>
      <c r="E36" s="58"/>
      <c r="F36" s="58"/>
      <c r="G36" s="58"/>
      <c r="H36" s="58"/>
      <c r="I36" s="58"/>
      <c r="J36" s="58"/>
      <c r="K36" s="179">
        <v>0</v>
      </c>
    </row>
    <row r="37" spans="2:12" s="39" customFormat="1" ht="24" customHeight="1">
      <c r="B37" s="57" t="s">
        <v>125</v>
      </c>
      <c r="C37" s="84"/>
      <c r="D37" s="58"/>
      <c r="E37" s="58"/>
      <c r="F37" s="58"/>
      <c r="G37" s="58"/>
      <c r="H37" s="58"/>
      <c r="I37" s="58"/>
      <c r="J37" s="58"/>
      <c r="K37" s="179">
        <v>0</v>
      </c>
    </row>
    <row r="38" spans="2:12" s="39" customFormat="1" ht="24" customHeight="1">
      <c r="B38" s="57" t="s">
        <v>126</v>
      </c>
      <c r="C38" s="84"/>
      <c r="D38" s="58"/>
      <c r="E38" s="58"/>
      <c r="F38" s="58"/>
      <c r="G38" s="58"/>
      <c r="H38" s="58"/>
      <c r="I38" s="58"/>
      <c r="J38" s="58"/>
      <c r="K38" s="179">
        <v>0</v>
      </c>
    </row>
    <row r="39" spans="2:12" s="39" customFormat="1" ht="24" customHeight="1">
      <c r="B39" s="57" t="s">
        <v>127</v>
      </c>
      <c r="C39" s="84"/>
      <c r="D39" s="58"/>
      <c r="E39" s="58"/>
      <c r="F39" s="58"/>
      <c r="G39" s="58"/>
      <c r="H39" s="58"/>
      <c r="I39" s="58"/>
      <c r="J39" s="58"/>
      <c r="K39" s="179">
        <v>0</v>
      </c>
    </row>
    <row r="40" spans="2:12" s="39" customFormat="1" ht="24" customHeight="1">
      <c r="B40" s="57" t="s">
        <v>128</v>
      </c>
      <c r="C40" s="84"/>
      <c r="D40" s="58"/>
      <c r="E40" s="58"/>
      <c r="F40" s="58"/>
      <c r="G40" s="58"/>
      <c r="H40" s="58"/>
      <c r="I40" s="58"/>
      <c r="J40" s="58"/>
      <c r="K40" s="179">
        <v>0</v>
      </c>
    </row>
    <row r="41" spans="2:12" s="39" customFormat="1" ht="24" customHeight="1" thickBot="1">
      <c r="B41" s="57" t="s">
        <v>129</v>
      </c>
      <c r="C41" s="84"/>
      <c r="D41" s="58"/>
      <c r="E41" s="58"/>
      <c r="F41" s="58"/>
      <c r="G41" s="58"/>
      <c r="H41" s="58"/>
      <c r="I41" s="58"/>
      <c r="J41" s="58"/>
      <c r="K41" s="180">
        <v>0</v>
      </c>
    </row>
    <row r="42" spans="2:12" s="39" customFormat="1" ht="24" customHeight="1">
      <c r="C42" s="89"/>
      <c r="D42" s="89"/>
      <c r="E42" s="89"/>
      <c r="F42" s="89"/>
      <c r="G42" s="89"/>
      <c r="H42" s="89"/>
      <c r="I42" s="89"/>
      <c r="J42" s="90" t="s">
        <v>25</v>
      </c>
      <c r="K42" s="91">
        <f>SUM(K21:K41)</f>
        <v>0</v>
      </c>
      <c r="L42" s="88" t="s">
        <v>19</v>
      </c>
    </row>
    <row r="43" spans="2:12" s="39" customFormat="1" ht="24" customHeight="1" thickBot="1">
      <c r="B43" s="235" t="s">
        <v>196</v>
      </c>
      <c r="C43" s="236"/>
      <c r="D43" s="236"/>
      <c r="E43" s="236"/>
      <c r="F43" s="236"/>
      <c r="G43" s="236"/>
      <c r="H43" s="236"/>
      <c r="I43" s="236"/>
      <c r="J43" s="246"/>
      <c r="K43" s="96" t="s">
        <v>136</v>
      </c>
      <c r="L43" s="92"/>
    </row>
    <row r="44" spans="2:12" s="4" customFormat="1" ht="24" customHeight="1">
      <c r="B44" s="128" t="s">
        <v>130</v>
      </c>
      <c r="C44" s="93"/>
      <c r="D44" s="93"/>
      <c r="E44" s="93"/>
      <c r="F44" s="93"/>
      <c r="G44" s="93"/>
      <c r="H44" s="93"/>
      <c r="I44" s="93"/>
      <c r="J44" s="93"/>
      <c r="K44" s="157">
        <v>0</v>
      </c>
    </row>
    <row r="45" spans="2:12" s="4" customFormat="1" ht="24" customHeight="1">
      <c r="B45" s="128" t="s">
        <v>131</v>
      </c>
      <c r="C45" s="93"/>
      <c r="D45" s="93"/>
      <c r="E45" s="93"/>
      <c r="F45" s="93"/>
      <c r="G45" s="93"/>
      <c r="H45" s="93"/>
      <c r="I45" s="93"/>
      <c r="J45" s="93"/>
      <c r="K45" s="158">
        <v>0</v>
      </c>
    </row>
    <row r="46" spans="2:12" s="4" customFormat="1" ht="24" customHeight="1">
      <c r="B46" s="128" t="s">
        <v>132</v>
      </c>
      <c r="C46" s="93"/>
      <c r="D46" s="93"/>
      <c r="E46" s="93"/>
      <c r="F46" s="93"/>
      <c r="G46" s="93"/>
      <c r="H46" s="93"/>
      <c r="I46" s="93"/>
      <c r="J46" s="93"/>
      <c r="K46" s="158">
        <v>0</v>
      </c>
    </row>
    <row r="47" spans="2:12" s="4" customFormat="1" ht="24" customHeight="1">
      <c r="B47" s="128" t="s">
        <v>133</v>
      </c>
      <c r="C47" s="93"/>
      <c r="D47" s="93"/>
      <c r="E47" s="93"/>
      <c r="F47" s="93"/>
      <c r="G47" s="93"/>
      <c r="H47" s="93"/>
      <c r="I47" s="93"/>
      <c r="J47" s="93"/>
      <c r="K47" s="158">
        <v>0</v>
      </c>
    </row>
    <row r="48" spans="2:12" s="4" customFormat="1" ht="24" customHeight="1">
      <c r="B48" s="128" t="s">
        <v>134</v>
      </c>
      <c r="C48" s="93"/>
      <c r="D48" s="93"/>
      <c r="E48" s="93"/>
      <c r="F48" s="93"/>
      <c r="G48" s="93"/>
      <c r="H48" s="93"/>
      <c r="I48" s="93"/>
      <c r="J48" s="93"/>
      <c r="K48" s="158">
        <v>0</v>
      </c>
    </row>
    <row r="49" spans="1:20" s="4" customFormat="1" ht="24" customHeight="1" thickBot="1">
      <c r="B49" s="128" t="s">
        <v>135</v>
      </c>
      <c r="C49" s="93"/>
      <c r="D49" s="93"/>
      <c r="E49" s="93"/>
      <c r="F49" s="93"/>
      <c r="G49" s="93"/>
      <c r="H49" s="93"/>
      <c r="I49" s="93"/>
      <c r="J49" s="93"/>
      <c r="K49" s="159">
        <v>0</v>
      </c>
    </row>
    <row r="50" spans="1:20" s="4" customFormat="1" ht="24" customHeight="1">
      <c r="J50" s="129" t="s">
        <v>25</v>
      </c>
      <c r="K50" s="130">
        <f>SUM(K44:K49)</f>
        <v>0</v>
      </c>
      <c r="L50" s="92" t="s">
        <v>19</v>
      </c>
    </row>
    <row r="51" spans="1:20" s="4" customFormat="1" ht="15" customHeight="1">
      <c r="A51" s="33"/>
      <c r="B51" s="1"/>
      <c r="C51" s="19"/>
      <c r="D51" s="3"/>
      <c r="E51" s="3"/>
      <c r="F51" s="3"/>
      <c r="G51" s="14"/>
      <c r="H51" s="14"/>
      <c r="I51" s="14"/>
      <c r="J51" s="14"/>
      <c r="K51" s="14"/>
      <c r="L51" s="14"/>
      <c r="M51" s="13"/>
      <c r="N51" s="13"/>
      <c r="O51" s="13"/>
      <c r="P51" s="13"/>
    </row>
    <row r="52" spans="1:20" ht="24" customHeight="1">
      <c r="A52" s="33"/>
      <c r="B52" s="86" t="s">
        <v>146</v>
      </c>
      <c r="C52" s="17"/>
      <c r="D52" s="17"/>
      <c r="E52" s="17"/>
      <c r="F52" s="17"/>
      <c r="G52" s="17"/>
      <c r="H52" s="17"/>
      <c r="I52" s="17"/>
      <c r="J52" s="17"/>
      <c r="K52" s="17"/>
      <c r="L52" s="17"/>
      <c r="M52" s="13"/>
      <c r="N52" s="13"/>
      <c r="O52" s="13"/>
      <c r="P52" s="13"/>
      <c r="Q52" s="13"/>
      <c r="T52" s="17"/>
    </row>
    <row r="53" spans="1:20" ht="24" customHeight="1" thickBot="1">
      <c r="A53" s="33"/>
      <c r="B53" s="86" t="s">
        <v>197</v>
      </c>
      <c r="C53" s="17"/>
      <c r="D53" s="17"/>
      <c r="E53" s="17"/>
      <c r="F53" s="17"/>
      <c r="G53" s="17"/>
      <c r="H53" s="17"/>
      <c r="I53" s="17"/>
      <c r="J53" s="17"/>
      <c r="K53" s="17"/>
      <c r="L53" s="17"/>
      <c r="M53" s="13"/>
      <c r="N53" s="13"/>
      <c r="O53" s="13"/>
      <c r="P53" s="13"/>
      <c r="Q53" s="13"/>
      <c r="T53" s="17"/>
    </row>
    <row r="54" spans="1:20" s="39" customFormat="1" ht="24" customHeight="1">
      <c r="A54" s="4"/>
      <c r="B54" s="138"/>
      <c r="C54" s="93" t="s">
        <v>137</v>
      </c>
      <c r="D54" s="93"/>
      <c r="E54" s="93"/>
      <c r="F54" s="93"/>
      <c r="G54" s="93"/>
      <c r="H54" s="93"/>
      <c r="I54" s="93"/>
      <c r="J54" s="93"/>
      <c r="K54" s="93"/>
      <c r="L54" s="92"/>
    </row>
    <row r="55" spans="1:20" s="4" customFormat="1" ht="22.15" customHeight="1">
      <c r="B55" s="141"/>
      <c r="C55" s="93" t="s">
        <v>138</v>
      </c>
      <c r="D55" s="93"/>
      <c r="E55" s="93"/>
      <c r="F55" s="93"/>
      <c r="G55" s="93"/>
      <c r="H55" s="93"/>
      <c r="I55" s="93"/>
      <c r="J55" s="93"/>
      <c r="K55" s="93"/>
      <c r="L55" s="92"/>
    </row>
    <row r="56" spans="1:20" s="4" customFormat="1" ht="22.15" customHeight="1">
      <c r="B56" s="141"/>
      <c r="C56" s="93" t="s">
        <v>139</v>
      </c>
      <c r="D56" s="93"/>
      <c r="E56" s="93"/>
      <c r="F56" s="93"/>
      <c r="G56" s="93"/>
      <c r="H56" s="93"/>
      <c r="I56" s="93"/>
      <c r="J56" s="93"/>
      <c r="K56" s="64"/>
    </row>
    <row r="57" spans="1:20" s="4" customFormat="1" ht="22.15" customHeight="1">
      <c r="B57" s="141"/>
      <c r="C57" s="93" t="s">
        <v>140</v>
      </c>
      <c r="D57" s="93"/>
      <c r="E57" s="93"/>
      <c r="F57" s="93"/>
      <c r="G57" s="93"/>
      <c r="H57" s="93"/>
      <c r="I57" s="93"/>
      <c r="J57" s="93"/>
      <c r="K57" s="64"/>
    </row>
    <row r="58" spans="1:20" s="4" customFormat="1" ht="22.15" customHeight="1">
      <c r="B58" s="141"/>
      <c r="C58" s="93" t="s">
        <v>141</v>
      </c>
      <c r="D58" s="93"/>
      <c r="E58" s="93"/>
      <c r="F58" s="93"/>
      <c r="G58" s="93"/>
      <c r="H58" s="93"/>
      <c r="I58" s="93"/>
      <c r="J58" s="93"/>
      <c r="K58" s="64"/>
    </row>
    <row r="59" spans="1:20" s="4" customFormat="1" ht="22.15" customHeight="1">
      <c r="B59" s="141"/>
      <c r="C59" s="93" t="s">
        <v>142</v>
      </c>
      <c r="D59" s="93"/>
      <c r="E59" s="93"/>
      <c r="F59" s="93"/>
      <c r="G59" s="93"/>
      <c r="H59" s="93"/>
      <c r="I59" s="93"/>
      <c r="J59" s="93"/>
      <c r="K59" s="64"/>
    </row>
    <row r="60" spans="1:20" s="4" customFormat="1" ht="22.15" customHeight="1" thickBot="1">
      <c r="B60" s="141"/>
      <c r="C60" s="93" t="s">
        <v>143</v>
      </c>
      <c r="D60" s="93"/>
      <c r="E60" s="93"/>
      <c r="F60" s="107"/>
      <c r="G60" s="107"/>
      <c r="H60" s="107"/>
      <c r="I60" s="107"/>
      <c r="J60" s="107"/>
      <c r="K60" s="107"/>
      <c r="L60" s="92"/>
    </row>
    <row r="61" spans="1:20" s="4" customFormat="1" ht="22.15" customHeight="1" thickBot="1">
      <c r="B61" s="139"/>
      <c r="C61" s="93" t="s">
        <v>144</v>
      </c>
      <c r="D61" s="93"/>
      <c r="E61" s="105" t="s">
        <v>37</v>
      </c>
      <c r="F61" s="243"/>
      <c r="G61" s="244"/>
      <c r="H61" s="244"/>
      <c r="I61" s="244"/>
      <c r="J61" s="244"/>
      <c r="K61" s="245"/>
    </row>
    <row r="62" spans="1:20" ht="15" customHeight="1">
      <c r="B62" s="14"/>
      <c r="C62" s="14"/>
      <c r="D62" s="17"/>
      <c r="E62" s="17"/>
      <c r="F62" s="17"/>
      <c r="G62" s="17"/>
      <c r="H62" s="17"/>
      <c r="I62" s="17"/>
      <c r="J62" s="17"/>
      <c r="S62" s="20"/>
    </row>
    <row r="63" spans="1:20" ht="24" customHeight="1">
      <c r="A63" s="34"/>
      <c r="B63" s="23"/>
      <c r="C63" s="23"/>
      <c r="D63" s="23"/>
      <c r="E63" s="23"/>
      <c r="F63" s="23"/>
      <c r="G63" s="23"/>
      <c r="H63" s="23"/>
      <c r="I63" s="23"/>
      <c r="J63" s="23"/>
      <c r="K63" s="23"/>
      <c r="L63" s="23"/>
      <c r="O63" s="24" t="s">
        <v>217</v>
      </c>
    </row>
  </sheetData>
  <sheetProtection sheet="1" objects="1" scenarios="1"/>
  <mergeCells count="6">
    <mergeCell ref="F61:K61"/>
    <mergeCell ref="B20:J20"/>
    <mergeCell ref="B43:J43"/>
    <mergeCell ref="R7:AD7"/>
    <mergeCell ref="O1:P1"/>
    <mergeCell ref="B14:G14"/>
  </mergeCells>
  <phoneticPr fontId="1"/>
  <conditionalFormatting sqref="B10">
    <cfRule type="expression" dxfId="9" priority="7">
      <formula>$B$11="○"</formula>
    </cfRule>
  </conditionalFormatting>
  <conditionalFormatting sqref="B10:B11">
    <cfRule type="expression" dxfId="8" priority="5">
      <formula>COUNTA($B$10:$B$11)&gt;1</formula>
    </cfRule>
  </conditionalFormatting>
  <conditionalFormatting sqref="B11">
    <cfRule type="expression" dxfId="7" priority="6">
      <formula>$B$10="○"</formula>
    </cfRule>
  </conditionalFormatting>
  <conditionalFormatting sqref="B54:B61">
    <cfRule type="expression" dxfId="6" priority="3">
      <formula>$B$10="○"</formula>
    </cfRule>
  </conditionalFormatting>
  <conditionalFormatting sqref="F61:K61">
    <cfRule type="expression" dxfId="5" priority="1">
      <formula>AND($B$61="",$F$61&lt;&gt;"")</formula>
    </cfRule>
    <cfRule type="expression" dxfId="4" priority="2">
      <formula>$B$61=""</formula>
    </cfRule>
  </conditionalFormatting>
  <conditionalFormatting sqref="H14 K21:K41 K44:K49">
    <cfRule type="expression" dxfId="3" priority="4">
      <formula>$B$11="○"</formula>
    </cfRule>
  </conditionalFormatting>
  <printOptions horizontalCentered="1"/>
  <pageMargins left="0.31496062992125984" right="0.11811023622047245" top="0.35433070866141736" bottom="0.15748031496062992" header="0.31496062992125984" footer="0.31496062992125984"/>
  <pageSetup paperSize="9" scale="5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Group Box 1">
              <controlPr defaultSize="0" autoFill="0" autoPict="0">
                <anchor moveWithCells="1">
                  <from>
                    <xdr:col>2</xdr:col>
                    <xdr:colOff>66675</xdr:colOff>
                    <xdr:row>49</xdr:row>
                    <xdr:rowOff>0</xdr:rowOff>
                  </from>
                  <to>
                    <xdr:col>8</xdr:col>
                    <xdr:colOff>133350</xdr:colOff>
                    <xdr:row>50</xdr:row>
                    <xdr:rowOff>95250</xdr:rowOff>
                  </to>
                </anchor>
              </controlPr>
            </control>
          </mc:Choice>
        </mc:AlternateContent>
        <mc:AlternateContent xmlns:mc="http://schemas.openxmlformats.org/markup-compatibility/2006">
          <mc:Choice Requires="x14">
            <control shapeId="4" r:id="rId5" name="Group Box 4">
              <controlPr defaultSize="0" autoFill="0" autoPict="0">
                <anchor moveWithCells="1">
                  <from>
                    <xdr:col>2</xdr:col>
                    <xdr:colOff>66675</xdr:colOff>
                    <xdr:row>49</xdr:row>
                    <xdr:rowOff>0</xdr:rowOff>
                  </from>
                  <to>
                    <xdr:col>8</xdr:col>
                    <xdr:colOff>123825</xdr:colOff>
                    <xdr:row>50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プルダウンメニュー!$A$1:$A$2</xm:f>
          </x14:formula1>
          <xm:sqref>B10:B11 B54:B61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4.25"/>
  <sheetData>
    <row r="1" spans="1:1">
      <c r="A1" s="79" t="s">
        <v>85</v>
      </c>
    </row>
    <row r="2" spans="1:1">
      <c r="A2" s="79"/>
    </row>
  </sheetData>
  <phoneticPr fontId="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2BA2-8C62-4CBF-886D-FA76A1887ABD}">
  <dimension ref="B1:H37"/>
  <sheetViews>
    <sheetView workbookViewId="0">
      <pane ySplit="3" topLeftCell="A4" activePane="bottomLeft" state="frozen"/>
      <selection pane="bottomLeft"/>
    </sheetView>
  </sheetViews>
  <sheetFormatPr defaultColWidth="9" defaultRowHeight="14.25"/>
  <cols>
    <col min="1" max="1" width="4.125" style="215" customWidth="1"/>
    <col min="2" max="3" width="9" style="215"/>
    <col min="4" max="4" width="5.625" style="216" customWidth="1"/>
    <col min="5" max="5" width="5.625" style="215" customWidth="1"/>
    <col min="6" max="6" width="91.625" style="215" bestFit="1" customWidth="1"/>
    <col min="7" max="7" width="9" style="215"/>
    <col min="8" max="8" width="70.875" style="215" bestFit="1" customWidth="1"/>
    <col min="9" max="16384" width="9" style="215"/>
  </cols>
  <sheetData>
    <row r="1" spans="2:8" ht="16.5">
      <c r="D1" s="325" t="s">
        <v>546</v>
      </c>
      <c r="E1" s="325"/>
      <c r="F1" s="229" t="str">
        <f>IF(COUNTIF(G:G,"×")&gt;0,"確認事項あり","OK")</f>
        <v>確認事項あり</v>
      </c>
      <c r="G1" s="228" t="s">
        <v>545</v>
      </c>
      <c r="H1" s="227">
        <f>COUNTIF(G:G,"×")</f>
        <v>11</v>
      </c>
    </row>
    <row r="3" spans="2:8">
      <c r="B3" s="226" t="s">
        <v>544</v>
      </c>
      <c r="C3" s="225" t="s">
        <v>543</v>
      </c>
      <c r="D3" s="224" t="s">
        <v>542</v>
      </c>
      <c r="E3" s="223" t="s">
        <v>541</v>
      </c>
      <c r="F3" s="222" t="s">
        <v>540</v>
      </c>
      <c r="G3" s="222" t="s">
        <v>539</v>
      </c>
      <c r="H3" s="222" t="s">
        <v>538</v>
      </c>
    </row>
    <row r="4" spans="2:8">
      <c r="B4" s="221" t="s">
        <v>547</v>
      </c>
      <c r="C4" s="220" t="s">
        <v>536</v>
      </c>
      <c r="D4" s="219"/>
      <c r="E4" s="218"/>
      <c r="F4" s="217" t="s">
        <v>537</v>
      </c>
      <c r="G4" s="217" t="str">
        <f>IF(調査票１!E12="","×","○")</f>
        <v>×</v>
      </c>
      <c r="H4" s="217"/>
    </row>
    <row r="5" spans="2:8">
      <c r="B5" s="221"/>
      <c r="C5" s="220" t="s">
        <v>548</v>
      </c>
      <c r="D5" s="219" t="s">
        <v>549</v>
      </c>
      <c r="E5" s="218"/>
      <c r="F5" s="217" t="s">
        <v>556</v>
      </c>
      <c r="G5" s="217" t="str">
        <f>IF(COUNTA(調査票１!B21:B22)=1,"○","×")</f>
        <v>×</v>
      </c>
      <c r="H5" s="217"/>
    </row>
    <row r="6" spans="2:8">
      <c r="B6" s="221"/>
      <c r="C6" s="220" t="s">
        <v>548</v>
      </c>
      <c r="D6" s="219" t="s">
        <v>550</v>
      </c>
      <c r="E6" s="218"/>
      <c r="F6" s="217" t="s">
        <v>551</v>
      </c>
      <c r="G6" s="217" t="str">
        <f>IF(AND(調査票１!B21="○",COUNTA(調査票１!B25:B26)=1),"○",IF(AND(調査票１!B22="○",COUNTA(調査票１!B25:B26)=0),"○","×"))</f>
        <v>×</v>
      </c>
      <c r="H6" s="217" t="s">
        <v>555</v>
      </c>
    </row>
    <row r="7" spans="2:8" ht="28.5">
      <c r="B7" s="221"/>
      <c r="C7" s="220" t="s">
        <v>548</v>
      </c>
      <c r="D7" s="219" t="s">
        <v>552</v>
      </c>
      <c r="E7" s="218"/>
      <c r="F7" s="217" t="s">
        <v>556</v>
      </c>
      <c r="G7" s="217" t="str">
        <f>IF(COUNTA(調査票１!B32:B36)=0,"×",IF(COUNTA(調査票１!B32:B36)&gt;1,"×","○"))</f>
        <v>×</v>
      </c>
      <c r="H7" s="230" t="s">
        <v>557</v>
      </c>
    </row>
    <row r="8" spans="2:8">
      <c r="B8" s="221"/>
      <c r="C8" s="220" t="s">
        <v>548</v>
      </c>
      <c r="D8" s="219" t="s">
        <v>552</v>
      </c>
      <c r="E8" s="218" t="s">
        <v>553</v>
      </c>
      <c r="F8" s="217" t="s">
        <v>554</v>
      </c>
      <c r="G8" s="217" t="str">
        <f>IF(AND(調査票１!B36="○",調査票１!F36&lt;&gt;""),"○",IF(AND(調査票１!B36="",調査票１!F36=""),"○","×"))</f>
        <v>○</v>
      </c>
      <c r="H8" s="217"/>
    </row>
    <row r="9" spans="2:8">
      <c r="B9" s="221" t="s">
        <v>558</v>
      </c>
      <c r="C9" s="220" t="s">
        <v>559</v>
      </c>
      <c r="D9" s="219"/>
      <c r="E9" s="218"/>
      <c r="F9" s="217" t="s">
        <v>560</v>
      </c>
      <c r="G9" s="217" t="str">
        <f>IF(調査票２!L29&lt;調査票２!L36,"×","○")</f>
        <v>○</v>
      </c>
      <c r="H9" s="217" t="s">
        <v>535</v>
      </c>
    </row>
    <row r="10" spans="2:8">
      <c r="B10" s="221"/>
      <c r="C10" s="220" t="s">
        <v>559</v>
      </c>
      <c r="D10" s="219" t="s">
        <v>561</v>
      </c>
      <c r="E10" s="218"/>
      <c r="F10" s="217" t="s">
        <v>562</v>
      </c>
      <c r="G10" s="217" t="str">
        <f>IF(調査票２!L29=調査票２!F47,"○","×")</f>
        <v>○</v>
      </c>
      <c r="H10" s="217"/>
    </row>
    <row r="11" spans="2:8">
      <c r="B11" s="221" t="s">
        <v>563</v>
      </c>
      <c r="C11" s="220" t="s">
        <v>564</v>
      </c>
      <c r="D11" s="219" t="s">
        <v>549</v>
      </c>
      <c r="E11" s="218"/>
      <c r="F11" s="217" t="s">
        <v>565</v>
      </c>
      <c r="G11" s="217" t="str">
        <f>IF(調査票３!K16=調査票３!N16,"○","×")</f>
        <v>○</v>
      </c>
      <c r="H11" s="217"/>
    </row>
    <row r="12" spans="2:8">
      <c r="B12" s="221"/>
      <c r="C12" s="220" t="s">
        <v>564</v>
      </c>
      <c r="D12" s="219" t="s">
        <v>550</v>
      </c>
      <c r="E12" s="218"/>
      <c r="F12" s="217" t="s">
        <v>566</v>
      </c>
      <c r="G12" s="217" t="str">
        <f>IF(AND(調査票３!N16=調査票３!H28,調査票３!N16=調査票３!H35),"○","×")</f>
        <v>○</v>
      </c>
      <c r="H12" s="217"/>
    </row>
    <row r="13" spans="2:8">
      <c r="B13" s="221"/>
      <c r="C13" s="220" t="s">
        <v>564</v>
      </c>
      <c r="D13" s="219" t="s">
        <v>550</v>
      </c>
      <c r="E13" s="218"/>
      <c r="F13" s="217" t="s">
        <v>567</v>
      </c>
      <c r="G13" s="217" t="str">
        <f>IF(調査票３!H31=調査票３!P37,"○","×")</f>
        <v>○</v>
      </c>
      <c r="H13" s="217"/>
    </row>
    <row r="14" spans="2:8">
      <c r="B14" s="221"/>
      <c r="C14" s="220" t="s">
        <v>568</v>
      </c>
      <c r="D14" s="219" t="s">
        <v>550</v>
      </c>
      <c r="E14" s="218"/>
      <c r="F14" s="217" t="s">
        <v>569</v>
      </c>
      <c r="G14" s="217" t="str">
        <f>IF(AND(調査票３!J44=0,COUNTA(調査票３!B48:B51)=0),"○",IF(AND(調査票３!J44&gt;0,COUNTA(調査票３!B48:B51)=1),"○","×"))</f>
        <v>○</v>
      </c>
      <c r="H14" s="217"/>
    </row>
    <row r="15" spans="2:8">
      <c r="B15" s="221"/>
      <c r="C15" s="220" t="s">
        <v>529</v>
      </c>
      <c r="D15" s="219" t="s">
        <v>561</v>
      </c>
      <c r="E15" s="218"/>
      <c r="F15" s="217" t="s">
        <v>556</v>
      </c>
      <c r="G15" s="217" t="str">
        <f>IF(COUNTA(調査票３!B55:B58)=1,"○","×")</f>
        <v>×</v>
      </c>
      <c r="H15" s="217"/>
    </row>
    <row r="16" spans="2:8">
      <c r="B16" s="221"/>
      <c r="C16" s="220" t="s">
        <v>529</v>
      </c>
      <c r="D16" s="219" t="s">
        <v>561</v>
      </c>
      <c r="E16" s="218" t="s">
        <v>570</v>
      </c>
      <c r="F16" s="217" t="s">
        <v>554</v>
      </c>
      <c r="G16" s="217" t="str">
        <f>IF(AND(調査票３!B58="○",調査票３!F58&lt;&gt;""),"○",IF(AND(調査票３!B58="",調査票３!F58=""),"○","×"))</f>
        <v>○</v>
      </c>
      <c r="H16" s="217"/>
    </row>
    <row r="17" spans="2:8">
      <c r="B17" s="221"/>
      <c r="C17" s="220" t="s">
        <v>529</v>
      </c>
      <c r="D17" s="219" t="s">
        <v>552</v>
      </c>
      <c r="E17" s="218"/>
      <c r="F17" s="217" t="s">
        <v>556</v>
      </c>
      <c r="G17" s="217" t="str">
        <f>IF(COUNTA(調査票３!B63:B70)&gt;0,"○","×")</f>
        <v>×</v>
      </c>
      <c r="H17" s="217"/>
    </row>
    <row r="18" spans="2:8">
      <c r="B18" s="221"/>
      <c r="C18" s="220" t="s">
        <v>529</v>
      </c>
      <c r="D18" s="219" t="s">
        <v>552</v>
      </c>
      <c r="E18" s="218" t="s">
        <v>571</v>
      </c>
      <c r="F18" s="217" t="s">
        <v>554</v>
      </c>
      <c r="G18" s="217" t="str">
        <f>IF(AND(調査票３!B70="○",調査票３!F70&lt;&gt;""),"○",IF(AND(調査票３!B70="",調査票３!F70=""),"○","×"))</f>
        <v>○</v>
      </c>
      <c r="H18" s="217"/>
    </row>
    <row r="19" spans="2:8">
      <c r="B19" s="221" t="s">
        <v>572</v>
      </c>
      <c r="C19" s="220" t="s">
        <v>573</v>
      </c>
      <c r="D19" s="219" t="s">
        <v>574</v>
      </c>
      <c r="E19" s="218" t="s">
        <v>575</v>
      </c>
      <c r="F19" s="217" t="s">
        <v>584</v>
      </c>
      <c r="G19" s="217" t="str">
        <f>IF(AND(調査票４!L9="",調査票４!M9&gt;0),"×","○")</f>
        <v>○</v>
      </c>
      <c r="H19" s="217"/>
    </row>
    <row r="20" spans="2:8">
      <c r="B20" s="221"/>
      <c r="C20" s="220" t="s">
        <v>573</v>
      </c>
      <c r="D20" s="219" t="s">
        <v>574</v>
      </c>
      <c r="E20" s="218" t="s">
        <v>576</v>
      </c>
      <c r="F20" s="217" t="s">
        <v>584</v>
      </c>
      <c r="G20" s="217" t="str">
        <f>IF(AND(調査票４!L10="",調査票４!M10&gt;0),"×","○")</f>
        <v>○</v>
      </c>
      <c r="H20" s="217"/>
    </row>
    <row r="21" spans="2:8">
      <c r="B21" s="221"/>
      <c r="C21" s="220" t="s">
        <v>573</v>
      </c>
      <c r="D21" s="219" t="s">
        <v>574</v>
      </c>
      <c r="E21" s="218" t="s">
        <v>577</v>
      </c>
      <c r="F21" s="217" t="s">
        <v>584</v>
      </c>
      <c r="G21" s="217" t="str">
        <f>IF(AND(調査票４!L11="",調査票４!M11&gt;0),"×","○")</f>
        <v>○</v>
      </c>
      <c r="H21" s="217"/>
    </row>
    <row r="22" spans="2:8">
      <c r="B22" s="221"/>
      <c r="C22" s="220" t="s">
        <v>573</v>
      </c>
      <c r="D22" s="219" t="s">
        <v>574</v>
      </c>
      <c r="E22" s="218" t="s">
        <v>570</v>
      </c>
      <c r="F22" s="217" t="s">
        <v>584</v>
      </c>
      <c r="G22" s="217" t="str">
        <f>IF(AND(調査票４!L12="",調査票４!M12&gt;0),"×","○")</f>
        <v>○</v>
      </c>
      <c r="H22" s="217"/>
    </row>
    <row r="23" spans="2:8">
      <c r="B23" s="221"/>
      <c r="C23" s="220" t="s">
        <v>573</v>
      </c>
      <c r="D23" s="219" t="s">
        <v>574</v>
      </c>
      <c r="E23" s="218" t="s">
        <v>578</v>
      </c>
      <c r="F23" s="217" t="s">
        <v>584</v>
      </c>
      <c r="G23" s="217" t="str">
        <f>IF(AND(調査票４!L13="",調査票４!M13&gt;0),"×","○")</f>
        <v>○</v>
      </c>
      <c r="H23" s="217"/>
    </row>
    <row r="24" spans="2:8">
      <c r="B24" s="221"/>
      <c r="C24" s="220" t="s">
        <v>573</v>
      </c>
      <c r="D24" s="219" t="s">
        <v>574</v>
      </c>
      <c r="E24" s="218" t="s">
        <v>579</v>
      </c>
      <c r="F24" s="217" t="s">
        <v>584</v>
      </c>
      <c r="G24" s="217" t="str">
        <f>IF(AND(調査票４!L14="",調査票４!M14&gt;0),"×","○")</f>
        <v>○</v>
      </c>
      <c r="H24" s="217"/>
    </row>
    <row r="25" spans="2:8">
      <c r="B25" s="221"/>
      <c r="C25" s="220" t="s">
        <v>573</v>
      </c>
      <c r="D25" s="219" t="s">
        <v>574</v>
      </c>
      <c r="E25" s="218" t="s">
        <v>580</v>
      </c>
      <c r="F25" s="217" t="s">
        <v>584</v>
      </c>
      <c r="G25" s="217" t="str">
        <f>IF(AND(調査票４!L15="",調査票４!M15&gt;0),"×","○")</f>
        <v>○</v>
      </c>
      <c r="H25" s="217"/>
    </row>
    <row r="26" spans="2:8">
      <c r="B26" s="221"/>
      <c r="C26" s="220" t="s">
        <v>573</v>
      </c>
      <c r="D26" s="219" t="s">
        <v>574</v>
      </c>
      <c r="E26" s="218" t="s">
        <v>571</v>
      </c>
      <c r="F26" s="217" t="s">
        <v>584</v>
      </c>
      <c r="G26" s="217" t="str">
        <f>IF(AND(調査票４!L16="",調査票４!M16&gt;0),"×","○")</f>
        <v>○</v>
      </c>
      <c r="H26" s="217"/>
    </row>
    <row r="27" spans="2:8">
      <c r="B27" s="221"/>
      <c r="C27" s="220" t="s">
        <v>573</v>
      </c>
      <c r="D27" s="219" t="s">
        <v>574</v>
      </c>
      <c r="E27" s="218" t="s">
        <v>571</v>
      </c>
      <c r="F27" s="217" t="s">
        <v>554</v>
      </c>
      <c r="G27" s="217" t="str">
        <f>IF(AND(調査票４!L16="○",調査票４!G16&lt;&gt;""),"○",IF(AND(調査票４!L16="",調査票４!G16=""),"○","×"))</f>
        <v>○</v>
      </c>
      <c r="H27" s="217"/>
    </row>
    <row r="28" spans="2:8">
      <c r="B28" s="221"/>
      <c r="C28" s="220" t="s">
        <v>573</v>
      </c>
      <c r="D28" s="219" t="s">
        <v>574</v>
      </c>
      <c r="E28" s="218" t="s">
        <v>581</v>
      </c>
      <c r="F28" s="217" t="s">
        <v>584</v>
      </c>
      <c r="G28" s="217" t="str">
        <f>IF(AND(調査票４!L17="",調査票４!M17&gt;0),"×","○")</f>
        <v>○</v>
      </c>
      <c r="H28" s="217"/>
    </row>
    <row r="29" spans="2:8">
      <c r="B29" s="221"/>
      <c r="C29" s="220" t="s">
        <v>573</v>
      </c>
      <c r="D29" s="219" t="s">
        <v>574</v>
      </c>
      <c r="E29" s="218" t="s">
        <v>582</v>
      </c>
      <c r="F29" s="217" t="s">
        <v>584</v>
      </c>
      <c r="G29" s="217" t="str">
        <f>IF(AND(調査票４!L18="",調査票４!M18&gt;0),"×","○")</f>
        <v>○</v>
      </c>
      <c r="H29" s="217"/>
    </row>
    <row r="30" spans="2:8">
      <c r="B30" s="221"/>
      <c r="C30" s="220" t="s">
        <v>573</v>
      </c>
      <c r="D30" s="219" t="s">
        <v>574</v>
      </c>
      <c r="E30" s="218" t="s">
        <v>583</v>
      </c>
      <c r="F30" s="217" t="s">
        <v>584</v>
      </c>
      <c r="G30" s="217" t="str">
        <f>IF(AND(調査票４!L19="",調査票４!M19&gt;0),"×","○")</f>
        <v>○</v>
      </c>
      <c r="H30" s="217"/>
    </row>
    <row r="31" spans="2:8">
      <c r="B31" s="221"/>
      <c r="C31" s="220" t="s">
        <v>573</v>
      </c>
      <c r="D31" s="219" t="s">
        <v>550</v>
      </c>
      <c r="E31" s="218"/>
      <c r="F31" s="217" t="s">
        <v>585</v>
      </c>
      <c r="G31" s="217" t="str">
        <f>IF(AND(調査票４!L18="",COUNTA(調査票４!B25:B33)=0),"×","○")</f>
        <v>×</v>
      </c>
      <c r="H31" s="217"/>
    </row>
    <row r="32" spans="2:8">
      <c r="B32" s="221"/>
      <c r="C32" s="220" t="s">
        <v>573</v>
      </c>
      <c r="D32" s="219" t="s">
        <v>550</v>
      </c>
      <c r="E32" s="218" t="s">
        <v>581</v>
      </c>
      <c r="F32" s="217" t="s">
        <v>554</v>
      </c>
      <c r="G32" s="217" t="str">
        <f>IF(AND(調査票４!B33="○",調査票４!F33&lt;&gt;""),"○",IF(AND(調査票４!B33="",調査票４!F33=""),"○","×"))</f>
        <v>○</v>
      </c>
      <c r="H32" s="217"/>
    </row>
    <row r="33" spans="2:8">
      <c r="B33" s="221" t="s">
        <v>586</v>
      </c>
      <c r="C33" s="220" t="s">
        <v>587</v>
      </c>
      <c r="D33" s="219" t="s">
        <v>574</v>
      </c>
      <c r="E33" s="218"/>
      <c r="F33" s="217" t="s">
        <v>556</v>
      </c>
      <c r="G33" s="217" t="str">
        <f>IF(COUNTA(調査票５!B10:B11)=1,"○","×")</f>
        <v>×</v>
      </c>
      <c r="H33" s="217"/>
    </row>
    <row r="34" spans="2:8">
      <c r="B34" s="221"/>
      <c r="C34" s="220" t="s">
        <v>587</v>
      </c>
      <c r="D34" s="219" t="s">
        <v>550</v>
      </c>
      <c r="E34" s="218"/>
      <c r="F34" s="217" t="s">
        <v>588</v>
      </c>
      <c r="G34" s="217" t="str">
        <f>IF(AND(調査票５!B10="○",調査票５!H14&gt;0),"○",IF(AND(調査票５!B11="○",調査票５!H14=0),"○","×"))</f>
        <v>×</v>
      </c>
      <c r="H34" s="217" t="s">
        <v>535</v>
      </c>
    </row>
    <row r="35" spans="2:8">
      <c r="B35" s="221"/>
      <c r="C35" s="220" t="s">
        <v>587</v>
      </c>
      <c r="D35" s="219" t="s">
        <v>561</v>
      </c>
      <c r="E35" s="218"/>
      <c r="F35" s="217" t="s">
        <v>588</v>
      </c>
      <c r="G35" s="217" t="str">
        <f>IF(AND(調査票５!B10="○",調査票５!K42+調査票５!K50&gt;0),"○",IF(AND(調査票５!B11="○",調査票５!K42+調査票５!K50=0),"○","×"))</f>
        <v>×</v>
      </c>
      <c r="H35" s="217" t="s">
        <v>535</v>
      </c>
    </row>
    <row r="36" spans="2:8">
      <c r="B36" s="221"/>
      <c r="C36" s="220" t="s">
        <v>587</v>
      </c>
      <c r="D36" s="219" t="s">
        <v>552</v>
      </c>
      <c r="E36" s="218"/>
      <c r="F36" s="217" t="s">
        <v>589</v>
      </c>
      <c r="G36" s="217" t="str">
        <f>IF(AND(調査票５!B11="○",COUNTA(調査票５!B54:B61)&gt;0),"○",IF(AND(調査票５!B10="○",COUNTA(調査票５!B54:B61)=0),"○","×"))</f>
        <v>×</v>
      </c>
      <c r="H36" s="217"/>
    </row>
    <row r="37" spans="2:8">
      <c r="B37" s="221"/>
      <c r="C37" s="220" t="s">
        <v>587</v>
      </c>
      <c r="D37" s="219" t="s">
        <v>552</v>
      </c>
      <c r="E37" s="218" t="s">
        <v>571</v>
      </c>
      <c r="F37" s="217" t="s">
        <v>554</v>
      </c>
      <c r="G37" s="217" t="str">
        <f>IF(AND(調査票５!B61="○",調査票５!F61&lt;&gt;""),"○",IF(AND(調査票５!B61="",調査票５!F61=""),"○","×"))</f>
        <v>○</v>
      </c>
      <c r="H37" s="217"/>
    </row>
  </sheetData>
  <autoFilter ref="A3:H37" xr:uid="{E6840E7B-081C-4124-9366-A654615693CA}"/>
  <mergeCells count="1">
    <mergeCell ref="D1:E1"/>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B9C0E-3DC0-4A8F-9DD6-632B26071FE1}">
  <dimension ref="A1:IF5"/>
  <sheetViews>
    <sheetView zoomScale="80" zoomScaleNormal="80" zoomScaleSheetLayoutView="100" zoomScalePageLayoutView="80" workbookViewId="0">
      <pane xSplit="11" ySplit="3" topLeftCell="L4" activePane="bottomRight" state="frozen"/>
      <selection pane="topRight"/>
      <selection pane="bottomLeft"/>
      <selection pane="bottomRight"/>
    </sheetView>
  </sheetViews>
  <sheetFormatPr defaultColWidth="9" defaultRowHeight="12"/>
  <cols>
    <col min="1" max="4" width="9.75" style="188" customWidth="1"/>
    <col min="5" max="5" width="9.75" style="189" customWidth="1"/>
    <col min="6" max="6" width="12.125" style="188" customWidth="1"/>
    <col min="7" max="7" width="9.75" style="190" customWidth="1"/>
    <col min="8" max="9" width="9.75" style="188" customWidth="1"/>
    <col min="10" max="10" width="9.75" style="191" customWidth="1"/>
    <col min="11" max="11" width="26.75" style="191" customWidth="1"/>
    <col min="12" max="12" width="29.375" style="191" customWidth="1"/>
    <col min="13" max="13" width="10.375" style="188" customWidth="1"/>
    <col min="14" max="14" width="31.75" style="191" customWidth="1"/>
    <col min="15" max="15" width="13.5" style="188" customWidth="1"/>
    <col min="16" max="17" width="8.625" style="191" customWidth="1"/>
    <col min="18" max="18" width="8.625" style="192" customWidth="1"/>
    <col min="19" max="239" width="8.625" style="191" customWidth="1"/>
    <col min="240" max="16384" width="9" style="191"/>
  </cols>
  <sheetData>
    <row r="1" spans="1:240" s="204" customFormat="1" ht="18" customHeight="1">
      <c r="G1" s="205"/>
      <c r="P1" s="327" t="s">
        <v>528</v>
      </c>
      <c r="Q1" s="327"/>
      <c r="R1" s="327"/>
      <c r="S1" s="327"/>
      <c r="T1" s="327"/>
      <c r="U1" s="327"/>
      <c r="V1" s="327"/>
      <c r="W1" s="327"/>
      <c r="X1" s="327"/>
      <c r="Y1" s="327"/>
      <c r="Z1" s="327"/>
      <c r="AA1" s="327"/>
      <c r="AB1" s="330" t="s">
        <v>527</v>
      </c>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c r="BZ1" s="330"/>
      <c r="CA1" s="330"/>
      <c r="CB1" s="330"/>
      <c r="CC1" s="330"/>
      <c r="CD1" s="330"/>
      <c r="CE1" s="330"/>
      <c r="CF1" s="330"/>
      <c r="CG1" s="330"/>
      <c r="CH1" s="330"/>
      <c r="CI1" s="330"/>
      <c r="CJ1" s="330"/>
      <c r="CK1" s="330"/>
      <c r="CL1" s="332" t="s">
        <v>526</v>
      </c>
      <c r="CM1" s="332"/>
      <c r="CN1" s="332"/>
      <c r="CO1" s="332"/>
      <c r="CP1" s="332"/>
      <c r="CQ1" s="332"/>
      <c r="CR1" s="332"/>
      <c r="CS1" s="332"/>
      <c r="CT1" s="332"/>
      <c r="CU1" s="332"/>
      <c r="CV1" s="332"/>
      <c r="CW1" s="332"/>
      <c r="CX1" s="332"/>
      <c r="CY1" s="332"/>
      <c r="CZ1" s="332"/>
      <c r="DA1" s="332"/>
      <c r="DB1" s="332"/>
      <c r="DC1" s="332"/>
      <c r="DD1" s="332"/>
      <c r="DE1" s="332"/>
      <c r="DF1" s="332"/>
      <c r="DG1" s="332"/>
      <c r="DH1" s="332"/>
      <c r="DI1" s="332"/>
      <c r="DJ1" s="332"/>
      <c r="DK1" s="332"/>
      <c r="DL1" s="332"/>
      <c r="DM1" s="332"/>
      <c r="DN1" s="332"/>
      <c r="DO1" s="332"/>
      <c r="DP1" s="332"/>
      <c r="DQ1" s="332"/>
      <c r="DR1" s="332"/>
      <c r="DS1" s="332"/>
      <c r="DT1" s="332"/>
      <c r="DU1" s="332"/>
      <c r="DV1" s="332"/>
      <c r="DW1" s="332"/>
      <c r="DX1" s="332"/>
      <c r="DY1" s="332"/>
      <c r="DZ1" s="332"/>
      <c r="EA1" s="332"/>
      <c r="EB1" s="332"/>
      <c r="EC1" s="332"/>
      <c r="ED1" s="332"/>
      <c r="EE1" s="332"/>
      <c r="EF1" s="332"/>
      <c r="EG1" s="332"/>
      <c r="EH1" s="332"/>
      <c r="EI1" s="332"/>
      <c r="EJ1" s="332"/>
      <c r="EK1" s="332"/>
      <c r="EL1" s="332"/>
      <c r="EM1" s="332"/>
      <c r="EN1" s="334" t="s">
        <v>531</v>
      </c>
      <c r="EO1" s="334"/>
      <c r="EP1" s="334"/>
      <c r="EQ1" s="334"/>
      <c r="ER1" s="334"/>
      <c r="ES1" s="334"/>
      <c r="ET1" s="334"/>
      <c r="EU1" s="334"/>
      <c r="EV1" s="334"/>
      <c r="EW1" s="334"/>
      <c r="EX1" s="334"/>
      <c r="EY1" s="334"/>
      <c r="EZ1" s="334"/>
      <c r="FA1" s="334"/>
      <c r="FB1" s="334"/>
      <c r="FC1" s="334"/>
      <c r="FD1" s="334"/>
      <c r="FE1" s="334"/>
      <c r="FF1" s="334"/>
      <c r="FG1" s="334"/>
      <c r="FH1" s="334"/>
      <c r="FI1" s="334"/>
      <c r="FJ1" s="334"/>
      <c r="FK1" s="334"/>
      <c r="FL1" s="334"/>
      <c r="FM1" s="334"/>
      <c r="FN1" s="334"/>
      <c r="FO1" s="334"/>
      <c r="FP1" s="334"/>
      <c r="FQ1" s="334"/>
      <c r="FR1" s="334"/>
      <c r="FS1" s="334"/>
      <c r="FT1" s="334"/>
      <c r="FU1" s="334"/>
      <c r="FV1" s="334"/>
      <c r="FW1" s="334"/>
      <c r="FX1" s="334"/>
      <c r="FY1" s="334"/>
      <c r="FZ1" s="334"/>
      <c r="GA1" s="334"/>
      <c r="GB1" s="334"/>
      <c r="GC1" s="334"/>
      <c r="GD1" s="334"/>
      <c r="GE1" s="334"/>
      <c r="GF1" s="334"/>
      <c r="GG1" s="334"/>
      <c r="GH1" s="334"/>
      <c r="GI1" s="334"/>
      <c r="GJ1" s="334"/>
      <c r="GK1" s="334"/>
      <c r="GL1" s="334"/>
      <c r="GM1" s="334"/>
      <c r="GN1" s="334"/>
      <c r="GO1" s="334"/>
      <c r="GP1" s="334"/>
      <c r="GQ1" s="334"/>
      <c r="GR1" s="334"/>
      <c r="GS1" s="334"/>
      <c r="GT1" s="335" t="s">
        <v>532</v>
      </c>
      <c r="GU1" s="335"/>
      <c r="GV1" s="335"/>
      <c r="GW1" s="335"/>
      <c r="GX1" s="335"/>
      <c r="GY1" s="335"/>
      <c r="GZ1" s="335"/>
      <c r="HA1" s="335"/>
      <c r="HB1" s="335"/>
      <c r="HC1" s="335"/>
      <c r="HD1" s="335"/>
      <c r="HE1" s="335"/>
      <c r="HF1" s="335"/>
      <c r="HG1" s="335"/>
      <c r="HH1" s="335"/>
      <c r="HI1" s="335"/>
      <c r="HJ1" s="335"/>
      <c r="HK1" s="335"/>
      <c r="HL1" s="335"/>
      <c r="HM1" s="335"/>
      <c r="HN1" s="335"/>
      <c r="HO1" s="335"/>
      <c r="HP1" s="335"/>
      <c r="HQ1" s="335"/>
      <c r="HR1" s="335"/>
      <c r="HS1" s="335"/>
      <c r="HT1" s="335"/>
      <c r="HU1" s="335"/>
      <c r="HV1" s="335"/>
      <c r="HW1" s="335"/>
      <c r="HX1" s="335"/>
      <c r="HY1" s="335"/>
      <c r="HZ1" s="335"/>
      <c r="IA1" s="335"/>
      <c r="IB1" s="335"/>
      <c r="IC1" s="335"/>
      <c r="ID1" s="335"/>
      <c r="IE1" s="335"/>
      <c r="IF1" s="204" t="s">
        <v>534</v>
      </c>
    </row>
    <row r="2" spans="1:240" s="204" customFormat="1" ht="18" customHeight="1">
      <c r="G2" s="205"/>
      <c r="P2" s="326" t="s">
        <v>522</v>
      </c>
      <c r="Q2" s="326"/>
      <c r="R2" s="326"/>
      <c r="S2" s="326"/>
      <c r="T2" s="326"/>
      <c r="U2" s="326"/>
      <c r="V2" s="326"/>
      <c r="W2" s="326"/>
      <c r="X2" s="326"/>
      <c r="Y2" s="326"/>
      <c r="Z2" s="326"/>
      <c r="AA2" s="326"/>
      <c r="AB2" s="328" t="s">
        <v>523</v>
      </c>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9" t="s">
        <v>524</v>
      </c>
      <c r="BJ2" s="329"/>
      <c r="BK2" s="329"/>
      <c r="BL2" s="329"/>
      <c r="BM2" s="329"/>
      <c r="BN2" s="329"/>
      <c r="BO2" s="329"/>
      <c r="BP2" s="329"/>
      <c r="BQ2" s="329"/>
      <c r="BR2" s="329"/>
      <c r="BS2" s="329"/>
      <c r="BT2" s="329"/>
      <c r="BU2" s="329"/>
      <c r="BV2" s="329"/>
      <c r="BW2" s="329"/>
      <c r="BX2" s="329"/>
      <c r="BY2" s="329"/>
      <c r="BZ2" s="329"/>
      <c r="CA2" s="329"/>
      <c r="CB2" s="329"/>
      <c r="CC2" s="329"/>
      <c r="CD2" s="329"/>
      <c r="CE2" s="329"/>
      <c r="CF2" s="329"/>
      <c r="CG2" s="329"/>
      <c r="CH2" s="329"/>
      <c r="CI2" s="329"/>
      <c r="CJ2" s="329"/>
      <c r="CK2" s="329"/>
      <c r="CL2" s="337" t="s">
        <v>525</v>
      </c>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1" t="s">
        <v>529</v>
      </c>
      <c r="DR2" s="331"/>
      <c r="DS2" s="331"/>
      <c r="DT2" s="331"/>
      <c r="DU2" s="331"/>
      <c r="DV2" s="331"/>
      <c r="DW2" s="331"/>
      <c r="DX2" s="331"/>
      <c r="DY2" s="331"/>
      <c r="DZ2" s="331"/>
      <c r="EA2" s="331"/>
      <c r="EB2" s="331"/>
      <c r="EC2" s="331"/>
      <c r="ED2" s="331"/>
      <c r="EE2" s="331"/>
      <c r="EF2" s="331"/>
      <c r="EG2" s="331"/>
      <c r="EH2" s="331"/>
      <c r="EI2" s="331"/>
      <c r="EJ2" s="331"/>
      <c r="EK2" s="331"/>
      <c r="EL2" s="331"/>
      <c r="EM2" s="331"/>
      <c r="EN2" s="333" t="s">
        <v>530</v>
      </c>
      <c r="EO2" s="333"/>
      <c r="EP2" s="333"/>
      <c r="EQ2" s="333"/>
      <c r="ER2" s="333"/>
      <c r="ES2" s="333"/>
      <c r="ET2" s="333"/>
      <c r="EU2" s="333"/>
      <c r="EV2" s="333"/>
      <c r="EW2" s="333"/>
      <c r="EX2" s="333"/>
      <c r="EY2" s="333"/>
      <c r="EZ2" s="333"/>
      <c r="FA2" s="333"/>
      <c r="FB2" s="333"/>
      <c r="FC2" s="333"/>
      <c r="FD2" s="333"/>
      <c r="FE2" s="333"/>
      <c r="FF2" s="333"/>
      <c r="FG2" s="333"/>
      <c r="FH2" s="333"/>
      <c r="FI2" s="333"/>
      <c r="FJ2" s="333"/>
      <c r="FK2" s="333"/>
      <c r="FL2" s="333"/>
      <c r="FM2" s="333"/>
      <c r="FN2" s="333"/>
      <c r="FO2" s="333"/>
      <c r="FP2" s="333"/>
      <c r="FQ2" s="333"/>
      <c r="FR2" s="333"/>
      <c r="FS2" s="333"/>
      <c r="FT2" s="333"/>
      <c r="FU2" s="333"/>
      <c r="FV2" s="333"/>
      <c r="FW2" s="333"/>
      <c r="FX2" s="333"/>
      <c r="FY2" s="333"/>
      <c r="FZ2" s="333"/>
      <c r="GA2" s="333"/>
      <c r="GB2" s="333"/>
      <c r="GC2" s="333"/>
      <c r="GD2" s="333"/>
      <c r="GE2" s="333"/>
      <c r="GF2" s="333"/>
      <c r="GG2" s="333"/>
      <c r="GH2" s="333"/>
      <c r="GI2" s="333"/>
      <c r="GJ2" s="333"/>
      <c r="GK2" s="333"/>
      <c r="GL2" s="333"/>
      <c r="GM2" s="333"/>
      <c r="GN2" s="333"/>
      <c r="GO2" s="333"/>
      <c r="GP2" s="333"/>
      <c r="GQ2" s="333"/>
      <c r="GR2" s="333"/>
      <c r="GS2" s="333"/>
      <c r="GT2" s="336" t="s">
        <v>533</v>
      </c>
      <c r="GU2" s="336"/>
      <c r="GV2" s="336"/>
      <c r="GW2" s="336"/>
      <c r="GX2" s="336"/>
      <c r="GY2" s="336"/>
      <c r="GZ2" s="336"/>
      <c r="HA2" s="336"/>
      <c r="HB2" s="336"/>
      <c r="HC2" s="336"/>
      <c r="HD2" s="336"/>
      <c r="HE2" s="336"/>
      <c r="HF2" s="336"/>
      <c r="HG2" s="336"/>
      <c r="HH2" s="336"/>
      <c r="HI2" s="336"/>
      <c r="HJ2" s="336"/>
      <c r="HK2" s="336"/>
      <c r="HL2" s="336"/>
      <c r="HM2" s="336"/>
      <c r="HN2" s="336"/>
      <c r="HO2" s="336"/>
      <c r="HP2" s="336"/>
      <c r="HQ2" s="336"/>
      <c r="HR2" s="336"/>
      <c r="HS2" s="336"/>
      <c r="HT2" s="336"/>
      <c r="HU2" s="336"/>
      <c r="HV2" s="336"/>
      <c r="HW2" s="336"/>
      <c r="HX2" s="336"/>
      <c r="HY2" s="336"/>
      <c r="HZ2" s="336"/>
      <c r="IA2" s="336"/>
      <c r="IB2" s="336"/>
      <c r="IC2" s="336"/>
      <c r="ID2" s="336"/>
      <c r="IE2" s="336"/>
      <c r="IF2" s="204" t="s">
        <v>534</v>
      </c>
    </row>
    <row r="3" spans="1:240" s="190" customFormat="1" ht="82.9" customHeight="1">
      <c r="A3" s="193" t="s">
        <v>276</v>
      </c>
      <c r="B3" s="194" t="s">
        <v>277</v>
      </c>
      <c r="C3" s="193" t="s">
        <v>278</v>
      </c>
      <c r="D3" s="193" t="s">
        <v>279</v>
      </c>
      <c r="E3" s="195" t="s">
        <v>280</v>
      </c>
      <c r="F3" s="193" t="s">
        <v>281</v>
      </c>
      <c r="G3" s="194" t="s">
        <v>282</v>
      </c>
      <c r="H3" s="194" t="s">
        <v>283</v>
      </c>
      <c r="I3" s="194" t="s">
        <v>284</v>
      </c>
      <c r="J3" s="194" t="s">
        <v>285</v>
      </c>
      <c r="K3" s="194" t="s">
        <v>504</v>
      </c>
      <c r="L3" s="194" t="s">
        <v>286</v>
      </c>
      <c r="M3" s="194" t="s">
        <v>287</v>
      </c>
      <c r="N3" s="194" t="s">
        <v>288</v>
      </c>
      <c r="O3" s="194" t="s">
        <v>289</v>
      </c>
      <c r="P3" s="193" t="s">
        <v>290</v>
      </c>
      <c r="Q3" s="193" t="s">
        <v>291</v>
      </c>
      <c r="R3" s="193" t="s">
        <v>292</v>
      </c>
      <c r="S3" s="193" t="s">
        <v>293</v>
      </c>
      <c r="T3" s="193" t="s">
        <v>283</v>
      </c>
      <c r="U3" s="193" t="s">
        <v>502</v>
      </c>
      <c r="V3" s="193" t="s">
        <v>503</v>
      </c>
      <c r="W3" s="193" t="s">
        <v>294</v>
      </c>
      <c r="X3" s="193" t="s">
        <v>295</v>
      </c>
      <c r="Y3" s="193" t="s">
        <v>296</v>
      </c>
      <c r="Z3" s="193" t="s">
        <v>297</v>
      </c>
      <c r="AA3" s="193" t="s">
        <v>298</v>
      </c>
      <c r="AB3" s="207" t="s">
        <v>299</v>
      </c>
      <c r="AC3" s="207" t="s">
        <v>300</v>
      </c>
      <c r="AD3" s="207" t="s">
        <v>301</v>
      </c>
      <c r="AE3" s="207" t="s">
        <v>302</v>
      </c>
      <c r="AF3" s="207" t="s">
        <v>303</v>
      </c>
      <c r="AG3" s="207" t="s">
        <v>304</v>
      </c>
      <c r="AH3" s="207" t="s">
        <v>305</v>
      </c>
      <c r="AI3" s="207" t="s">
        <v>306</v>
      </c>
      <c r="AJ3" s="207" t="s">
        <v>307</v>
      </c>
      <c r="AK3" s="207" t="s">
        <v>308</v>
      </c>
      <c r="AL3" s="207" t="s">
        <v>309</v>
      </c>
      <c r="AM3" s="207" t="s">
        <v>310</v>
      </c>
      <c r="AN3" s="207" t="s">
        <v>311</v>
      </c>
      <c r="AO3" s="207" t="s">
        <v>312</v>
      </c>
      <c r="AP3" s="207" t="s">
        <v>313</v>
      </c>
      <c r="AQ3" s="207" t="s">
        <v>314</v>
      </c>
      <c r="AR3" s="207" t="s">
        <v>315</v>
      </c>
      <c r="AS3" s="207" t="s">
        <v>316</v>
      </c>
      <c r="AT3" s="207" t="s">
        <v>317</v>
      </c>
      <c r="AU3" s="207" t="s">
        <v>318</v>
      </c>
      <c r="AV3" s="207" t="s">
        <v>319</v>
      </c>
      <c r="AW3" s="207" t="s">
        <v>320</v>
      </c>
      <c r="AX3" s="207" t="s">
        <v>321</v>
      </c>
      <c r="AY3" s="207" t="s">
        <v>322</v>
      </c>
      <c r="AZ3" s="207" t="s">
        <v>323</v>
      </c>
      <c r="BA3" s="207" t="s">
        <v>324</v>
      </c>
      <c r="BB3" s="207" t="s">
        <v>325</v>
      </c>
      <c r="BC3" s="207" t="s">
        <v>326</v>
      </c>
      <c r="BD3" s="207" t="s">
        <v>327</v>
      </c>
      <c r="BE3" s="207" t="s">
        <v>328</v>
      </c>
      <c r="BF3" s="207" t="s">
        <v>329</v>
      </c>
      <c r="BG3" s="207" t="s">
        <v>330</v>
      </c>
      <c r="BH3" s="207" t="s">
        <v>331</v>
      </c>
      <c r="BI3" s="208" t="s">
        <v>332</v>
      </c>
      <c r="BJ3" s="208" t="s">
        <v>333</v>
      </c>
      <c r="BK3" s="208" t="s">
        <v>334</v>
      </c>
      <c r="BL3" s="208" t="s">
        <v>335</v>
      </c>
      <c r="BM3" s="208" t="s">
        <v>336</v>
      </c>
      <c r="BN3" s="208" t="s">
        <v>337</v>
      </c>
      <c r="BO3" s="208" t="s">
        <v>338</v>
      </c>
      <c r="BP3" s="208" t="s">
        <v>339</v>
      </c>
      <c r="BQ3" s="208" t="s">
        <v>340</v>
      </c>
      <c r="BR3" s="208" t="s">
        <v>341</v>
      </c>
      <c r="BS3" s="208" t="s">
        <v>342</v>
      </c>
      <c r="BT3" s="208" t="s">
        <v>343</v>
      </c>
      <c r="BU3" s="208" t="s">
        <v>344</v>
      </c>
      <c r="BV3" s="208" t="s">
        <v>345</v>
      </c>
      <c r="BW3" s="208" t="s">
        <v>346</v>
      </c>
      <c r="BX3" s="208" t="s">
        <v>347</v>
      </c>
      <c r="BY3" s="208" t="s">
        <v>348</v>
      </c>
      <c r="BZ3" s="208" t="s">
        <v>349</v>
      </c>
      <c r="CA3" s="208" t="s">
        <v>350</v>
      </c>
      <c r="CB3" s="208" t="s">
        <v>351</v>
      </c>
      <c r="CC3" s="208" t="s">
        <v>352</v>
      </c>
      <c r="CD3" s="208" t="s">
        <v>353</v>
      </c>
      <c r="CE3" s="208" t="s">
        <v>354</v>
      </c>
      <c r="CF3" s="208" t="s">
        <v>355</v>
      </c>
      <c r="CG3" s="208" t="s">
        <v>356</v>
      </c>
      <c r="CH3" s="208" t="s">
        <v>357</v>
      </c>
      <c r="CI3" s="208" t="s">
        <v>358</v>
      </c>
      <c r="CJ3" s="208" t="s">
        <v>359</v>
      </c>
      <c r="CK3" s="208" t="s">
        <v>360</v>
      </c>
      <c r="CL3" s="211" t="s">
        <v>361</v>
      </c>
      <c r="CM3" s="211" t="s">
        <v>362</v>
      </c>
      <c r="CN3" s="211" t="s">
        <v>363</v>
      </c>
      <c r="CO3" s="211" t="s">
        <v>364</v>
      </c>
      <c r="CP3" s="211" t="s">
        <v>365</v>
      </c>
      <c r="CQ3" s="211" t="s">
        <v>366</v>
      </c>
      <c r="CR3" s="211" t="s">
        <v>367</v>
      </c>
      <c r="CS3" s="211" t="s">
        <v>368</v>
      </c>
      <c r="CT3" s="211" t="s">
        <v>369</v>
      </c>
      <c r="CU3" s="211" t="s">
        <v>370</v>
      </c>
      <c r="CV3" s="211" t="s">
        <v>371</v>
      </c>
      <c r="CW3" s="211" t="s">
        <v>372</v>
      </c>
      <c r="CX3" s="211" t="s">
        <v>373</v>
      </c>
      <c r="CY3" s="211" t="s">
        <v>374</v>
      </c>
      <c r="CZ3" s="211" t="s">
        <v>375</v>
      </c>
      <c r="DA3" s="211" t="s">
        <v>505</v>
      </c>
      <c r="DB3" s="211" t="s">
        <v>376</v>
      </c>
      <c r="DC3" s="211" t="s">
        <v>377</v>
      </c>
      <c r="DD3" s="211" t="s">
        <v>378</v>
      </c>
      <c r="DE3" s="211" t="s">
        <v>379</v>
      </c>
      <c r="DF3" s="211" t="s">
        <v>380</v>
      </c>
      <c r="DG3" s="211" t="s">
        <v>381</v>
      </c>
      <c r="DH3" s="211" t="s">
        <v>382</v>
      </c>
      <c r="DI3" s="211" t="s">
        <v>383</v>
      </c>
      <c r="DJ3" s="211" t="s">
        <v>506</v>
      </c>
      <c r="DK3" s="211" t="s">
        <v>384</v>
      </c>
      <c r="DL3" s="211" t="s">
        <v>385</v>
      </c>
      <c r="DM3" s="211" t="s">
        <v>386</v>
      </c>
      <c r="DN3" s="211" t="s">
        <v>387</v>
      </c>
      <c r="DO3" s="211" t="s">
        <v>388</v>
      </c>
      <c r="DP3" s="211" t="s">
        <v>389</v>
      </c>
      <c r="DQ3" s="210" t="s">
        <v>390</v>
      </c>
      <c r="DR3" s="210" t="s">
        <v>391</v>
      </c>
      <c r="DS3" s="210" t="s">
        <v>392</v>
      </c>
      <c r="DT3" s="210" t="s">
        <v>393</v>
      </c>
      <c r="DU3" s="210" t="s">
        <v>394</v>
      </c>
      <c r="DV3" s="210" t="s">
        <v>395</v>
      </c>
      <c r="DW3" s="210" t="s">
        <v>396</v>
      </c>
      <c r="DX3" s="210" t="s">
        <v>507</v>
      </c>
      <c r="DY3" s="210" t="s">
        <v>508</v>
      </c>
      <c r="DZ3" s="210" t="s">
        <v>509</v>
      </c>
      <c r="EA3" s="210" t="s">
        <v>397</v>
      </c>
      <c r="EB3" s="210" t="s">
        <v>398</v>
      </c>
      <c r="EC3" s="210" t="s">
        <v>399</v>
      </c>
      <c r="ED3" s="210" t="s">
        <v>400</v>
      </c>
      <c r="EE3" s="210" t="s">
        <v>401</v>
      </c>
      <c r="EF3" s="210" t="s">
        <v>402</v>
      </c>
      <c r="EG3" s="210" t="s">
        <v>510</v>
      </c>
      <c r="EH3" s="210" t="s">
        <v>511</v>
      </c>
      <c r="EI3" s="210" t="s">
        <v>403</v>
      </c>
      <c r="EJ3" s="210" t="s">
        <v>512</v>
      </c>
      <c r="EK3" s="210" t="s">
        <v>513</v>
      </c>
      <c r="EL3" s="210" t="s">
        <v>404</v>
      </c>
      <c r="EM3" s="210" t="s">
        <v>405</v>
      </c>
      <c r="EN3" s="213" t="s">
        <v>406</v>
      </c>
      <c r="EO3" s="213" t="s">
        <v>407</v>
      </c>
      <c r="EP3" s="213" t="s">
        <v>514</v>
      </c>
      <c r="EQ3" s="213" t="s">
        <v>408</v>
      </c>
      <c r="ER3" s="213" t="s">
        <v>409</v>
      </c>
      <c r="ES3" s="213" t="s">
        <v>515</v>
      </c>
      <c r="ET3" s="213" t="s">
        <v>410</v>
      </c>
      <c r="EU3" s="213" t="s">
        <v>411</v>
      </c>
      <c r="EV3" s="213" t="s">
        <v>412</v>
      </c>
      <c r="EW3" s="213" t="s">
        <v>413</v>
      </c>
      <c r="EX3" s="213" t="s">
        <v>414</v>
      </c>
      <c r="EY3" s="213" t="s">
        <v>415</v>
      </c>
      <c r="EZ3" s="213" t="s">
        <v>416</v>
      </c>
      <c r="FA3" s="213" t="s">
        <v>417</v>
      </c>
      <c r="FB3" s="213" t="s">
        <v>418</v>
      </c>
      <c r="FC3" s="213" t="s">
        <v>419</v>
      </c>
      <c r="FD3" s="213" t="s">
        <v>420</v>
      </c>
      <c r="FE3" s="213" t="s">
        <v>421</v>
      </c>
      <c r="FF3" s="213" t="s">
        <v>422</v>
      </c>
      <c r="FG3" s="213" t="s">
        <v>423</v>
      </c>
      <c r="FH3" s="213" t="s">
        <v>424</v>
      </c>
      <c r="FI3" s="213" t="s">
        <v>425</v>
      </c>
      <c r="FJ3" s="213" t="s">
        <v>426</v>
      </c>
      <c r="FK3" s="213" t="s">
        <v>427</v>
      </c>
      <c r="FL3" s="213" t="s">
        <v>428</v>
      </c>
      <c r="FM3" s="213" t="s">
        <v>429</v>
      </c>
      <c r="FN3" s="213" t="s">
        <v>430</v>
      </c>
      <c r="FO3" s="213" t="s">
        <v>431</v>
      </c>
      <c r="FP3" s="213" t="s">
        <v>432</v>
      </c>
      <c r="FQ3" s="213" t="s">
        <v>516</v>
      </c>
      <c r="FR3" s="213" t="s">
        <v>517</v>
      </c>
      <c r="FS3" s="213" t="s">
        <v>518</v>
      </c>
      <c r="FT3" s="213" t="s">
        <v>519</v>
      </c>
      <c r="FU3" s="213" t="s">
        <v>433</v>
      </c>
      <c r="FV3" s="213" t="s">
        <v>434</v>
      </c>
      <c r="FW3" s="213" t="s">
        <v>435</v>
      </c>
      <c r="FX3" s="213" t="s">
        <v>436</v>
      </c>
      <c r="FY3" s="213" t="s">
        <v>437</v>
      </c>
      <c r="FZ3" s="213" t="s">
        <v>438</v>
      </c>
      <c r="GA3" s="213" t="s">
        <v>439</v>
      </c>
      <c r="GB3" s="213" t="s">
        <v>440</v>
      </c>
      <c r="GC3" s="213" t="s">
        <v>441</v>
      </c>
      <c r="GD3" s="213" t="s">
        <v>442</v>
      </c>
      <c r="GE3" s="213" t="s">
        <v>443</v>
      </c>
      <c r="GF3" s="213" t="s">
        <v>444</v>
      </c>
      <c r="GG3" s="213" t="s">
        <v>445</v>
      </c>
      <c r="GH3" s="213" t="s">
        <v>446</v>
      </c>
      <c r="GI3" s="213" t="s">
        <v>447</v>
      </c>
      <c r="GJ3" s="213" t="s">
        <v>448</v>
      </c>
      <c r="GK3" s="213" t="s">
        <v>449</v>
      </c>
      <c r="GL3" s="213" t="s">
        <v>450</v>
      </c>
      <c r="GM3" s="213" t="s">
        <v>451</v>
      </c>
      <c r="GN3" s="213" t="s">
        <v>452</v>
      </c>
      <c r="GO3" s="213" t="s">
        <v>453</v>
      </c>
      <c r="GP3" s="213" t="s">
        <v>454</v>
      </c>
      <c r="GQ3" s="213" t="s">
        <v>455</v>
      </c>
      <c r="GR3" s="213" t="s">
        <v>456</v>
      </c>
      <c r="GS3" s="213" t="s">
        <v>457</v>
      </c>
      <c r="GT3" s="214" t="s">
        <v>458</v>
      </c>
      <c r="GU3" s="214" t="s">
        <v>459</v>
      </c>
      <c r="GV3" s="214" t="s">
        <v>460</v>
      </c>
      <c r="GW3" s="214" t="s">
        <v>461</v>
      </c>
      <c r="GX3" s="214" t="s">
        <v>462</v>
      </c>
      <c r="GY3" s="214" t="s">
        <v>463</v>
      </c>
      <c r="GZ3" s="214" t="s">
        <v>464</v>
      </c>
      <c r="HA3" s="214" t="s">
        <v>465</v>
      </c>
      <c r="HB3" s="214" t="s">
        <v>466</v>
      </c>
      <c r="HC3" s="214" t="s">
        <v>467</v>
      </c>
      <c r="HD3" s="214" t="s">
        <v>468</v>
      </c>
      <c r="HE3" s="214" t="s">
        <v>469</v>
      </c>
      <c r="HF3" s="214" t="s">
        <v>470</v>
      </c>
      <c r="HG3" s="214" t="s">
        <v>471</v>
      </c>
      <c r="HH3" s="214" t="s">
        <v>472</v>
      </c>
      <c r="HI3" s="214" t="s">
        <v>473</v>
      </c>
      <c r="HJ3" s="214" t="s">
        <v>474</v>
      </c>
      <c r="HK3" s="214" t="s">
        <v>475</v>
      </c>
      <c r="HL3" s="214" t="s">
        <v>476</v>
      </c>
      <c r="HM3" s="214" t="s">
        <v>477</v>
      </c>
      <c r="HN3" s="214" t="s">
        <v>478</v>
      </c>
      <c r="HO3" s="214" t="s">
        <v>479</v>
      </c>
      <c r="HP3" s="214" t="s">
        <v>480</v>
      </c>
      <c r="HQ3" s="214" t="s">
        <v>520</v>
      </c>
      <c r="HR3" s="214" t="s">
        <v>481</v>
      </c>
      <c r="HS3" s="214" t="s">
        <v>482</v>
      </c>
      <c r="HT3" s="214" t="s">
        <v>483</v>
      </c>
      <c r="HU3" s="214" t="s">
        <v>484</v>
      </c>
      <c r="HV3" s="214" t="s">
        <v>485</v>
      </c>
      <c r="HW3" s="214" t="s">
        <v>486</v>
      </c>
      <c r="HX3" s="214" t="s">
        <v>521</v>
      </c>
      <c r="HY3" s="214" t="s">
        <v>487</v>
      </c>
      <c r="HZ3" s="214" t="s">
        <v>488</v>
      </c>
      <c r="IA3" s="214" t="s">
        <v>489</v>
      </c>
      <c r="IB3" s="214" t="s">
        <v>490</v>
      </c>
      <c r="IC3" s="214" t="s">
        <v>491</v>
      </c>
      <c r="ID3" s="214" t="s">
        <v>492</v>
      </c>
      <c r="IE3" s="214" t="s">
        <v>493</v>
      </c>
    </row>
    <row r="4" spans="1:240" ht="24.95" customHeight="1">
      <c r="A4" s="185"/>
      <c r="B4" s="185"/>
      <c r="C4" s="185"/>
      <c r="D4" s="185"/>
      <c r="E4" s="196"/>
      <c r="F4" s="185"/>
      <c r="G4" s="185"/>
      <c r="H4" s="186"/>
      <c r="I4" s="197"/>
      <c r="J4" s="186"/>
      <c r="K4" s="198">
        <f>調査票１!E12</f>
        <v>0</v>
      </c>
      <c r="L4" s="199"/>
      <c r="M4" s="185"/>
      <c r="N4" s="198"/>
      <c r="O4" s="185"/>
      <c r="P4" s="185" t="str">
        <f>IF(調査票１!$B21="","",調査票１!$B21)</f>
        <v/>
      </c>
      <c r="Q4" s="185" t="str">
        <f>IF(調査票１!$B22="","",調査票１!$B22)</f>
        <v/>
      </c>
      <c r="R4" s="185" t="str">
        <f>IF(調査票１!B22="○","除外",IF(調査票１!$B25="","",調査票１!$B25))</f>
        <v/>
      </c>
      <c r="S4" s="185" t="str">
        <f>IF(調査票１!B22="○","除外",IF(調査票１!$B26="","",調査票１!$B26))</f>
        <v/>
      </c>
      <c r="T4" s="185">
        <f>調査票１!B29</f>
        <v>0</v>
      </c>
      <c r="U4" s="185" t="str">
        <f>IF(COUNTA(調査票１!B32:B36)=0,"除外",IF(COUNTA(調査票１!B32:B36)&gt;1,"除外",IF(調査票１!$B32="","",調査票１!$B32)))</f>
        <v>除外</v>
      </c>
      <c r="V4" s="185" t="str">
        <f>IF(COUNTA(調査票１!B32:B36)=0,"除外",IF(COUNTA(調査票１!B32:B36)&gt;1,"除外",IF(調査票１!$B33="","",調査票１!$B33)))</f>
        <v>除外</v>
      </c>
      <c r="W4" s="185" t="str">
        <f>IF(COUNTA(調査票１!B32:B36)=0,"除外",IF(COUNTA(調査票１!B32:B36)&gt;1,"除外",IF(調査票１!$B34="","",調査票１!$B34)))</f>
        <v>除外</v>
      </c>
      <c r="X4" s="185" t="str">
        <f>IF(COUNTA(調査票１!B32:B36)=0,"除外",IF(COUNTA(調査票１!B32:B36)&gt;1,"除外",IF(調査票１!$B35="","",調査票１!$B35)))</f>
        <v>除外</v>
      </c>
      <c r="Y4" s="185" t="str">
        <f>IF(COUNTA(調査票１!B32:B36)=0,"除外",IF(COUNTA(調査票１!B32:B36)&gt;1,"除外",IF(調査票１!$B36="","",調査票１!$B36)))</f>
        <v>除外</v>
      </c>
      <c r="Z4" s="185" t="str">
        <f>IF(COUNTA(調査票１!B32:B36)=0,"除外",IF(COUNTA(調査票１!B32:B36)&gt;1,"除外",IF(調査票１!$F36="","",調査票１!$F36)))</f>
        <v>除外</v>
      </c>
      <c r="AA4" s="206">
        <f>調査票１!B39</f>
        <v>0</v>
      </c>
      <c r="AB4" s="186">
        <f>調査票２!J14</f>
        <v>0</v>
      </c>
      <c r="AC4" s="186">
        <f>調査票２!K14</f>
        <v>0</v>
      </c>
      <c r="AD4" s="186">
        <f>調査票２!L14</f>
        <v>0</v>
      </c>
      <c r="AE4" s="186">
        <f>調査票２!M14</f>
        <v>0</v>
      </c>
      <c r="AF4" s="186">
        <f>調査票２!N14</f>
        <v>0</v>
      </c>
      <c r="AG4" s="186">
        <f>調査票２!J15</f>
        <v>0</v>
      </c>
      <c r="AH4" s="186">
        <f>調査票２!K15</f>
        <v>0</v>
      </c>
      <c r="AI4" s="186">
        <f>調査票２!L15</f>
        <v>0</v>
      </c>
      <c r="AJ4" s="186">
        <f>調査票２!M15</f>
        <v>0</v>
      </c>
      <c r="AK4" s="186">
        <f>調査票２!N15</f>
        <v>0</v>
      </c>
      <c r="AL4" s="186">
        <f>調査票２!O14</f>
        <v>0</v>
      </c>
      <c r="AM4" s="186">
        <f>調査票２!J16</f>
        <v>0</v>
      </c>
      <c r="AN4" s="186">
        <f>調査票２!K16</f>
        <v>0</v>
      </c>
      <c r="AO4" s="186">
        <f>調査票２!L16</f>
        <v>0</v>
      </c>
      <c r="AP4" s="186">
        <f>調査票２!M16</f>
        <v>0</v>
      </c>
      <c r="AQ4" s="186">
        <f>調査票２!N16</f>
        <v>0</v>
      </c>
      <c r="AR4" s="186">
        <f>調査票２!J17</f>
        <v>0</v>
      </c>
      <c r="AS4" s="186">
        <f>調査票２!K17</f>
        <v>0</v>
      </c>
      <c r="AT4" s="186">
        <f>調査票２!L17</f>
        <v>0</v>
      </c>
      <c r="AU4" s="186">
        <f>調査票２!M17</f>
        <v>0</v>
      </c>
      <c r="AV4" s="186">
        <f>調査票２!N17</f>
        <v>0</v>
      </c>
      <c r="AW4" s="186">
        <f>調査票２!O16</f>
        <v>0</v>
      </c>
      <c r="AX4" s="186">
        <f>調査票２!J18</f>
        <v>0</v>
      </c>
      <c r="AY4" s="186">
        <f>調査票２!K18</f>
        <v>0</v>
      </c>
      <c r="AZ4" s="186">
        <f>調査票２!L18</f>
        <v>0</v>
      </c>
      <c r="BA4" s="186">
        <f>調査票２!M18</f>
        <v>0</v>
      </c>
      <c r="BB4" s="186">
        <f>調査票２!N18</f>
        <v>0</v>
      </c>
      <c r="BC4" s="186">
        <f>調査票２!J19</f>
        <v>0</v>
      </c>
      <c r="BD4" s="186">
        <f>調査票２!K19</f>
        <v>0</v>
      </c>
      <c r="BE4" s="186">
        <f>調査票２!L19</f>
        <v>0</v>
      </c>
      <c r="BF4" s="186">
        <f>調査票２!M19</f>
        <v>0</v>
      </c>
      <c r="BG4" s="186">
        <f>調査票２!N19</f>
        <v>0</v>
      </c>
      <c r="BH4" s="186">
        <f>調査票２!O18</f>
        <v>0</v>
      </c>
      <c r="BI4" s="186">
        <f>調査票２!$D$27</f>
        <v>0</v>
      </c>
      <c r="BJ4" s="186">
        <f>調査票２!$F$27</f>
        <v>0</v>
      </c>
      <c r="BK4" s="186">
        <f>調査票２!$H$27</f>
        <v>0</v>
      </c>
      <c r="BL4" s="186">
        <f>調査票２!$J$27</f>
        <v>0</v>
      </c>
      <c r="BM4" s="186">
        <f>調査票２!$L$27</f>
        <v>0</v>
      </c>
      <c r="BN4" s="186">
        <f>調査票２!$D$28</f>
        <v>0</v>
      </c>
      <c r="BO4" s="186">
        <f>調査票２!$F$28</f>
        <v>0</v>
      </c>
      <c r="BP4" s="186">
        <f>調査票２!$H$28</f>
        <v>0</v>
      </c>
      <c r="BQ4" s="186">
        <f>調査票２!$J$28</f>
        <v>0</v>
      </c>
      <c r="BR4" s="186">
        <f>調査票２!$L$28</f>
        <v>0</v>
      </c>
      <c r="BS4" s="186">
        <f>調査票２!$L$29</f>
        <v>0</v>
      </c>
      <c r="BT4" s="186">
        <f>調査票２!$D$34</f>
        <v>0</v>
      </c>
      <c r="BU4" s="186">
        <f>調査票２!$F$34</f>
        <v>0</v>
      </c>
      <c r="BV4" s="186">
        <f>調査票２!$H$34</f>
        <v>0</v>
      </c>
      <c r="BW4" s="186">
        <f>調査票２!$J$34</f>
        <v>0</v>
      </c>
      <c r="BX4" s="186">
        <f>調査票２!$L$34</f>
        <v>0</v>
      </c>
      <c r="BY4" s="186">
        <f>調査票２!$D$35</f>
        <v>0</v>
      </c>
      <c r="BZ4" s="186">
        <f>調査票２!$F$35</f>
        <v>0</v>
      </c>
      <c r="CA4" s="186">
        <f>調査票２!$H$35</f>
        <v>0</v>
      </c>
      <c r="CB4" s="186">
        <f>調査票２!$J$35</f>
        <v>0</v>
      </c>
      <c r="CC4" s="186">
        <f>調査票２!$L$35</f>
        <v>0</v>
      </c>
      <c r="CD4" s="186">
        <f>調査票２!$L$36</f>
        <v>0</v>
      </c>
      <c r="CE4" s="186">
        <f>調査票２!$F41</f>
        <v>0</v>
      </c>
      <c r="CF4" s="186">
        <f>調査票２!$F42</f>
        <v>0</v>
      </c>
      <c r="CG4" s="186">
        <f>調査票２!$F43</f>
        <v>0</v>
      </c>
      <c r="CH4" s="186">
        <f>調査票２!$F44</f>
        <v>0</v>
      </c>
      <c r="CI4" s="186">
        <f>調査票２!$F45</f>
        <v>0</v>
      </c>
      <c r="CJ4" s="186">
        <f>調査票２!$F46</f>
        <v>0</v>
      </c>
      <c r="CK4" s="186">
        <f>調査票２!$F47</f>
        <v>0</v>
      </c>
      <c r="CL4" s="186">
        <f>調査票３!$F9</f>
        <v>0</v>
      </c>
      <c r="CM4" s="186">
        <f>調査票３!$F10</f>
        <v>0</v>
      </c>
      <c r="CN4" s="186">
        <f>調査票３!$F11</f>
        <v>0</v>
      </c>
      <c r="CO4" s="186">
        <f>調査票３!$F12</f>
        <v>0</v>
      </c>
      <c r="CP4" s="186">
        <f>調査票３!$F13</f>
        <v>0</v>
      </c>
      <c r="CQ4" s="186">
        <f>調査票３!$F14</f>
        <v>0</v>
      </c>
      <c r="CR4" s="186">
        <f>調査票３!$F15</f>
        <v>0</v>
      </c>
      <c r="CS4" s="186">
        <f>調査票３!$K9</f>
        <v>0</v>
      </c>
      <c r="CT4" s="186">
        <f>調査票３!$K10</f>
        <v>0</v>
      </c>
      <c r="CU4" s="186">
        <f>調査票３!$K11</f>
        <v>0</v>
      </c>
      <c r="CV4" s="186">
        <f>調査票３!$K12</f>
        <v>0</v>
      </c>
      <c r="CW4" s="186">
        <f>調査票３!$K13</f>
        <v>0</v>
      </c>
      <c r="CX4" s="186">
        <f>調査票３!$K14</f>
        <v>0</v>
      </c>
      <c r="CY4" s="186">
        <f>調査票３!$K15</f>
        <v>0</v>
      </c>
      <c r="CZ4" s="209">
        <f>調査票３!$K16</f>
        <v>0</v>
      </c>
      <c r="DA4" s="186">
        <f>調査票３!$H25</f>
        <v>0</v>
      </c>
      <c r="DB4" s="186">
        <f>調査票３!$H26</f>
        <v>0</v>
      </c>
      <c r="DC4" s="186">
        <f>調査票３!$H27</f>
        <v>0</v>
      </c>
      <c r="DD4" s="186">
        <f>調査票３!$H28</f>
        <v>0</v>
      </c>
      <c r="DE4" s="186">
        <f>調査票３!$H31</f>
        <v>0</v>
      </c>
      <c r="DF4" s="186">
        <f>調査票３!$H32</f>
        <v>0</v>
      </c>
      <c r="DG4" s="186">
        <f>調査票３!$H33</f>
        <v>0</v>
      </c>
      <c r="DH4" s="186">
        <f>調査票３!$H34</f>
        <v>0</v>
      </c>
      <c r="DI4" s="186">
        <f>調査票３!$H35</f>
        <v>0</v>
      </c>
      <c r="DJ4" s="186">
        <f>調査票３!$P31</f>
        <v>0</v>
      </c>
      <c r="DK4" s="186">
        <f>調査票３!$P32</f>
        <v>0</v>
      </c>
      <c r="DL4" s="186">
        <f>調査票３!$P33</f>
        <v>0</v>
      </c>
      <c r="DM4" s="186">
        <f>調査票３!$P34</f>
        <v>0</v>
      </c>
      <c r="DN4" s="186">
        <f>調査票３!$P35</f>
        <v>0</v>
      </c>
      <c r="DO4" s="186">
        <f>調査票３!$P36</f>
        <v>0</v>
      </c>
      <c r="DP4" s="186">
        <f>調査票３!$P37</f>
        <v>0</v>
      </c>
      <c r="DQ4" s="186">
        <f>調査票３!B44</f>
        <v>0</v>
      </c>
      <c r="DR4" s="186">
        <f>調査票３!D44</f>
        <v>0</v>
      </c>
      <c r="DS4" s="186">
        <f>調査票３!F44</f>
        <v>0</v>
      </c>
      <c r="DT4" s="186">
        <f>調査票３!H44</f>
        <v>0</v>
      </c>
      <c r="DU4" s="186">
        <f>調査票３!J44</f>
        <v>0</v>
      </c>
      <c r="DV4" s="186" t="str">
        <f>IF(調査票３!$B48="","",調査票３!$B48)</f>
        <v/>
      </c>
      <c r="DW4" s="186" t="str">
        <f>IF(調査票３!$B49="","",調査票３!$B49)</f>
        <v/>
      </c>
      <c r="DX4" s="186" t="str">
        <f>IF(調査票３!$B50="","",調査票３!$B50)</f>
        <v/>
      </c>
      <c r="DY4" s="186" t="str">
        <f>IF(調査票３!$B51="","",調査票３!$B51)</f>
        <v/>
      </c>
      <c r="DZ4" s="186" t="str">
        <f>IF(調査票３!$B55="","",調査票３!$B55)</f>
        <v/>
      </c>
      <c r="EA4" s="186" t="str">
        <f>IF(調査票３!$B56="","",調査票３!$B56)</f>
        <v/>
      </c>
      <c r="EB4" s="186" t="str">
        <f>IF(調査票３!$B57="","",調査票３!$B57)</f>
        <v/>
      </c>
      <c r="EC4" s="186" t="str">
        <f>IF(調査票３!$B58="","",調査票３!$B58)</f>
        <v/>
      </c>
      <c r="ED4" s="186" t="str">
        <f>IF(調査票３!$F58="","",調査票３!$F58)</f>
        <v/>
      </c>
      <c r="EE4" s="186" t="str">
        <f>IF(調査票３!$B63="","",調査票３!$B63)</f>
        <v/>
      </c>
      <c r="EF4" s="186" t="str">
        <f>IF(調査票３!$B64="","",調査票３!$B64)</f>
        <v/>
      </c>
      <c r="EG4" s="186" t="str">
        <f>IF(調査票３!$B65="","",調査票３!$B65)</f>
        <v/>
      </c>
      <c r="EH4" s="186" t="str">
        <f>IF(調査票３!$B66="","",調査票３!$B66)</f>
        <v/>
      </c>
      <c r="EI4" s="186" t="str">
        <f>IF(調査票３!$B67="","",調査票３!$B67)</f>
        <v/>
      </c>
      <c r="EJ4" s="186" t="str">
        <f>IF(調査票３!$B68="","",調査票３!$B68)</f>
        <v/>
      </c>
      <c r="EK4" s="186" t="str">
        <f>IF(調査票３!$B69="","",調査票３!$B69)</f>
        <v/>
      </c>
      <c r="EL4" s="186" t="str">
        <f>IF(調査票３!$B70="","",調査票３!$B70)</f>
        <v/>
      </c>
      <c r="EM4" s="186" t="str">
        <f>IF(調査票３!$F70="","",調査票３!$F70)</f>
        <v/>
      </c>
      <c r="EN4" s="186">
        <f>IF(調査票４!L9="○",1,0)</f>
        <v>0</v>
      </c>
      <c r="EO4" s="186" t="str">
        <f>IF(調査票４!$L10="","",調査票４!$L10)</f>
        <v/>
      </c>
      <c r="EP4" s="186" t="str">
        <f>IF(調査票４!$L11="","",調査票４!$L11)</f>
        <v/>
      </c>
      <c r="EQ4" s="186" t="str">
        <f>IF(調査票４!$L12="","",調査票４!$L12)</f>
        <v/>
      </c>
      <c r="ER4" s="186" t="str">
        <f>IF(調査票４!$L13="","",調査票４!$L13)</f>
        <v/>
      </c>
      <c r="ES4" s="186" t="str">
        <f>IF(調査票４!$L14="","",調査票４!$L14)</f>
        <v/>
      </c>
      <c r="ET4" s="186" t="str">
        <f>IF(調査票４!$L15="","",調査票４!$L15)</f>
        <v/>
      </c>
      <c r="EU4" s="186" t="str">
        <f>IF(調査票４!$L16="","",調査票４!$L16)</f>
        <v/>
      </c>
      <c r="EV4" s="186" t="str">
        <f>IF(調査票４!$G16="","",調査票４!$G16)</f>
        <v/>
      </c>
      <c r="EW4" s="186" t="str">
        <f>IF(調査票４!$L17="","",調査票４!$L17)</f>
        <v/>
      </c>
      <c r="EX4" s="186" t="str">
        <f>IF(調査票４!$L18="","",調査票４!$L18)</f>
        <v/>
      </c>
      <c r="EY4" s="186" t="str">
        <f>IF(調査票４!$L19="","",調査票４!$L19)</f>
        <v/>
      </c>
      <c r="EZ4" s="186">
        <f>調査票４!$M9</f>
        <v>0</v>
      </c>
      <c r="FA4" s="186">
        <f>調査票４!$M10</f>
        <v>0</v>
      </c>
      <c r="FB4" s="186">
        <f>調査票４!$M11</f>
        <v>0</v>
      </c>
      <c r="FC4" s="186">
        <f>調査票４!$M12</f>
        <v>0</v>
      </c>
      <c r="FD4" s="186">
        <f>調査票４!$M13</f>
        <v>0</v>
      </c>
      <c r="FE4" s="186">
        <f>調査票４!$M14</f>
        <v>0</v>
      </c>
      <c r="FF4" s="186">
        <f>調査票４!$M15</f>
        <v>0</v>
      </c>
      <c r="FG4" s="186">
        <f>調査票４!$M16</f>
        <v>0</v>
      </c>
      <c r="FH4" s="186">
        <f>調査票４!N9</f>
        <v>0</v>
      </c>
      <c r="FI4" s="186">
        <f>調査票４!$M17</f>
        <v>0</v>
      </c>
      <c r="FJ4" s="186">
        <f>調査票４!$M18</f>
        <v>0</v>
      </c>
      <c r="FK4" s="186">
        <f>調査票４!N17</f>
        <v>0</v>
      </c>
      <c r="FL4" s="186">
        <f>調査票４!$M19</f>
        <v>0</v>
      </c>
      <c r="FM4" s="186">
        <f>調査票４!N20</f>
        <v>0</v>
      </c>
      <c r="FN4" s="186" t="str">
        <f>IF(調査票４!$B25="","",調査票４!$B25)</f>
        <v/>
      </c>
      <c r="FO4" s="186" t="str">
        <f>IF(調査票４!$B26="","",調査票４!$B26)</f>
        <v/>
      </c>
      <c r="FP4" s="186" t="str">
        <f>IF(調査票４!$B27="","",調査票４!$B27)</f>
        <v/>
      </c>
      <c r="FQ4" s="186" t="str">
        <f>IF(調査票４!$B28="","",調査票４!$B28)</f>
        <v/>
      </c>
      <c r="FR4" s="186" t="str">
        <f>IF(調査票４!$B29="","",調査票４!$B29)</f>
        <v/>
      </c>
      <c r="FS4" s="186" t="str">
        <f>IF(調査票４!$B30="","",調査票４!$B30)</f>
        <v/>
      </c>
      <c r="FT4" s="186" t="str">
        <f>IF(調査票４!$B31="","",調査票４!$B31)</f>
        <v/>
      </c>
      <c r="FU4" s="186" t="str">
        <f>IF(調査票４!$B32="","",調査票４!$B32)</f>
        <v/>
      </c>
      <c r="FV4" s="186" t="str">
        <f>IF(調査票４!$B33="","",調査票４!$B33)</f>
        <v/>
      </c>
      <c r="FW4" s="186" t="str">
        <f>IF(調査票４!$F33="","",調査票４!$F33)</f>
        <v/>
      </c>
      <c r="FX4" s="186">
        <f>調査票４!J38</f>
        <v>0</v>
      </c>
      <c r="FY4" s="186">
        <f>調査票４!K38</f>
        <v>0</v>
      </c>
      <c r="FZ4" s="186">
        <f>調査票４!L38</f>
        <v>0</v>
      </c>
      <c r="GA4" s="186">
        <f>調査票４!M38</f>
        <v>0</v>
      </c>
      <c r="GB4" s="186">
        <f>調査票４!N38</f>
        <v>0</v>
      </c>
      <c r="GC4" s="186">
        <f>調査票４!J39</f>
        <v>0</v>
      </c>
      <c r="GD4" s="186">
        <f>調査票４!K39</f>
        <v>0</v>
      </c>
      <c r="GE4" s="186">
        <f>調査票４!L39</f>
        <v>0</v>
      </c>
      <c r="GF4" s="186">
        <f>調査票４!M39</f>
        <v>0</v>
      </c>
      <c r="GG4" s="186">
        <f>調査票４!N39</f>
        <v>0</v>
      </c>
      <c r="GH4" s="186">
        <f>調査票４!N40</f>
        <v>0</v>
      </c>
      <c r="GI4" s="186">
        <f>調査票４!J43</f>
        <v>0</v>
      </c>
      <c r="GJ4" s="186">
        <f>調査票４!K43</f>
        <v>0</v>
      </c>
      <c r="GK4" s="186">
        <f>調査票４!L43</f>
        <v>0</v>
      </c>
      <c r="GL4" s="186">
        <f>調査票４!M43</f>
        <v>0</v>
      </c>
      <c r="GM4" s="186">
        <f>調査票４!N43</f>
        <v>0</v>
      </c>
      <c r="GN4" s="186">
        <f>調査票４!J44</f>
        <v>0</v>
      </c>
      <c r="GO4" s="186">
        <f>調査票４!K44</f>
        <v>0</v>
      </c>
      <c r="GP4" s="186">
        <f>調査票４!L44</f>
        <v>0</v>
      </c>
      <c r="GQ4" s="186">
        <f>調査票４!M44</f>
        <v>0</v>
      </c>
      <c r="GR4" s="186">
        <f>調査票４!N44</f>
        <v>0</v>
      </c>
      <c r="GS4" s="186">
        <f>調査票４!N45</f>
        <v>0</v>
      </c>
      <c r="GT4" s="186" t="str">
        <f>IF(COUNTA(調査票５!B10:B11)=0,"",IF(COUNTA(調査票５!B10:B11)=2,"エラー",IF(調査票５!B10="○",1,0)))</f>
        <v/>
      </c>
      <c r="GU4" s="186">
        <f>調査票５!H14</f>
        <v>0</v>
      </c>
      <c r="GV4" s="186">
        <f>調査票５!$K21</f>
        <v>0</v>
      </c>
      <c r="GW4" s="186">
        <f>調査票５!$K22</f>
        <v>0</v>
      </c>
      <c r="GX4" s="186">
        <f>調査票５!$K23</f>
        <v>0</v>
      </c>
      <c r="GY4" s="186">
        <f>調査票５!$K24</f>
        <v>0</v>
      </c>
      <c r="GZ4" s="186">
        <f>調査票５!$K25</f>
        <v>0</v>
      </c>
      <c r="HA4" s="186">
        <f>調査票５!$K26</f>
        <v>0</v>
      </c>
      <c r="HB4" s="186">
        <f>調査票５!$K27</f>
        <v>0</v>
      </c>
      <c r="HC4" s="186">
        <f>調査票５!$K28</f>
        <v>0</v>
      </c>
      <c r="HD4" s="186">
        <f>調査票５!$K29</f>
        <v>0</v>
      </c>
      <c r="HE4" s="186">
        <f>調査票５!$K30</f>
        <v>0</v>
      </c>
      <c r="HF4" s="186">
        <f>調査票５!$K31</f>
        <v>0</v>
      </c>
      <c r="HG4" s="186">
        <f>調査票５!$K32</f>
        <v>0</v>
      </c>
      <c r="HH4" s="186">
        <f>調査票５!$K33</f>
        <v>0</v>
      </c>
      <c r="HI4" s="186">
        <f>調査票５!$K34</f>
        <v>0</v>
      </c>
      <c r="HJ4" s="186">
        <f>調査票５!$K35</f>
        <v>0</v>
      </c>
      <c r="HK4" s="186">
        <f>調査票５!$K36</f>
        <v>0</v>
      </c>
      <c r="HL4" s="186">
        <f>調査票５!$K37</f>
        <v>0</v>
      </c>
      <c r="HM4" s="186">
        <f>調査票５!$K38</f>
        <v>0</v>
      </c>
      <c r="HN4" s="186">
        <f>調査票５!$K39</f>
        <v>0</v>
      </c>
      <c r="HO4" s="186">
        <f>調査票５!$K40</f>
        <v>0</v>
      </c>
      <c r="HP4" s="186">
        <f>調査票５!$K41</f>
        <v>0</v>
      </c>
      <c r="HQ4" s="186">
        <f>調査票５!$K44</f>
        <v>0</v>
      </c>
      <c r="HR4" s="186">
        <f>調査票５!$K45</f>
        <v>0</v>
      </c>
      <c r="HS4" s="186">
        <f>調査票５!$K46</f>
        <v>0</v>
      </c>
      <c r="HT4" s="186">
        <f>調査票５!$K47</f>
        <v>0</v>
      </c>
      <c r="HU4" s="186">
        <f>調査票５!$K48</f>
        <v>0</v>
      </c>
      <c r="HV4" s="186">
        <f>調査票５!$K49</f>
        <v>0</v>
      </c>
      <c r="HW4" s="186" t="str">
        <f>IF(調査票５!$B54="","",調査票５!$B54)</f>
        <v/>
      </c>
      <c r="HX4" s="186" t="str">
        <f>IF(調査票５!$B55="","",調査票５!$B55)</f>
        <v/>
      </c>
      <c r="HY4" s="186" t="str">
        <f>IF(調査票５!$B56="","",調査票５!$B56)</f>
        <v/>
      </c>
      <c r="HZ4" s="186" t="str">
        <f>IF(調査票５!$B57="","",調査票５!$B57)</f>
        <v/>
      </c>
      <c r="IA4" s="186" t="str">
        <f>IF(調査票５!$B58="","",調査票５!$B58)</f>
        <v/>
      </c>
      <c r="IB4" s="186" t="str">
        <f>IF(調査票５!$B59="","",調査票５!$B59)</f>
        <v/>
      </c>
      <c r="IC4" s="186" t="str">
        <f>IF(調査票５!$B60="","",調査票５!$B60)</f>
        <v/>
      </c>
      <c r="ID4" s="186" t="str">
        <f>IF(調査票５!$B61="","",調査票５!$B61)</f>
        <v/>
      </c>
      <c r="IE4" s="186" t="str">
        <f>IF(調査票５!$F61="","",調査票５!$F61)</f>
        <v/>
      </c>
    </row>
    <row r="5" spans="1:240" s="200" customFormat="1" ht="24" customHeight="1">
      <c r="E5" s="201"/>
      <c r="F5" s="202"/>
      <c r="G5" s="203"/>
      <c r="H5" s="202"/>
      <c r="I5" s="202"/>
      <c r="P5" s="200" t="s">
        <v>249</v>
      </c>
      <c r="R5" s="200" t="s">
        <v>250</v>
      </c>
      <c r="T5" s="200" t="s">
        <v>251</v>
      </c>
      <c r="U5" s="200" t="s">
        <v>252</v>
      </c>
      <c r="AA5" s="200" t="s">
        <v>253</v>
      </c>
      <c r="AB5" s="200" t="s">
        <v>254</v>
      </c>
      <c r="AM5" s="200" t="s">
        <v>255</v>
      </c>
      <c r="AX5" s="200" t="s">
        <v>256</v>
      </c>
      <c r="BI5" s="200" t="s">
        <v>257</v>
      </c>
      <c r="BT5" s="200" t="s">
        <v>258</v>
      </c>
      <c r="CE5" s="200" t="s">
        <v>259</v>
      </c>
      <c r="CL5" s="200" t="s">
        <v>260</v>
      </c>
      <c r="DA5" s="200" t="s">
        <v>261</v>
      </c>
      <c r="DE5" s="200" t="s">
        <v>262</v>
      </c>
      <c r="DJ5" s="200" t="s">
        <v>263</v>
      </c>
      <c r="DQ5" s="200" t="s">
        <v>264</v>
      </c>
      <c r="DV5" s="200" t="s">
        <v>265</v>
      </c>
      <c r="DZ5" s="200" t="s">
        <v>266</v>
      </c>
      <c r="EE5" s="200" t="s">
        <v>267</v>
      </c>
      <c r="EN5" s="200" t="s">
        <v>268</v>
      </c>
      <c r="EZ5" s="200" t="s">
        <v>269</v>
      </c>
      <c r="FN5" s="200" t="s">
        <v>270</v>
      </c>
      <c r="FX5" s="200" t="s">
        <v>271</v>
      </c>
      <c r="GT5" s="200" t="s">
        <v>272</v>
      </c>
      <c r="GV5" s="200" t="s">
        <v>273</v>
      </c>
      <c r="HQ5" s="200" t="s">
        <v>274</v>
      </c>
      <c r="HW5" s="200" t="s">
        <v>275</v>
      </c>
    </row>
  </sheetData>
  <sheetProtection selectLockedCells="1" selectUnlockedCells="1"/>
  <autoFilter ref="A3:IE4" xr:uid="{00000000-0009-0000-0000-000000000000}"/>
  <mergeCells count="12">
    <mergeCell ref="DQ2:EM2"/>
    <mergeCell ref="CL1:EM1"/>
    <mergeCell ref="EN2:GS2"/>
    <mergeCell ref="EN1:GS1"/>
    <mergeCell ref="GT1:IE1"/>
    <mergeCell ref="GT2:IE2"/>
    <mergeCell ref="CL2:DP2"/>
    <mergeCell ref="P2:AA2"/>
    <mergeCell ref="P1:AA1"/>
    <mergeCell ref="AB2:BH2"/>
    <mergeCell ref="BI2:CK2"/>
    <mergeCell ref="AB1:CK1"/>
  </mergeCells>
  <phoneticPr fontId="1"/>
  <conditionalFormatting sqref="L1:L1048576">
    <cfRule type="duplicateValues" dxfId="2" priority="1"/>
  </conditionalFormatting>
  <conditionalFormatting sqref="N1:N1048576">
    <cfRule type="duplicateValues" dxfId="1" priority="2"/>
  </conditionalFormatting>
  <conditionalFormatting sqref="O1:O1048576">
    <cfRule type="duplicateValues" dxfId="0" priority="3"/>
  </conditionalFormatting>
  <pageMargins left="0.98425196850393704" right="0.39370078740157483" top="0.98425196850393704" bottom="0.98425196850393704" header="0.51181102362204722" footer="0.51181102362204722"/>
  <pageSetup paperSize="9" orientation="landscape" useFirstPageNumber="1"/>
  <headerFooter alignWithMargins="0">
    <oddFooter>&amp;C- &amp;P -</oddFooter>
  </headerFooter>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31EBF7C-6F91-42A1-A308-03DD6A9CB7B4}">
          <x14:formula1>
            <xm:f>非表示・プルダウン!$A$3:$A$7</xm:f>
          </x14:formula1>
          <xm:sqref>J4:J1048576 H4:H1048576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894-F516-4D25-9DBF-EA4905D3797D}">
  <dimension ref="A2:A15"/>
  <sheetViews>
    <sheetView workbookViewId="0"/>
  </sheetViews>
  <sheetFormatPr defaultRowHeight="13.5"/>
  <cols>
    <col min="1" max="16384" width="9" style="187"/>
  </cols>
  <sheetData>
    <row r="2" spans="1:1">
      <c r="A2" s="187" t="s">
        <v>494</v>
      </c>
    </row>
    <row r="3" spans="1:1">
      <c r="A3" s="187" t="s">
        <v>495</v>
      </c>
    </row>
    <row r="4" spans="1:1">
      <c r="A4" s="187" t="s">
        <v>496</v>
      </c>
    </row>
    <row r="5" spans="1:1">
      <c r="A5" s="187" t="s">
        <v>497</v>
      </c>
    </row>
    <row r="6" spans="1:1">
      <c r="A6" s="187" t="s">
        <v>498</v>
      </c>
    </row>
    <row r="7" spans="1:1">
      <c r="A7" s="187" t="s">
        <v>499</v>
      </c>
    </row>
    <row r="10" spans="1:1">
      <c r="A10" s="187" t="s">
        <v>500</v>
      </c>
    </row>
    <row r="11" spans="1:1">
      <c r="A11" s="187" t="s">
        <v>501</v>
      </c>
    </row>
    <row r="12" spans="1:1">
      <c r="A12" s="187" t="s">
        <v>417</v>
      </c>
    </row>
    <row r="13" spans="1:1">
      <c r="A13" s="187" t="s">
        <v>418</v>
      </c>
    </row>
    <row r="14" spans="1:1">
      <c r="A14" s="187" t="s">
        <v>419</v>
      </c>
    </row>
    <row r="15" spans="1:1">
      <c r="A15" s="187" t="s">
        <v>420</v>
      </c>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調査票１</vt:lpstr>
      <vt:lpstr>調査票２</vt:lpstr>
      <vt:lpstr>調査票３</vt:lpstr>
      <vt:lpstr>調査票４</vt:lpstr>
      <vt:lpstr>調査票５</vt:lpstr>
      <vt:lpstr>プルダウンメニュー</vt:lpstr>
      <vt:lpstr>非表示・エラー判定</vt:lpstr>
      <vt:lpstr>非表示・リンク</vt:lpstr>
      <vt:lpstr>非表示・プルダウン</vt:lpstr>
      <vt:lpstr>調査票１!Print_Area</vt:lpstr>
      <vt:lpstr>調査票２!Print_Area</vt:lpstr>
      <vt:lpstr>調査票３!Print_Area</vt:lpstr>
      <vt:lpstr>調査票４!Print_Area</vt:lpstr>
      <vt:lpstr>調査票５!Print_Area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安部 由理</cp:lastModifiedBy>
  <cp:lastPrinted>2024-03-05T00:28:59Z</cp:lastPrinted>
  <dcterms:created xsi:type="dcterms:W3CDTF">2018-08-29T01:33:07Z</dcterms:created>
  <dcterms:modified xsi:type="dcterms:W3CDTF">2026-05-26T05:53:27Z</dcterms:modified>
</cp:coreProperties>
</file>