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K:\37_R７年度\08_決算\06_財政状況資料集\02_令和６年度第１回\10-2_HP公開\"/>
    </mc:Choice>
  </mc:AlternateContent>
  <xr:revisionPtr revIDLastSave="0" documentId="13_ncr:1_{DA131B20-DFF5-48E9-87D9-367556C353E6}"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E33" i="10"/>
  <c r="U33" i="10"/>
  <c r="C33" i="10"/>
  <c r="C34" i="10" s="1"/>
  <c r="BW32" i="10"/>
  <c r="BW33" i="10" s="1"/>
  <c r="BE32" i="10"/>
  <c r="C32" i="10"/>
  <c r="CO32" i="10" l="1"/>
  <c r="CO33" i="10" s="1"/>
  <c r="CO34" i="10" s="1"/>
  <c r="CO35" i="10" s="1"/>
  <c r="CO36" i="10" s="1"/>
  <c r="CO37" i="10" s="1"/>
  <c r="CO38" i="10" s="1"/>
  <c r="CO39" i="10" s="1"/>
  <c r="CO40" i="10" s="1"/>
  <c r="CO41" i="10" s="1"/>
  <c r="C35" i="10"/>
  <c r="C36" i="10" s="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2" i="10" l="1"/>
  <c r="AM32" i="10" s="1"/>
  <c r="AM33" i="10" s="1"/>
  <c r="AM34" i="10" s="1"/>
  <c r="AM35" i="10" s="1"/>
  <c r="AM36" i="10" s="1"/>
  <c r="AM37" i="10" s="1"/>
</calcChain>
</file>

<file path=xl/sharedStrings.xml><?xml version="1.0" encoding="utf-8"?>
<sst xmlns="http://schemas.openxmlformats.org/spreadsheetml/2006/main" count="1511" uniqueCount="591">
  <si>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</si>
  <si>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</si>
  <si>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</si>
  <si>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</si>
  <si>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</si>
  <si>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</si>
  <si>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</si>
  <si>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</si>
  <si>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</si>
  <si>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</si>
  <si>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</si>
  <si>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</si>
  <si>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</si>
  <si>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</si>
  <si>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</si>
  <si>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</si>
  <si>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</si>
  <si>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</si>
  <si>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</si>
  <si>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</si>
  <si>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</si>
  <si>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</si>
  <si>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</si>
  <si>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</si>
  <si>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</si>
  <si>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</si>
  <si>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</si>
  <si>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</si>
  <si>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</si>
  <si>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</si>
  <si>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</si>
  <si>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</si>
  <si>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</si>
  <si>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</si>
  <si>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</si>
  <si>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</si>
  <si>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</si>
  <si>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</si>
  <si>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</si>
  <si>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</si>
  <si>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</si>
  <si>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</si>
  <si>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</si>
  <si>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</si>
  <si>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</si>
  <si>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</si>
  <si>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</si>
  <si>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</si>
  <si>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</si>
  <si>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</si>
  <si>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</si>
  <si>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</si>
  <si>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</si>
  <si>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</si>
  <si>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</si>
  <si>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</si>
  <si>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</si>
  <si>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</si>
  <si>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</si>
  <si>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</si>
  <si>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</si>
  <si>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</si>
  <si>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</si>
  <si>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</si>
  <si>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</si>
  <si>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</si>
  <si>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</si>
  <si>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</si>
  <si>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</si>
  <si>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</si>
  <si>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</si>
  <si>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</si>
  <si>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</si>
  <si>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</si>
  <si>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</si>
  <si>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</si>
  <si>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</si>
  <si>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</si>
  <si>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</si>
  <si>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</si>
  <si>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神奈川県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</si>
  <si>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</si>
  <si>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</si>
  <si>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</si>
  <si>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</si>
  <si>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</si>
  <si>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</si>
  <si>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</si>
  <si>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</si>
  <si>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</si>
  <si>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</si>
  <si>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</si>
  <si>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</si>
  <si>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</si>
  <si>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</si>
  <si>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</si>
  <si>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</si>
  <si>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</si>
  <si>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</si>
  <si>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</si>
  <si>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</si>
  <si>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</si>
  <si>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</si>
  <si>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</si>
  <si>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</si>
  <si>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</si>
  <si>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</si>
  <si>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</si>
  <si>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</si>
  <si>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</si>
  <si>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</si>
  <si>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</si>
  <si>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</si>
  <si>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</si>
  <si>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1.2</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</si>
  <si>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</si>
  <si>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</si>
  <si>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</si>
  <si>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</si>
  <si>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</si>
  <si>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</si>
  <si>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</si>
  <si>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</si>
  <si>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</si>
  <si>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</si>
  <si>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</si>
  <si>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</si>
  <si>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</si>
  <si>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</si>
  <si>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</si>
  <si>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</si>
  <si>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</si>
  <si>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</si>
  <si>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</si>
  <si>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</si>
  <si>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</si>
  <si>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</si>
  <si>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</si>
  <si>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</si>
  <si>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</si>
  <si>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</si>
  <si>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</si>
  <si>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</si>
  <si>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</si>
  <si>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</si>
  <si>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</si>
  <si>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</si>
  <si>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</si>
  <si>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</si>
  <si>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</si>
  <si>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</si>
  <si>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</si>
  <si>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</si>
  <si>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</si>
  <si>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</si>
  <si>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</si>
  <si>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</si>
  <si>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</si>
  <si>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</si>
  <si>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</si>
  <si>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</si>
  <si>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</si>
  <si>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</si>
  <si>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</si>
  <si>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</si>
  <si>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</si>
  <si>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</si>
  <si>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</si>
  <si>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</si>
  <si>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</si>
  <si>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</si>
  <si>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</si>
  <si>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</si>
  <si>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</si>
  <si>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</si>
  <si>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</si>
  <si>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</si>
  <si>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</si>
  <si>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</si>
  <si>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</si>
  <si>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</si>
  <si>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</si>
  <si>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神奈川県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</si>
  <si>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</si>
  <si>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</si>
  <si>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</si>
  <si>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</si>
  <si>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</si>
  <si>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</si>
  <si>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</si>
  <si>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</si>
  <si>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</si>
  <si>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</si>
  <si>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</si>
  <si>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</si>
  <si>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</si>
  <si>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</si>
  <si>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</si>
  <si>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</si>
  <si>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</si>
  <si>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</si>
  <si>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</si>
  <si>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</si>
  <si>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</si>
  <si>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</si>
  <si>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</si>
  <si>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</si>
  <si>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</si>
  <si>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</si>
  <si>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</si>
  <si>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</si>
  <si>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</si>
  <si>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</si>
  <si>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</si>
  <si>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</si>
  <si>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</si>
  <si>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</si>
  <si>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</si>
  <si>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</si>
  <si>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</si>
  <si>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</si>
  <si>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</si>
  <si>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</si>
  <si>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</si>
  <si>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</si>
  <si>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</si>
  <si>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</si>
  <si>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</si>
  <si>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</si>
  <si>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</si>
  <si>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</si>
  <si>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</si>
  <si>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</si>
  <si>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</si>
  <si>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</si>
  <si>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</si>
  <si>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</si>
  <si>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</si>
  <si>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</si>
  <si>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</si>
  <si>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</si>
  <si>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</si>
  <si>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</si>
  <si>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</si>
  <si>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</si>
  <si>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</si>
  <si>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</si>
  <si>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</si>
  <si>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</si>
  <si>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</si>
  <si>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</si>
  <si>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</si>
  <si>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</si>
  <si>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</si>
  <si>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</si>
  <si>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</si>
  <si>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</si>
  <si>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</si>
  <si>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</si>
  <si>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</si>
  <si>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</si>
  <si>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</si>
  <si>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</si>
  <si>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</si>
  <si>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</si>
  <si>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</si>
  <si>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</si>
  <si>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</si>
  <si>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</si>
  <si>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</si>
  <si>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</si>
  <si>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</si>
  <si>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</si>
  <si>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</si>
  <si>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</si>
  <si>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</si>
  <si>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</si>
  <si>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</si>
  <si>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</si>
  <si>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</si>
  <si>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</si>
  <si>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</si>
  <si>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</si>
  <si>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</si>
  <si>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</si>
  <si>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</si>
  <si>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</si>
  <si>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</si>
  <si>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</si>
  <si>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</si>
  <si>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</si>
  <si>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</si>
  <si>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</si>
  <si>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</si>
  <si>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</si>
  <si>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</si>
  <si>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</si>
  <si>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</si>
  <si>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</si>
  <si>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</si>
  <si>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</si>
  <si>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</si>
  <si>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</si>
  <si>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</si>
  <si>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</si>
  <si>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</si>
  <si>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</si>
  <si>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</si>
  <si>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</si>
  <si>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</si>
  <si>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</si>
  <si>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</si>
  <si>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</si>
  <si>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</si>
  <si>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</si>
  <si>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</si>
  <si>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</si>
  <si>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</si>
  <si>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</si>
  <si>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</si>
  <si>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</si>
  <si>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</si>
  <si>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</si>
  <si>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</si>
  <si>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</si>
  <si>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</si>
  <si>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</si>
  <si>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</si>
  <si>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</si>
  <si>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</si>
  <si>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</si>
  <si>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</si>
  <si>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</si>
  <si>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</si>
  <si>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神奈川県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</si>
  <si>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</si>
  <si>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</si>
  <si>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</si>
  <si>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</si>
  <si>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</si>
  <si>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</si>
  <si>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</si>
  <si>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</si>
  <si>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</si>
  <si>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</si>
  <si>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</si>
  <si>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</si>
  <si>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</si>
  <si>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</si>
  <si>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</si>
  <si>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</si>
  <si>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</si>
  <si>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</si>
  <si>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</si>
  <si>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</si>
  <si>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</si>
  <si>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公営競技収益配分金等管理会計</t>
    <phoneticPr fontId="3"/>
  </si>
  <si>
    <t>地方消費税清算会計</t>
    <phoneticPr fontId="3"/>
  </si>
  <si>
    <t>水源環境保全・再生事業会計</t>
    <phoneticPr fontId="3"/>
  </si>
  <si>
    <t>市町村自治振興事業会計</t>
    <phoneticPr fontId="3"/>
  </si>
  <si>
    <t>恩賜記念林業振興資金会計</t>
    <phoneticPr fontId="3"/>
  </si>
  <si>
    <t>林業改善資金会計</t>
    <phoneticPr fontId="3"/>
  </si>
  <si>
    <t>沿岸漁業改善資金会計</t>
    <phoneticPr fontId="3"/>
  </si>
  <si>
    <t>災害救助基金会計</t>
    <phoneticPr fontId="3"/>
  </si>
  <si>
    <t>母子父子寡婦福祉資金会計</t>
    <phoneticPr fontId="3"/>
  </si>
  <si>
    <t>介護保険財政安定化基金会計</t>
    <phoneticPr fontId="3"/>
  </si>
  <si>
    <t>中小企業資金会計</t>
    <phoneticPr fontId="3"/>
  </si>
  <si>
    <t>県営住宅事業会計</t>
    <phoneticPr fontId="3"/>
  </si>
  <si>
    <t>地方独立行政法人神奈川県立病院機構資金会計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</si>
  <si>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</si>
  <si>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</si>
  <si>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</si>
  <si>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</si>
  <si>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</si>
  <si>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</si>
  <si>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</si>
  <si>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</si>
  <si>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</si>
  <si>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</si>
  <si>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</si>
  <si>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</si>
  <si>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</si>
  <si>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国民健康保険事業会計</t>
    <phoneticPr fontId="3"/>
  </si>
  <si>
    <t>水道事業会計</t>
    <phoneticPr fontId="3"/>
  </si>
  <si>
    <t>法適用企業</t>
    <phoneticPr fontId="3"/>
  </si>
  <si>
    <t>電気事業会計</t>
    <phoneticPr fontId="3"/>
  </si>
  <si>
    <t>公営企業資金等運用事業会計</t>
    <phoneticPr fontId="3"/>
  </si>
  <si>
    <t>相模川総合開発共同事業会計</t>
    <phoneticPr fontId="3"/>
  </si>
  <si>
    <t>酒匂川総合開発事業会計</t>
    <phoneticPr fontId="3"/>
  </si>
  <si>
    <t>流域下水道事業会計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</si>
  <si>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</si>
  <si>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</si>
  <si>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</si>
  <si>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</si>
  <si>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</si>
  <si>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</si>
  <si>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</si>
  <si>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</si>
  <si>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</si>
  <si>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</si>
  <si>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</si>
  <si>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</si>
  <si>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</si>
  <si>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</si>
  <si>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</si>
  <si>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</si>
  <si>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</si>
  <si>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</si>
  <si>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</si>
  <si>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</si>
  <si>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</si>
  <si>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</si>
  <si>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</si>
  <si>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</si>
  <si>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</si>
  <si>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</si>
  <si>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</si>
  <si>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</si>
  <si>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</si>
  <si>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</si>
  <si>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</si>
  <si>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</si>
  <si>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</si>
  <si>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</si>
  <si>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</si>
  <si>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</si>
  <si>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</si>
  <si>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</si>
  <si>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</si>
  <si>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</si>
  <si>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</si>
  <si>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</si>
  <si>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</si>
  <si>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</si>
  <si>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</si>
  <si>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</si>
  <si>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</si>
  <si>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</si>
  <si>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</si>
  <si>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</si>
  <si>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</si>
  <si>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</si>
  <si>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</si>
  <si>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</si>
  <si>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</si>
  <si>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</si>
  <si>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</si>
  <si>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</si>
  <si>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</si>
  <si>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</si>
  <si>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</si>
  <si>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</si>
  <si>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</si>
  <si>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</si>
  <si>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</si>
  <si>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</si>
  <si>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</si>
  <si>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</si>
  <si>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</si>
  <si>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</si>
  <si>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</si>
  <si>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</si>
  <si>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</si>
  <si>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</si>
  <si>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</si>
  <si>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</si>
  <si>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</si>
  <si>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</si>
  <si>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</si>
  <si>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</si>
  <si>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</si>
  <si>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</si>
  <si>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</si>
  <si>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</si>
  <si>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</si>
  <si>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</si>
  <si>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</si>
  <si>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</si>
  <si>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</si>
  <si>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</si>
  <si>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</si>
  <si>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</si>
  <si>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</si>
  <si>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</si>
  <si>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</si>
  <si>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</si>
  <si>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</si>
  <si>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</si>
  <si>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</si>
  <si>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</si>
  <si>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</si>
  <si>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</si>
  <si>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</si>
  <si>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</si>
  <si>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</si>
  <si>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</si>
  <si>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</si>
  <si>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</si>
  <si>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</si>
  <si>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</si>
  <si>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</si>
  <si>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</si>
  <si>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</si>
  <si>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</si>
  <si>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</si>
  <si>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</si>
  <si>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</si>
  <si>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</si>
  <si>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</si>
  <si>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</si>
  <si>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</si>
  <si>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</si>
  <si>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</si>
  <si>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</si>
  <si>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</si>
  <si>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</si>
  <si>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</si>
  <si>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</si>
  <si>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</si>
  <si>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</si>
  <si>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</si>
  <si>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</si>
  <si>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2.33</t>
  </si>
  <si>
    <t>電気事業会計</t>
  </si>
  <si>
    <t>一般会計</t>
  </si>
  <si>
    <t>公営企業資金等運用事業会計</t>
  </si>
  <si>
    <t>国民健康保険事業会計</t>
  </si>
  <si>
    <t>水道事業会計</t>
  </si>
  <si>
    <t>流域下水道事業会計</t>
  </si>
  <si>
    <t>公債管理特別会計</t>
  </si>
  <si>
    <t>公営競技収益配分金等管理会計</t>
  </si>
  <si>
    <t>その他会計（赤字）</t>
  </si>
  <si>
    <t>その他会計（黒字）</t>
  </si>
  <si>
    <t>（百万円）</t>
    <phoneticPr fontId="2"/>
  </si>
  <si>
    <t>R02</t>
    <phoneticPr fontId="2"/>
  </si>
  <si>
    <t>R03</t>
    <phoneticPr fontId="2"/>
  </si>
  <si>
    <t>R04</t>
    <phoneticPr fontId="2"/>
  </si>
  <si>
    <t>R05</t>
    <phoneticPr fontId="2"/>
  </si>
  <si>
    <t>R06</t>
    <phoneticPr fontId="2"/>
  </si>
  <si>
    <t>交付税精算基金</t>
    <rPh sb="0" eb="3">
      <t>コウフゼイ</t>
    </rPh>
    <rPh sb="3" eb="5">
      <t>セイサン</t>
    </rPh>
    <rPh sb="5" eb="7">
      <t>キキン</t>
    </rPh>
    <phoneticPr fontId="3"/>
  </si>
  <si>
    <t>公共用施設等基金</t>
    <rPh sb="0" eb="3">
      <t>コウキョウヨウ</t>
    </rPh>
    <rPh sb="3" eb="5">
      <t>シセツ</t>
    </rPh>
    <rPh sb="5" eb="6">
      <t>トウ</t>
    </rPh>
    <rPh sb="6" eb="8">
      <t>キキン</t>
    </rPh>
    <phoneticPr fontId="3"/>
  </si>
  <si>
    <t>退職手当基金</t>
    <rPh sb="0" eb="2">
      <t>タイショク</t>
    </rPh>
    <rPh sb="2" eb="4">
      <t>テアテ</t>
    </rPh>
    <rPh sb="4" eb="6">
      <t>キキン</t>
    </rPh>
    <phoneticPr fontId="3"/>
  </si>
  <si>
    <t>地域医療介護総合確保基金</t>
    <rPh sb="0" eb="2">
      <t>チイキ</t>
    </rPh>
    <rPh sb="2" eb="4">
      <t>イリョウ</t>
    </rPh>
    <rPh sb="4" eb="6">
      <t>カイゴ</t>
    </rPh>
    <rPh sb="6" eb="8">
      <t>ソウゴウ</t>
    </rPh>
    <rPh sb="8" eb="10">
      <t>カクホ</t>
    </rPh>
    <rPh sb="10" eb="12">
      <t>キキン</t>
    </rPh>
    <phoneticPr fontId="3"/>
  </si>
  <si>
    <t>-</t>
    <phoneticPr fontId="2"/>
  </si>
  <si>
    <t>公立学校情報機器整備基金</t>
    <rPh sb="0" eb="2">
      <t>コウリツ</t>
    </rPh>
    <rPh sb="2" eb="4">
      <t>ガッコウ</t>
    </rPh>
    <rPh sb="4" eb="6">
      <t>ジョウホウ</t>
    </rPh>
    <rPh sb="6" eb="8">
      <t>キキ</t>
    </rPh>
    <rPh sb="8" eb="10">
      <t>セイビ</t>
    </rPh>
    <rPh sb="10" eb="12">
      <t>キキン</t>
    </rPh>
    <phoneticPr fontId="2"/>
  </si>
  <si>
    <t>（公財）神奈川県生活衛生営業指導ｾﾝﾀｰ</t>
    <rPh sb="1" eb="2">
      <t>コウ</t>
    </rPh>
    <rPh sb="2" eb="3">
      <t>ザイ</t>
    </rPh>
    <rPh sb="4" eb="7">
      <t>カナガワ</t>
    </rPh>
    <phoneticPr fontId="1"/>
  </si>
  <si>
    <t>（財）神奈川県生活
衛生営業指導ｾﾝﾀｰ</t>
    <rPh sb="0" eb="3">
      <t>ザイ</t>
    </rPh>
    <phoneticPr fontId="1"/>
  </si>
  <si>
    <t>〇</t>
  </si>
  <si>
    <t>（一財）神奈川県厚生福利振興会</t>
    <rPh sb="1" eb="2">
      <t>イチ</t>
    </rPh>
    <phoneticPr fontId="2"/>
  </si>
  <si>
    <t>（株）湘南国際村協会</t>
    <rPh sb="0" eb="3">
      <t>カブ</t>
    </rPh>
    <phoneticPr fontId="1"/>
  </si>
  <si>
    <t>（株）湘南国際村
協会</t>
    <rPh sb="0" eb="3">
      <t>カブ</t>
    </rPh>
    <phoneticPr fontId="1"/>
  </si>
  <si>
    <t>（公財）宮ヶ瀬ダム周辺振興財団</t>
    <rPh sb="1" eb="2">
      <t>コウ</t>
    </rPh>
    <rPh sb="2" eb="3">
      <t>ザイ</t>
    </rPh>
    <rPh sb="4" eb="7">
      <t>ミヤガセ</t>
    </rPh>
    <phoneticPr fontId="1"/>
  </si>
  <si>
    <t>（財）宮ヶ瀬ダム
周辺振興財団</t>
    <rPh sb="0" eb="3">
      <t>ザイ</t>
    </rPh>
    <phoneticPr fontId="1"/>
  </si>
  <si>
    <t>（公財）かながわ国際交流財団</t>
    <rPh sb="1" eb="2">
      <t>コウ</t>
    </rPh>
    <rPh sb="10" eb="12">
      <t>コウリュウ</t>
    </rPh>
    <rPh sb="12" eb="14">
      <t>ザイダン</t>
    </rPh>
    <phoneticPr fontId="1"/>
  </si>
  <si>
    <t>（財）かながわ
国際交流財団</t>
    <rPh sb="10" eb="12">
      <t>コウリュウ</t>
    </rPh>
    <rPh sb="12" eb="14">
      <t>ザイダン</t>
    </rPh>
    <phoneticPr fontId="1"/>
  </si>
  <si>
    <t>（公財）神奈川文学振興会</t>
    <rPh sb="1" eb="2">
      <t>コウ</t>
    </rPh>
    <rPh sb="2" eb="3">
      <t>ザイ</t>
    </rPh>
    <rPh sb="4" eb="7">
      <t>カナガワ</t>
    </rPh>
    <phoneticPr fontId="1"/>
  </si>
  <si>
    <t>（公財）神奈川芸術文化財団</t>
    <rPh sb="1" eb="2">
      <t>コウ</t>
    </rPh>
    <rPh sb="2" eb="3">
      <t>ザイ</t>
    </rPh>
    <rPh sb="4" eb="7">
      <t>カナガワ</t>
    </rPh>
    <phoneticPr fontId="1"/>
  </si>
  <si>
    <t>（公財）かながわ健康財団</t>
    <rPh sb="1" eb="2">
      <t>コウ</t>
    </rPh>
    <rPh sb="2" eb="3">
      <t>ザイ</t>
    </rPh>
    <phoneticPr fontId="1"/>
  </si>
  <si>
    <t>（公財）神奈川県都市整備技術センター</t>
    <rPh sb="1" eb="2">
      <t>コウ</t>
    </rPh>
    <rPh sb="2" eb="3">
      <t>ザイ</t>
    </rPh>
    <rPh sb="4" eb="7">
      <t>カナガワ</t>
    </rPh>
    <phoneticPr fontId="1"/>
  </si>
  <si>
    <t>（財）神奈川県都市
整備技術センター</t>
    <rPh sb="0" eb="3">
      <t>ザイ</t>
    </rPh>
    <phoneticPr fontId="1"/>
  </si>
  <si>
    <t>（株）湘南なぎさ
パーク</t>
    <rPh sb="0" eb="3">
      <t>カブ</t>
    </rPh>
    <phoneticPr fontId="1"/>
  </si>
  <si>
    <t>（公財）神奈川県下水道公社</t>
    <rPh sb="1" eb="2">
      <t>コウ</t>
    </rPh>
    <rPh sb="2" eb="3">
      <t>ザイ</t>
    </rPh>
    <rPh sb="4" eb="7">
      <t>カナガワ</t>
    </rPh>
    <phoneticPr fontId="1"/>
  </si>
  <si>
    <t>神奈川県道路公社</t>
  </si>
  <si>
    <t>神奈川県住宅供給公社</t>
  </si>
  <si>
    <t>（一財）神奈川県教育福祉振興会</t>
    <rPh sb="1" eb="2">
      <t>イチ</t>
    </rPh>
    <rPh sb="2" eb="3">
      <t>ザイ</t>
    </rPh>
    <rPh sb="4" eb="7">
      <t>カナガワ</t>
    </rPh>
    <phoneticPr fontId="1"/>
  </si>
  <si>
    <t>（公財）神奈川県スポーツ協会</t>
    <rPh sb="1" eb="2">
      <t>コウ</t>
    </rPh>
    <rPh sb="2" eb="3">
      <t>ザイ</t>
    </rPh>
    <rPh sb="4" eb="7">
      <t>カナガワ</t>
    </rPh>
    <phoneticPr fontId="1"/>
  </si>
  <si>
    <t>（財）神奈川県
体育協会</t>
    <rPh sb="0" eb="3">
      <t>ザイ</t>
    </rPh>
    <phoneticPr fontId="1"/>
  </si>
  <si>
    <t>（公財）神奈川県暴力追放推進センター</t>
    <rPh sb="1" eb="2">
      <t>コウ</t>
    </rPh>
    <rPh sb="2" eb="3">
      <t>ザイ</t>
    </rPh>
    <rPh sb="4" eb="7">
      <t>カナガワ</t>
    </rPh>
    <phoneticPr fontId="1"/>
  </si>
  <si>
    <t>（公財）かながわトラストみどり財団</t>
    <rPh sb="1" eb="2">
      <t>コウ</t>
    </rPh>
    <rPh sb="2" eb="3">
      <t>ザイ</t>
    </rPh>
    <phoneticPr fontId="1"/>
  </si>
  <si>
    <t>（財）かながわトラストみどり財団</t>
    <rPh sb="0" eb="3">
      <t>ザイ</t>
    </rPh>
    <phoneticPr fontId="1"/>
  </si>
  <si>
    <t>（公財）かながわ海岸美化財団</t>
    <rPh sb="1" eb="2">
      <t>コウ</t>
    </rPh>
    <rPh sb="2" eb="3">
      <t>ザイ</t>
    </rPh>
    <phoneticPr fontId="1"/>
  </si>
  <si>
    <t>（公財）かながわ海岸
美化財団</t>
    <rPh sb="1" eb="2">
      <t>コウ</t>
    </rPh>
    <rPh sb="2" eb="3">
      <t>ザイ</t>
    </rPh>
    <phoneticPr fontId="1"/>
  </si>
  <si>
    <t>（公社）神奈川県農業会議</t>
    <rPh sb="1" eb="3">
      <t>コウシャ</t>
    </rPh>
    <rPh sb="4" eb="7">
      <t>カナガワ</t>
    </rPh>
    <rPh sb="10" eb="12">
      <t>カイギ</t>
    </rPh>
    <phoneticPr fontId="1"/>
  </si>
  <si>
    <t>（社）神奈川県
農業公社</t>
    <rPh sb="0" eb="3">
      <t>シャ</t>
    </rPh>
    <phoneticPr fontId="1"/>
  </si>
  <si>
    <t>（公財）神奈川県栽培漁業協会</t>
    <rPh sb="1" eb="2">
      <t>コウ</t>
    </rPh>
    <rPh sb="2" eb="3">
      <t>ザイ</t>
    </rPh>
    <rPh sb="4" eb="7">
      <t>カナガワ</t>
    </rPh>
    <phoneticPr fontId="1"/>
  </si>
  <si>
    <t>（財）神奈川県
栽培漁業協会</t>
    <rPh sb="0" eb="3">
      <t>ザイ</t>
    </rPh>
    <phoneticPr fontId="1"/>
  </si>
  <si>
    <t>三崎マリン（株）</t>
    <rPh sb="5" eb="8">
      <t>カブ</t>
    </rPh>
    <phoneticPr fontId="1"/>
  </si>
  <si>
    <t>（一社）神奈川県果実協会</t>
    <rPh sb="1" eb="3">
      <t>イッシャ</t>
    </rPh>
    <rPh sb="4" eb="8">
      <t>カナガワケン</t>
    </rPh>
    <rPh sb="8" eb="10">
      <t>カジツ</t>
    </rPh>
    <rPh sb="10" eb="12">
      <t>キョウカイ</t>
    </rPh>
    <phoneticPr fontId="2"/>
  </si>
  <si>
    <t>（一社）神奈川県畜産会</t>
    <rPh sb="1" eb="3">
      <t>イチシャ</t>
    </rPh>
    <rPh sb="4" eb="7">
      <t>カナガワ</t>
    </rPh>
    <phoneticPr fontId="1"/>
  </si>
  <si>
    <t>（社）神奈川県
畜産会</t>
    <rPh sb="0" eb="3">
      <t>シャ</t>
    </rPh>
    <phoneticPr fontId="1"/>
  </si>
  <si>
    <t>（公財）地球環境戦略研究機関</t>
    <rPh sb="1" eb="3">
      <t>コウザイ</t>
    </rPh>
    <rPh sb="4" eb="6">
      <t>チキュウ</t>
    </rPh>
    <phoneticPr fontId="1"/>
  </si>
  <si>
    <t>（財）地球環境戦略
研究機関</t>
    <rPh sb="0" eb="3">
      <t>ザイ</t>
    </rPh>
    <phoneticPr fontId="1"/>
  </si>
  <si>
    <t>（公財）神奈川産業振興センター</t>
    <rPh sb="1" eb="2">
      <t>コウ</t>
    </rPh>
    <rPh sb="2" eb="3">
      <t>ザイ</t>
    </rPh>
    <rPh sb="4" eb="7">
      <t>カナガワ</t>
    </rPh>
    <rPh sb="7" eb="9">
      <t>サンギョウ</t>
    </rPh>
    <rPh sb="9" eb="11">
      <t>シンコウ</t>
    </rPh>
    <phoneticPr fontId="1"/>
  </si>
  <si>
    <t>（地独）神奈川県立病院機構</t>
    <rPh sb="1" eb="2">
      <t>チ</t>
    </rPh>
    <rPh sb="2" eb="3">
      <t>ドク</t>
    </rPh>
    <rPh sb="4" eb="9">
      <t>カナガワケンリツ</t>
    </rPh>
    <rPh sb="9" eb="11">
      <t>ビョウイン</t>
    </rPh>
    <rPh sb="11" eb="13">
      <t>キコウ</t>
    </rPh>
    <phoneticPr fontId="1"/>
  </si>
  <si>
    <t>（独）神奈川県立病院機構</t>
    <rPh sb="1" eb="2">
      <t>ドク</t>
    </rPh>
    <rPh sb="3" eb="8">
      <t>カナガワケンリツ</t>
    </rPh>
    <rPh sb="8" eb="10">
      <t>ビョウイン</t>
    </rPh>
    <rPh sb="10" eb="12">
      <t>キコウ</t>
    </rPh>
    <phoneticPr fontId="1"/>
  </si>
  <si>
    <t>（地独）神奈川県立産業技術総合研究所</t>
    <rPh sb="1" eb="2">
      <t>チ</t>
    </rPh>
    <rPh sb="2" eb="3">
      <t>ドク</t>
    </rPh>
    <rPh sb="4" eb="7">
      <t>カナガワ</t>
    </rPh>
    <rPh sb="7" eb="9">
      <t>ケンリツ</t>
    </rPh>
    <rPh sb="9" eb="11">
      <t>サンギョウ</t>
    </rPh>
    <rPh sb="11" eb="13">
      <t>ギジュツ</t>
    </rPh>
    <rPh sb="13" eb="15">
      <t>ソウゴウ</t>
    </rPh>
    <rPh sb="15" eb="18">
      <t>ケンキュウジョ</t>
    </rPh>
    <phoneticPr fontId="2"/>
  </si>
  <si>
    <t>（大）神奈川県立保健福祉大学</t>
    <rPh sb="1" eb="2">
      <t>ダイ</t>
    </rPh>
    <rPh sb="3" eb="4">
      <t>カミ</t>
    </rPh>
    <rPh sb="4" eb="5">
      <t>ナ</t>
    </rPh>
    <rPh sb="5" eb="6">
      <t>ガワ</t>
    </rPh>
    <rPh sb="6" eb="8">
      <t>ケンリツ</t>
    </rPh>
    <rPh sb="8" eb="10">
      <t>ホケン</t>
    </rPh>
    <rPh sb="10" eb="12">
      <t>フクシ</t>
    </rPh>
    <rPh sb="12" eb="14">
      <t>ダイガク</t>
    </rPh>
    <phoneticPr fontId="1"/>
  </si>
  <si>
    <t>（公財）横浜市寿町健康福祉交流協会</t>
    <rPh sb="0" eb="4">
      <t>コウザイ</t>
    </rPh>
    <rPh sb="4" eb="7">
      <t>ヨコハマシ</t>
    </rPh>
    <rPh sb="7" eb="9">
      <t>コトブキチョウ</t>
    </rPh>
    <rPh sb="9" eb="11">
      <t>ケンコウ</t>
    </rPh>
    <rPh sb="11" eb="13">
      <t>フクシ</t>
    </rPh>
    <rPh sb="13" eb="15">
      <t>コウリュウ</t>
    </rPh>
    <rPh sb="15" eb="17">
      <t>キョウカイ</t>
    </rPh>
    <phoneticPr fontId="2"/>
  </si>
  <si>
    <t>（株）三浦海業公社</t>
    <rPh sb="0" eb="3">
      <t>カブ</t>
    </rPh>
    <phoneticPr fontId="1"/>
  </si>
  <si>
    <t>神奈川県内広域水道企業団</t>
    <rPh sb="0" eb="5">
      <t>カナガワケンナイ</t>
    </rPh>
    <rPh sb="5" eb="12">
      <t>コウイキスイドウキギョウダン</t>
    </rPh>
    <phoneticPr fontId="2"/>
  </si>
  <si>
    <t>神奈川県川崎競馬組合</t>
    <rPh sb="0" eb="4">
      <t>カナガワケン</t>
    </rPh>
    <rPh sb="4" eb="10">
      <t>カワサキケイバクミアイ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</si>
</sst>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46888</c:v>
                </c:pt>
                <c:pt idx="1">
                  <c:v>46574</c:v>
                </c:pt>
                <c:pt idx="2">
                  <c:v>44729</c:v>
                </c:pt>
                <c:pt idx="3">
                  <c:v>44130</c:v>
                </c:pt>
                <c:pt idx="4">
                  <c:v>44816</c:v>
                </c:pt>
              </c:numCache>
            </c:numRef>
          </c:val>
          <c:smooth val="0"/>
          <c:extLst>
            <c:ext xmlns:c16="http://schemas.microsoft.com/office/drawing/2014/chart" uri="{C3380CC4-5D6E-409C-BE32-E72D297353CC}">
              <c16:uniqueId val="{00000000-7267-4934-AD53-8572618BEA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17280</c:v>
                </c:pt>
                <c:pt idx="1">
                  <c:v>18154</c:v>
                </c:pt>
                <c:pt idx="2">
                  <c:v>17834</c:v>
                </c:pt>
                <c:pt idx="3">
                  <c:v>18429</c:v>
                </c:pt>
                <c:pt idx="4">
                  <c:v>18069</c:v>
                </c:pt>
              </c:numCache>
            </c:numRef>
          </c:val>
          <c:smooth val="0"/>
          <c:extLst>
            <c:ext xmlns:c16="http://schemas.microsoft.com/office/drawing/2014/chart" uri="{C3380CC4-5D6E-409C-BE32-E72D297353CC}">
              <c16:uniqueId val="{00000001-7267-4934-AD53-8572618BEAC7}"/>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5.43</c:v>
                </c:pt>
                <c:pt idx="1">
                  <c:v>0.59</c:v>
                </c:pt>
                <c:pt idx="2">
                  <c:v>1.94</c:v>
                </c:pt>
                <c:pt idx="3">
                  <c:v>1.62</c:v>
                </c:pt>
                <c:pt idx="4">
                  <c:v>1.49</c:v>
                </c:pt>
              </c:numCache>
            </c:numRef>
          </c:val>
          <c:extLst>
            <c:ext xmlns:c16="http://schemas.microsoft.com/office/drawing/2014/chart" uri="{C3380CC4-5D6E-409C-BE32-E72D297353CC}">
              <c16:uniqueId val="{00000000-D70E-442F-8BA0-06C3EBF931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8.35</c:v>
                </c:pt>
                <c:pt idx="1">
                  <c:v>13.61</c:v>
                </c:pt>
                <c:pt idx="2">
                  <c:v>4.8099999999999996</c:v>
                </c:pt>
                <c:pt idx="3">
                  <c:v>5.01</c:v>
                </c:pt>
                <c:pt idx="4">
                  <c:v>5.49</c:v>
                </c:pt>
              </c:numCache>
            </c:numRef>
          </c:val>
          <c:extLst>
            <c:ext xmlns:c16="http://schemas.microsoft.com/office/drawing/2014/chart" uri="{C3380CC4-5D6E-409C-BE32-E72D297353CC}">
              <c16:uniqueId val="{00000001-D70E-442F-8BA0-06C3EBF931A6}"/>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8.86</c:v>
                </c:pt>
                <c:pt idx="1">
                  <c:v>1.22</c:v>
                </c:pt>
                <c:pt idx="2">
                  <c:v>-2.33</c:v>
                </c:pt>
                <c:pt idx="3">
                  <c:v>0.06</c:v>
                </c:pt>
                <c:pt idx="4">
                  <c:v>0.51</c:v>
                </c:pt>
              </c:numCache>
            </c:numRef>
          </c:val>
          <c:smooth val="0"/>
          <c:extLst>
            <c:ext xmlns:c16="http://schemas.microsoft.com/office/drawing/2014/chart" uri="{C3380CC4-5D6E-409C-BE32-E72D297353CC}">
              <c16:uniqueId val="{00000002-D70E-442F-8BA0-06C3EBF931A6}"/>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F6F-4F10-AB0D-0F1C1C9BB0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6F-4F10-AB0D-0F1C1C9BB04A}"/>
            </c:ext>
          </c:extLst>
        </c:ser>
        <c:ser>
          <c:idx val="2"/>
          <c:order val="2"/>
          <c:tx>
            <c:strRef>
              <c:f>データシート!$A$29</c:f>
              <c:strCache>
                <c:ptCount val="1"/>
                <c:pt idx="0">
                  <c:v>公営競技収益配分金等管理会計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F6F-4F10-AB0D-0F1C1C9BB04A}"/>
            </c:ext>
          </c:extLst>
        </c:ser>
        <c:ser>
          <c:idx val="3"/>
          <c:order val="3"/>
          <c:tx>
            <c:strRef>
              <c:f>データシート!$A$30</c:f>
              <c:strCache>
                <c:ptCount val="1"/>
                <c:pt idx="0">
                  <c:v>公債管理特別会計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F6F-4F10-AB0D-0F1C1C9BB04A}"/>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7.0000000000000007E-2</c:v>
                </c:pt>
                <c:pt idx="4">
                  <c:v>#N/A</c:v>
                </c:pt>
                <c:pt idx="5">
                  <c:v>0.12</c:v>
                </c:pt>
                <c:pt idx="6">
                  <c:v>#N/A</c:v>
                </c:pt>
                <c:pt idx="7">
                  <c:v>0.11</c:v>
                </c:pt>
                <c:pt idx="8">
                  <c:v>#N/A</c:v>
                </c:pt>
                <c:pt idx="9">
                  <c:v>0.12</c:v>
                </c:pt>
              </c:numCache>
            </c:numRef>
          </c:val>
          <c:extLst>
            <c:ext xmlns:c16="http://schemas.microsoft.com/office/drawing/2014/chart" uri="{C3380CC4-5D6E-409C-BE32-E72D297353CC}">
              <c16:uniqueId val="{00000004-6F6F-4F10-AB0D-0F1C1C9BB04A}"/>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1.32</c:v>
                </c:pt>
                <c:pt idx="2">
                  <c:v>#N/A</c:v>
                </c:pt>
                <c:pt idx="3">
                  <c:v>1.36</c:v>
                </c:pt>
                <c:pt idx="4">
                  <c:v>#N/A</c:v>
                </c:pt>
                <c:pt idx="5">
                  <c:v>0.98</c:v>
                </c:pt>
                <c:pt idx="6">
                  <c:v>#N/A</c:v>
                </c:pt>
                <c:pt idx="7">
                  <c:v>0.66</c:v>
                </c:pt>
                <c:pt idx="8">
                  <c:v>#N/A</c:v>
                </c:pt>
                <c:pt idx="9">
                  <c:v>0.57999999999999996</c:v>
                </c:pt>
              </c:numCache>
            </c:numRef>
          </c:val>
          <c:extLst>
            <c:ext xmlns:c16="http://schemas.microsoft.com/office/drawing/2014/chart" uri="{C3380CC4-5D6E-409C-BE32-E72D297353CC}">
              <c16:uniqueId val="{00000005-6F6F-4F10-AB0D-0F1C1C9BB04A}"/>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c:v>
                </c:pt>
                <c:pt idx="2">
                  <c:v>#N/A</c:v>
                </c:pt>
                <c:pt idx="3">
                  <c:v>0.53</c:v>
                </c:pt>
                <c:pt idx="4">
                  <c:v>#N/A</c:v>
                </c:pt>
                <c:pt idx="5">
                  <c:v>0.26</c:v>
                </c:pt>
                <c:pt idx="6">
                  <c:v>#N/A</c:v>
                </c:pt>
                <c:pt idx="7">
                  <c:v>0.53</c:v>
                </c:pt>
                <c:pt idx="8">
                  <c:v>#N/A</c:v>
                </c:pt>
                <c:pt idx="9">
                  <c:v>0.63</c:v>
                </c:pt>
              </c:numCache>
            </c:numRef>
          </c:val>
          <c:extLst>
            <c:ext xmlns:c16="http://schemas.microsoft.com/office/drawing/2014/chart" uri="{C3380CC4-5D6E-409C-BE32-E72D297353CC}">
              <c16:uniqueId val="{00000006-6F6F-4F10-AB0D-0F1C1C9BB04A}"/>
            </c:ext>
          </c:extLst>
        </c:ser>
        <c:ser>
          <c:idx val="7"/>
          <c:order val="7"/>
          <c:tx>
            <c:strRef>
              <c:f>データシート!$A$34</c:f>
              <c:strCache>
                <c:ptCount val="1"/>
                <c:pt idx="0">
                  <c:v>公営企業資金等運用事業会計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1.41</c:v>
                </c:pt>
                <c:pt idx="2">
                  <c:v>#N/A</c:v>
                </c:pt>
                <c:pt idx="3">
                  <c:v>1.0900000000000001</c:v>
                </c:pt>
                <c:pt idx="4">
                  <c:v>#N/A</c:v>
                </c:pt>
                <c:pt idx="5">
                  <c:v>1.31</c:v>
                </c:pt>
                <c:pt idx="6">
                  <c:v>#N/A</c:v>
                </c:pt>
                <c:pt idx="7">
                  <c:v>0.92</c:v>
                </c:pt>
                <c:pt idx="8">
                  <c:v>#N/A</c:v>
                </c:pt>
                <c:pt idx="9">
                  <c:v>0.93</c:v>
                </c:pt>
              </c:numCache>
            </c:numRef>
          </c:val>
          <c:extLst>
            <c:ext xmlns:c16="http://schemas.microsoft.com/office/drawing/2014/chart" uri="{C3380CC4-5D6E-409C-BE32-E72D297353CC}">
              <c16:uniqueId val="{00000007-6F6F-4F10-AB0D-0F1C1C9BB04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5.43</c:v>
                </c:pt>
                <c:pt idx="2">
                  <c:v>#N/A</c:v>
                </c:pt>
                <c:pt idx="3">
                  <c:v>0.57999999999999996</c:v>
                </c:pt>
                <c:pt idx="4">
                  <c:v>#N/A</c:v>
                </c:pt>
                <c:pt idx="5">
                  <c:v>1.94</c:v>
                </c:pt>
                <c:pt idx="6">
                  <c:v>#N/A</c:v>
                </c:pt>
                <c:pt idx="7">
                  <c:v>1.62</c:v>
                </c:pt>
                <c:pt idx="8">
                  <c:v>#N/A</c:v>
                </c:pt>
                <c:pt idx="9">
                  <c:v>1.48</c:v>
                </c:pt>
              </c:numCache>
            </c:numRef>
          </c:val>
          <c:extLst>
            <c:ext xmlns:c16="http://schemas.microsoft.com/office/drawing/2014/chart" uri="{C3380CC4-5D6E-409C-BE32-E72D297353CC}">
              <c16:uniqueId val="{00000008-6F6F-4F10-AB0D-0F1C1C9BB04A}"/>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1.37</c:v>
                </c:pt>
                <c:pt idx="2">
                  <c:v>#N/A</c:v>
                </c:pt>
                <c:pt idx="3">
                  <c:v>1.33</c:v>
                </c:pt>
                <c:pt idx="4">
                  <c:v>#N/A</c:v>
                </c:pt>
                <c:pt idx="5">
                  <c:v>1.33</c:v>
                </c:pt>
                <c:pt idx="6">
                  <c:v>#N/A</c:v>
                </c:pt>
                <c:pt idx="7">
                  <c:v>1.33</c:v>
                </c:pt>
                <c:pt idx="8">
                  <c:v>#N/A</c:v>
                </c:pt>
                <c:pt idx="9">
                  <c:v>1.51</c:v>
                </c:pt>
              </c:numCache>
            </c:numRef>
          </c:val>
          <c:extLst>
            <c:ext xmlns:c16="http://schemas.microsoft.com/office/drawing/2014/chart" uri="{C3380CC4-5D6E-409C-BE32-E72D297353CC}">
              <c16:uniqueId val="{00000009-6F6F-4F10-AB0D-0F1C1C9BB04A}"/>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182433</c:v>
                </c:pt>
                <c:pt idx="5">
                  <c:v>181093</c:v>
                </c:pt>
                <c:pt idx="8">
                  <c:v>178096</c:v>
                </c:pt>
                <c:pt idx="11">
                  <c:v>178534</c:v>
                </c:pt>
                <c:pt idx="14">
                  <c:v>166380</c:v>
                </c:pt>
              </c:numCache>
            </c:numRef>
          </c:val>
          <c:extLst>
            <c:ext xmlns:c16="http://schemas.microsoft.com/office/drawing/2014/chart" uri="{C3380CC4-5D6E-409C-BE32-E72D297353CC}">
              <c16:uniqueId val="{00000000-9F36-410E-B46E-B64DFB47D9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F36-410E-B46E-B64DFB47D9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1882</c:v>
                </c:pt>
                <c:pt idx="3">
                  <c:v>1772</c:v>
                </c:pt>
                <c:pt idx="6">
                  <c:v>1651</c:v>
                </c:pt>
                <c:pt idx="9">
                  <c:v>1434</c:v>
                </c:pt>
                <c:pt idx="12">
                  <c:v>1403</c:v>
                </c:pt>
              </c:numCache>
            </c:numRef>
          </c:val>
          <c:extLst>
            <c:ext xmlns:c16="http://schemas.microsoft.com/office/drawing/2014/chart" uri="{C3380CC4-5D6E-409C-BE32-E72D297353CC}">
              <c16:uniqueId val="{00000002-9F36-410E-B46E-B64DFB47D9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36-410E-B46E-B64DFB47D9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2657</c:v>
                </c:pt>
                <c:pt idx="3">
                  <c:v>2766</c:v>
                </c:pt>
                <c:pt idx="6">
                  <c:v>2331</c:v>
                </c:pt>
                <c:pt idx="9">
                  <c:v>2072</c:v>
                </c:pt>
                <c:pt idx="12">
                  <c:v>1993</c:v>
                </c:pt>
              </c:numCache>
            </c:numRef>
          </c:val>
          <c:extLst>
            <c:ext xmlns:c16="http://schemas.microsoft.com/office/drawing/2014/chart" uri="{C3380CC4-5D6E-409C-BE32-E72D297353CC}">
              <c16:uniqueId val="{00000004-9F36-410E-B46E-B64DFB47D9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163477</c:v>
                </c:pt>
                <c:pt idx="3">
                  <c:v>164235</c:v>
                </c:pt>
                <c:pt idx="6">
                  <c:v>165609</c:v>
                </c:pt>
                <c:pt idx="9">
                  <c:v>159880</c:v>
                </c:pt>
                <c:pt idx="12">
                  <c:v>154579</c:v>
                </c:pt>
              </c:numCache>
            </c:numRef>
          </c:val>
          <c:extLst>
            <c:ext xmlns:c16="http://schemas.microsoft.com/office/drawing/2014/chart" uri="{C3380CC4-5D6E-409C-BE32-E72D297353CC}">
              <c16:uniqueId val="{00000005-9F36-410E-B46E-B64DFB47D9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9509</c:v>
                </c:pt>
                <c:pt idx="3">
                  <c:v>5802</c:v>
                </c:pt>
                <c:pt idx="6">
                  <c:v>1674</c:v>
                </c:pt>
                <c:pt idx="9">
                  <c:v>264</c:v>
                </c:pt>
                <c:pt idx="12">
                  <c:v>0</c:v>
                </c:pt>
              </c:numCache>
            </c:numRef>
          </c:val>
          <c:extLst>
            <c:ext xmlns:c16="http://schemas.microsoft.com/office/drawing/2014/chart" uri="{C3380CC4-5D6E-409C-BE32-E72D297353CC}">
              <c16:uniqueId val="{00000006-9F36-410E-B46E-B64DFB47D9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113654</c:v>
                </c:pt>
                <c:pt idx="3">
                  <c:v>114398</c:v>
                </c:pt>
                <c:pt idx="6">
                  <c:v>128234</c:v>
                </c:pt>
                <c:pt idx="9">
                  <c:v>114897</c:v>
                </c:pt>
                <c:pt idx="12">
                  <c:v>106824</c:v>
                </c:pt>
              </c:numCache>
            </c:numRef>
          </c:val>
          <c:extLst>
            <c:ext xmlns:c16="http://schemas.microsoft.com/office/drawing/2014/chart" uri="{C3380CC4-5D6E-409C-BE32-E72D297353CC}">
              <c16:uniqueId val="{00000007-9F36-410E-B46E-B64DFB47D99F}"/>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108746</c:v>
                </c:pt>
                <c:pt idx="2">
                  <c:v>#N/A</c:v>
                </c:pt>
                <c:pt idx="3">
                  <c:v>#N/A</c:v>
                </c:pt>
                <c:pt idx="4">
                  <c:v>107880</c:v>
                </c:pt>
                <c:pt idx="5">
                  <c:v>#N/A</c:v>
                </c:pt>
                <c:pt idx="6">
                  <c:v>#N/A</c:v>
                </c:pt>
                <c:pt idx="7">
                  <c:v>121403</c:v>
                </c:pt>
                <c:pt idx="8">
                  <c:v>#N/A</c:v>
                </c:pt>
                <c:pt idx="9">
                  <c:v>#N/A</c:v>
                </c:pt>
                <c:pt idx="10">
                  <c:v>100013</c:v>
                </c:pt>
                <c:pt idx="11">
                  <c:v>#N/A</c:v>
                </c:pt>
                <c:pt idx="12">
                  <c:v>#N/A</c:v>
                </c:pt>
                <c:pt idx="13">
                  <c:v>98419</c:v>
                </c:pt>
                <c:pt idx="14">
                  <c:v>#N/A</c:v>
                </c:pt>
              </c:numCache>
            </c:numRef>
          </c:val>
          <c:smooth val="0"/>
          <c:extLst>
            <c:ext xmlns:c16="http://schemas.microsoft.com/office/drawing/2014/chart" uri="{C3380CC4-5D6E-409C-BE32-E72D297353CC}">
              <c16:uniqueId val="{00000008-9F36-410E-B46E-B64DFB47D99F}"/>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2378330</c:v>
                </c:pt>
                <c:pt idx="5">
                  <c:v>2414209</c:v>
                </c:pt>
                <c:pt idx="8">
                  <c:v>2366407</c:v>
                </c:pt>
                <c:pt idx="11">
                  <c:v>2283419</c:v>
                </c:pt>
                <c:pt idx="14">
                  <c:v>2146512</c:v>
                </c:pt>
              </c:numCache>
            </c:numRef>
          </c:val>
          <c:extLst>
            <c:ext xmlns:c16="http://schemas.microsoft.com/office/drawing/2014/chart" uri="{C3380CC4-5D6E-409C-BE32-E72D297353CC}">
              <c16:uniqueId val="{00000000-96F5-449F-A6BB-4F37385AAB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83608</c:v>
                </c:pt>
                <c:pt idx="5">
                  <c:v>62518</c:v>
                </c:pt>
                <c:pt idx="8">
                  <c:v>56446</c:v>
                </c:pt>
                <c:pt idx="11">
                  <c:v>53997</c:v>
                </c:pt>
                <c:pt idx="14">
                  <c:v>56304</c:v>
                </c:pt>
              </c:numCache>
            </c:numRef>
          </c:val>
          <c:extLst>
            <c:ext xmlns:c16="http://schemas.microsoft.com/office/drawing/2014/chart" uri="{C3380CC4-5D6E-409C-BE32-E72D297353CC}">
              <c16:uniqueId val="{00000001-96F5-449F-A6BB-4F37385AAB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903767</c:v>
                </c:pt>
                <c:pt idx="5">
                  <c:v>1144679</c:v>
                </c:pt>
                <c:pt idx="8">
                  <c:v>1193529</c:v>
                </c:pt>
                <c:pt idx="11">
                  <c:v>1252411</c:v>
                </c:pt>
                <c:pt idx="14">
                  <c:v>1262020</c:v>
                </c:pt>
              </c:numCache>
            </c:numRef>
          </c:val>
          <c:extLst>
            <c:ext xmlns:c16="http://schemas.microsoft.com/office/drawing/2014/chart" uri="{C3380CC4-5D6E-409C-BE32-E72D297353CC}">
              <c16:uniqueId val="{00000002-96F5-449F-A6BB-4F37385AAB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F5-449F-A6BB-4F37385AAB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F5-449F-A6BB-4F37385AAB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7608</c:v>
                </c:pt>
                <c:pt idx="3">
                  <c:v>5012</c:v>
                </c:pt>
                <c:pt idx="6">
                  <c:v>3803</c:v>
                </c:pt>
                <c:pt idx="9">
                  <c:v>5869</c:v>
                </c:pt>
                <c:pt idx="12">
                  <c:v>9823</c:v>
                </c:pt>
              </c:numCache>
            </c:numRef>
          </c:val>
          <c:extLst>
            <c:ext xmlns:c16="http://schemas.microsoft.com/office/drawing/2014/chart" uri="{C3380CC4-5D6E-409C-BE32-E72D297353CC}">
              <c16:uniqueId val="{00000005-96F5-449F-A6BB-4F37385AAB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305565</c:v>
                </c:pt>
                <c:pt idx="3">
                  <c:v>294462</c:v>
                </c:pt>
                <c:pt idx="6">
                  <c:v>287020</c:v>
                </c:pt>
                <c:pt idx="9">
                  <c:v>294859</c:v>
                </c:pt>
                <c:pt idx="12">
                  <c:v>295486</c:v>
                </c:pt>
              </c:numCache>
            </c:numRef>
          </c:val>
          <c:extLst>
            <c:ext xmlns:c16="http://schemas.microsoft.com/office/drawing/2014/chart" uri="{C3380CC4-5D6E-409C-BE32-E72D297353CC}">
              <c16:uniqueId val="{00000006-96F5-449F-A6BB-4F37385AAB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6F5-449F-A6BB-4F37385AAB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24849</c:v>
                </c:pt>
                <c:pt idx="3">
                  <c:v>23446</c:v>
                </c:pt>
                <c:pt idx="6">
                  <c:v>22268</c:v>
                </c:pt>
                <c:pt idx="9">
                  <c:v>21215</c:v>
                </c:pt>
                <c:pt idx="12">
                  <c:v>20345</c:v>
                </c:pt>
              </c:numCache>
            </c:numRef>
          </c:val>
          <c:extLst>
            <c:ext xmlns:c16="http://schemas.microsoft.com/office/drawing/2014/chart" uri="{C3380CC4-5D6E-409C-BE32-E72D297353CC}">
              <c16:uniqueId val="{00000008-96F5-449F-A6BB-4F37385AAB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13651</c:v>
                </c:pt>
                <c:pt idx="3">
                  <c:v>12181</c:v>
                </c:pt>
                <c:pt idx="6">
                  <c:v>10797</c:v>
                </c:pt>
                <c:pt idx="9">
                  <c:v>9608</c:v>
                </c:pt>
                <c:pt idx="12">
                  <c:v>8422</c:v>
                </c:pt>
              </c:numCache>
            </c:numRef>
          </c:val>
          <c:extLst>
            <c:ext xmlns:c16="http://schemas.microsoft.com/office/drawing/2014/chart" uri="{C3380CC4-5D6E-409C-BE32-E72D297353CC}">
              <c16:uniqueId val="{00000009-96F5-449F-A6BB-4F37385AAB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4218760</c:v>
                </c:pt>
                <c:pt idx="3">
                  <c:v>4291815</c:v>
                </c:pt>
                <c:pt idx="6">
                  <c:v>4167509</c:v>
                </c:pt>
                <c:pt idx="9">
                  <c:v>4052570</c:v>
                </c:pt>
                <c:pt idx="12">
                  <c:v>3831545</c:v>
                </c:pt>
              </c:numCache>
            </c:numRef>
          </c:val>
          <c:extLst>
            <c:ext xmlns:c16="http://schemas.microsoft.com/office/drawing/2014/chart" uri="{C3380CC4-5D6E-409C-BE32-E72D297353CC}">
              <c16:uniqueId val="{0000000A-96F5-449F-A6BB-4F37385AAB9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1204728</c:v>
                </c:pt>
                <c:pt idx="2">
                  <c:v>#N/A</c:v>
                </c:pt>
                <c:pt idx="3">
                  <c:v>#N/A</c:v>
                </c:pt>
                <c:pt idx="4">
                  <c:v>1005509</c:v>
                </c:pt>
                <c:pt idx="5">
                  <c:v>#N/A</c:v>
                </c:pt>
                <c:pt idx="6">
                  <c:v>#N/A</c:v>
                </c:pt>
                <c:pt idx="7">
                  <c:v>875014</c:v>
                </c:pt>
                <c:pt idx="8">
                  <c:v>#N/A</c:v>
                </c:pt>
                <c:pt idx="9">
                  <c:v>#N/A</c:v>
                </c:pt>
                <c:pt idx="10">
                  <c:v>794293</c:v>
                </c:pt>
                <c:pt idx="11">
                  <c:v>#N/A</c:v>
                </c:pt>
                <c:pt idx="12">
                  <c:v>#N/A</c:v>
                </c:pt>
                <c:pt idx="13">
                  <c:v>700784</c:v>
                </c:pt>
                <c:pt idx="14">
                  <c:v>#N/A</c:v>
                </c:pt>
              </c:numCache>
            </c:numRef>
          </c:val>
          <c:smooth val="0"/>
          <c:extLst>
            <c:ext xmlns:c16="http://schemas.microsoft.com/office/drawing/2014/chart" uri="{C3380CC4-5D6E-409C-BE32-E72D297353CC}">
              <c16:uniqueId val="{0000000B-96F5-449F-A6BB-4F37385AAB9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66185</c:v>
                </c:pt>
                <c:pt idx="1">
                  <c:v>70892</c:v>
                </c:pt>
                <c:pt idx="2">
                  <c:v>79623</c:v>
                </c:pt>
              </c:numCache>
            </c:numRef>
          </c:val>
          <c:extLst>
            <c:ext xmlns:c16="http://schemas.microsoft.com/office/drawing/2014/chart" uri="{C3380CC4-5D6E-409C-BE32-E72D297353CC}">
              <c16:uniqueId val="{00000000-D045-4DF3-8C37-A521A9F77A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55706</c:v>
                </c:pt>
                <c:pt idx="1">
                  <c:v>56174</c:v>
                </c:pt>
                <c:pt idx="2">
                  <c:v>70605</c:v>
                </c:pt>
              </c:numCache>
            </c:numRef>
          </c:val>
          <c:extLst>
            <c:ext xmlns:c16="http://schemas.microsoft.com/office/drawing/2014/chart" uri="{C3380CC4-5D6E-409C-BE32-E72D297353CC}">
              <c16:uniqueId val="{00000001-D045-4DF3-8C37-A521A9F77A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219257</c:v>
                </c:pt>
                <c:pt idx="1">
                  <c:v>249523</c:v>
                </c:pt>
                <c:pt idx="2">
                  <c:v>249133</c:v>
                </c:pt>
              </c:numCache>
            </c:numRef>
          </c:val>
          <c:extLst>
            <c:ext xmlns:c16="http://schemas.microsoft.com/office/drawing/2014/chart" uri="{C3380CC4-5D6E-409C-BE32-E72D297353CC}">
              <c16:uniqueId val="{00000002-D045-4DF3-8C37-A521A9F77A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元利償還金等、算入公債費等ともに、県債の着実な償還により、減少している。</a:t>
          </a:r>
        </a:p>
        <a:p>
          <a:r>
            <a:rPr kumimoji="1" lang="ja-JP" altLang="en-US" sz="1400">
              <a:latin typeface="ＭＳ ゴシック" pitchFamily="49" charset="-128"/>
              <a:ea typeface="ＭＳ ゴシック" pitchFamily="49" charset="-128"/>
            </a:rPr>
            <a:t>　今後、中長期的には県債残高や公債費は、減少していくことが見込まれるものの、老朽化した県有施設の更新や長寿命化、災害に強い施設整備等を進めていく必要があるため、引き続き、県債管理に係る良好な状態を維持しつつ、県債の適切な管理を行うことで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800">
              <a:latin typeface="ＭＳ ゴシック" pitchFamily="49" charset="-128"/>
              <a:ea typeface="ＭＳ ゴシック" pitchFamily="49" charset="-128"/>
            </a:rPr>
            <a:t>減債基金積立相当額の積立ルールが</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年償還で毎年度の積立額を発行額の</a:t>
          </a:r>
          <a:r>
            <a:rPr kumimoji="1" lang="en-US" altLang="ja-JP" sz="800">
              <a:latin typeface="ＭＳ ゴシック" pitchFamily="49" charset="-128"/>
              <a:ea typeface="ＭＳ ゴシック" pitchFamily="49" charset="-128"/>
            </a:rPr>
            <a:t>30</a:t>
          </a:r>
          <a:r>
            <a:rPr kumimoji="1" lang="ja-JP" altLang="en-US" sz="800">
              <a:latin typeface="ＭＳ ゴシック" pitchFamily="49" charset="-128"/>
              <a:ea typeface="ＭＳ ゴシック" pitchFamily="49" charset="-128"/>
            </a:rPr>
            <a:t>分の１と設定しているのに対して、本県では</a:t>
          </a:r>
          <a:r>
            <a:rPr kumimoji="1" lang="en-US" altLang="ja-JP" sz="800">
              <a:latin typeface="ＭＳ ゴシック" pitchFamily="49" charset="-128"/>
              <a:ea typeface="ＭＳ ゴシック" pitchFamily="49" charset="-128"/>
            </a:rPr>
            <a:t>10</a:t>
          </a:r>
          <a:r>
            <a:rPr kumimoji="1" lang="ja-JP" altLang="en-US" sz="800">
              <a:latin typeface="ＭＳ ゴシック" pitchFamily="49" charset="-128"/>
              <a:ea typeface="ＭＳ ゴシック" pitchFamily="49" charset="-128"/>
            </a:rPr>
            <a:t>年債及び</a:t>
          </a:r>
          <a:r>
            <a:rPr kumimoji="1" lang="en-US" altLang="ja-JP" sz="800">
              <a:latin typeface="ＭＳ ゴシック" pitchFamily="49" charset="-128"/>
              <a:ea typeface="ＭＳ ゴシック" pitchFamily="49" charset="-128"/>
            </a:rPr>
            <a:t>20</a:t>
          </a:r>
          <a:r>
            <a:rPr kumimoji="1" lang="ja-JP" altLang="en-US" sz="800">
              <a:latin typeface="ＭＳ ゴシック" pitchFamily="49" charset="-128"/>
              <a:ea typeface="ＭＳ ゴシック" pitchFamily="49" charset="-128"/>
            </a:rPr>
            <a:t>年債の新規発行及び借替債発行において３年の据え置き期間を設定していたため、減債基金残高と減債基金積立相当額に乖離が生じていた。</a:t>
          </a:r>
        </a:p>
        <a:p>
          <a:r>
            <a:rPr kumimoji="1" lang="ja-JP" altLang="en-US" sz="800">
              <a:latin typeface="ＭＳ ゴシック" pitchFamily="49" charset="-128"/>
              <a:ea typeface="ＭＳ ゴシック" pitchFamily="49" charset="-128"/>
            </a:rPr>
            <a:t>　今後も、令和３年度に本県の積立ルールを変更したこと等により、減債基金残高が減債基金積立相当額を上回る状況が続いていく見込みである。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過去に発行した県債の償還が進んでいること等により、一般会計等に係る地方債の現在高が減少している。</a:t>
          </a:r>
        </a:p>
        <a:p>
          <a:r>
            <a:rPr kumimoji="1" lang="ja-JP" altLang="en-US" sz="1400">
              <a:latin typeface="ＭＳ ゴシック" pitchFamily="49" charset="-128"/>
              <a:ea typeface="ＭＳ ゴシック" pitchFamily="49" charset="-128"/>
            </a:rPr>
            <a:t>　加えて、普通交付税の後年度精算に備えた交付税精算基金への積立等により、充当可能基金が増加している。</a:t>
          </a:r>
        </a:p>
        <a:p>
          <a:r>
            <a:rPr kumimoji="1" lang="ja-JP" altLang="en-US" sz="1400">
              <a:latin typeface="ＭＳ ゴシック" pitchFamily="49" charset="-128"/>
              <a:ea typeface="ＭＳ ゴシック" pitchFamily="49" charset="-128"/>
            </a:rPr>
            <a:t>　以上の要因により、将来負担比率の分子は減少している。</a:t>
          </a:r>
        </a:p>
        <a:p>
          <a:r>
            <a:rPr kumimoji="1" lang="ja-JP" altLang="en-US" sz="1400">
              <a:latin typeface="ＭＳ ゴシック" pitchFamily="49" charset="-128"/>
              <a:ea typeface="ＭＳ ゴシック" pitchFamily="49" charset="-128"/>
            </a:rPr>
            <a:t>　充当可能基金は、後年度の基金活用により減少する可能性もあることから、今後も県債の適切な管理を行うことで健全な財政運営に努めていく。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・４年度末残高は、減債基金の減（△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億円）等により、基金全体で３年度末残高より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・５年度末残高は、退職手当基金の新設（＋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億円）、国庫支出金返納基金（＋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億円）等により、基金全体で４年度末残高より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・６年度末残高は、交付税精算基金の増（＋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億円）、減債基金の増（＋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億円）、地域医療介護総合確保基金の減（△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・財政調整基金については、不測の事態で生じる財政需要へも対応できるよう一定規模の積立は必要であるため、将来への備えとして残高の確保に努めていく。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また、特定目的基金については、各基金の目的に従って適正な管理・運用を行っていく。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・交付税精算基金：法人事業税等の収入実績に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を乗じた額が当該税目の基準財政収入額より多いことにより生じる普通交付税の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過大交付額の後年度精算への補填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・公共用施設等基金：公共用施設等の老朽化対策等のための財源の安定的な確保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・退職手当基金：地方公務員の定年引上げの影響により、翌年度以降一時的に増加する退職手当の確保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・地域医療介護総合確保基金：医療及び介護の総合的な確保のための医療機関・公的介護施設の整備、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居宅等における医療の提供、医療従事者・介護従事者の確保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・公立学校情報機器整備基金：初等中等教育段階の公立学校における情報機器の整備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・交付税精算基金：６年度に交付された普通交付税の精算分の積立を行ったことによる増（＋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・地域医療介護総合確保基金：各市町村の整備計画等の実施に際し、基金残高を積極的に活用したことによる減（△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各基金の目的に従い適正な管理・運営を行っていく。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・交付税精算基金：交付税精算（交付翌年度から３年間に分けて精算）にあわせて取崩しを予定。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・公共用施設等基金：６年度に積立した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億円も活用し、７年度以降も計画に基づき公共用施設等の整備を推進。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・地域医療介護総合確保基金：本県が作成した計画に基づき、医療機関・公的介護施設の整備など当該基金を活用し事業を推進。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・退職手当基金：必要額を７年度中に積立し、８年度の取崩しを予定。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・公立学校情報機器整備基金：６年度に積立した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億円は、本県が策定した計画に基づき翌年度以降の取崩しを予定。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・４年度の財源対策としての取崩し（△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億円）や交付税精算分の特定目的基金への移行（△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億円）。（４年度）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・４年度決算剰余金の法定積立等による増（＋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億円）。（５年度）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・５年度決算剰余金の法定積立による増（＋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億円）。（６年度）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・本県では、過去に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億円規模の税収減を経験していることから、こうした不測の事態に備えて、県単独で行っている福祉、医療など、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県民生活に直結する事業に影響を及ぼさないよう、標準財政規模の５％（７年度：約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億円）を目安とした積立に努めていく。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億円）や県債償還額の平準化に備えた積立（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億円）の取崩し等による減（△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億円）。（４年度）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・県債償還額の平準化に備えた積立（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億円）の取崩し等による減。臨時財政対策債償還基金費の積立（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億円）。（５年度）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・臨時財政対策債償還基金費の積立（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億円）による増（＋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億円）。（６年度）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・将来の償還に備え、必要に応じて積み立てていく。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9,202,559
8,917,670
2,416.55
2,342,944,916
2,291,196,569
21,589,912
1,449,789,663
2,872,935,522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本県は、首都圏に位置し、大規模法人が多いことから、全国的に見て県税収入の割合が高く、財政力指数は</a:t>
          </a:r>
          <a:r>
            <a:rPr kumimoji="1" lang="en-US" altLang="ja-JP" sz="1300">
              <a:latin typeface="ＭＳ Ｐゴシック" panose="020B0600070205080204" pitchFamily="50" charset="-128"/>
              <a:ea typeface="ＭＳ Ｐゴシック" panose="020B0600070205080204" pitchFamily="50" charset="-128"/>
            </a:rPr>
            <a:t>0.86</a:t>
          </a:r>
          <a:r>
            <a:rPr kumimoji="1" lang="ja-JP" altLang="en-US" sz="1300">
              <a:latin typeface="ＭＳ Ｐゴシック" panose="020B0600070205080204" pitchFamily="50" charset="-128"/>
              <a:ea typeface="ＭＳ Ｐゴシック" panose="020B0600070205080204" pitchFamily="50" charset="-128"/>
            </a:rPr>
            <a:t>と全国平均</a:t>
          </a:r>
          <a:r>
            <a:rPr kumimoji="1" lang="en-US" altLang="ja-JP" sz="1300">
              <a:latin typeface="ＭＳ Ｐゴシック" panose="020B0600070205080204" pitchFamily="50" charset="-128"/>
              <a:ea typeface="ＭＳ Ｐゴシック" panose="020B0600070205080204" pitchFamily="50" charset="-128"/>
            </a:rPr>
            <a:t>0.51</a:t>
          </a:r>
          <a:r>
            <a:rPr kumimoji="1" lang="ja-JP" altLang="en-US" sz="1300">
              <a:latin typeface="ＭＳ Ｐゴシック" panose="020B0600070205080204" pitchFamily="50" charset="-128"/>
              <a:ea typeface="ＭＳ Ｐゴシック" panose="020B0600070205080204" pitchFamily="50" charset="-128"/>
            </a:rPr>
            <a:t>の約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倍、グループ内平均と比較しても約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倍と、高い財政力を有している。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78317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34153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78317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3817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38100</xdr:rowOff>
    </xdr:from>
    <xdr:to>
      <xdr:col>15</xdr:col>
      <xdr:colOff>82550</xdr:colOff>
      <xdr:row>37</xdr:row>
      <xdr:rowOff>38100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381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48683</xdr:rowOff>
    </xdr:from>
    <xdr:to>
      <xdr:col>11</xdr:col>
      <xdr:colOff>31750</xdr:colOff>
      <xdr:row>37</xdr:row>
      <xdr:rowOff>38100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22088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118533</xdr:rowOff>
    </xdr:from>
    <xdr:to>
      <xdr:col>23</xdr:col>
      <xdr:colOff>184150</xdr:colOff>
      <xdr:row>37</xdr:row>
      <xdr:rowOff>48683</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39810</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21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27517</xdr:rowOff>
    </xdr:from>
    <xdr:to>
      <xdr:col>19</xdr:col>
      <xdr:colOff>184150</xdr:colOff>
      <xdr:row>37</xdr:row>
      <xdr:rowOff>129117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139294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158750</xdr:rowOff>
    </xdr:from>
    <xdr:to>
      <xdr:col>15</xdr:col>
      <xdr:colOff>133350</xdr:colOff>
      <xdr:row>37</xdr:row>
      <xdr:rowOff>88900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99077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158750</xdr:rowOff>
    </xdr:from>
    <xdr:to>
      <xdr:col>11</xdr:col>
      <xdr:colOff>82550</xdr:colOff>
      <xdr:row>37</xdr:row>
      <xdr:rowOff>88900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99077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169333</xdr:rowOff>
    </xdr:from>
    <xdr:to>
      <xdr:col>7</xdr:col>
      <xdr:colOff>31750</xdr:colOff>
      <xdr:row>36</xdr:row>
      <xdr:rowOff>99483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109660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県税収入の増などにより分母である経常一般財源が増加したが、それ以上に人件費や補助費等の増により分子である経常的経費充当一般財源が増加したため、経常収支比率は前年度より悪化した。</a:t>
          </a:r>
        </a:p>
        <a:p>
          <a:r>
            <a:rPr kumimoji="1" lang="ja-JP" altLang="en-US" sz="1300">
              <a:latin typeface="ＭＳ Ｐゴシック" panose="020B0600070205080204" pitchFamily="50" charset="-128"/>
              <a:ea typeface="ＭＳ Ｐゴシック" panose="020B0600070205080204" pitchFamily="50" charset="-128"/>
            </a:rPr>
            <a:t>　なお、本県の財政構造は人口規模に応じて配置する警察官や教職員の人件費負担が多いことに加え、社会保障関係費が増加し、経常収支比率は高い傾向にあるため、今後も引き続き、人件費の抑制、県債の適切な管理、事務事業の見直し等により、歳出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162278</xdr:rowOff>
    </xdr:from>
    <xdr:to>
      <xdr:col>23</xdr:col>
      <xdr:colOff>133350</xdr:colOff>
      <xdr:row>67</xdr:row>
      <xdr:rowOff>165805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620728"/>
          <a:ext cx="0" cy="1032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137882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6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165805</xdr:rowOff>
    </xdr:from>
    <xdr:to>
      <xdr:col>24</xdr:col>
      <xdr:colOff>12700</xdr:colOff>
      <xdr:row>67</xdr:row>
      <xdr:rowOff>165805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65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77205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36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162278</xdr:rowOff>
    </xdr:from>
    <xdr:to>
      <xdr:col>24</xdr:col>
      <xdr:colOff>12700</xdr:colOff>
      <xdr:row>61</xdr:row>
      <xdr:rowOff>162278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62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52917</xdr:rowOff>
    </xdr:from>
    <xdr:to>
      <xdr:col>23</xdr:col>
      <xdr:colOff>133350</xdr:colOff>
      <xdr:row>65</xdr:row>
      <xdr:rowOff>93133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971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29227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67</xdr:row>
      <xdr:rowOff>45155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197167"/>
          <a:ext cx="8890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89605</xdr:rowOff>
    </xdr:from>
    <xdr:to>
      <xdr:col>15</xdr:col>
      <xdr:colOff>82550</xdr:colOff>
      <xdr:row>67</xdr:row>
      <xdr:rowOff>45155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05155"/>
          <a:ext cx="889000" cy="132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15522</xdr:rowOff>
    </xdr:from>
    <xdr:to>
      <xdr:col>15</xdr:col>
      <xdr:colOff>133350</xdr:colOff>
      <xdr:row>65</xdr:row>
      <xdr:rowOff>117122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115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127299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2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89605</xdr:rowOff>
    </xdr:from>
    <xdr:to>
      <xdr:col>11</xdr:col>
      <xdr:colOff>31750</xdr:colOff>
      <xdr:row>67</xdr:row>
      <xdr:rowOff>31750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05155"/>
          <a:ext cx="889000" cy="131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105833</xdr:rowOff>
    </xdr:from>
    <xdr:to>
      <xdr:col>11</xdr:col>
      <xdr:colOff>82550</xdr:colOff>
      <xdr:row>60</xdr:row>
      <xdr:rowOff>35983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22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20760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25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49688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2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165805</xdr:rowOff>
    </xdr:from>
    <xdr:to>
      <xdr:col>15</xdr:col>
      <xdr:colOff>133350</xdr:colOff>
      <xdr:row>67</xdr:row>
      <xdr:rowOff>95955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4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80732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56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38805</xdr:rowOff>
    </xdr:from>
    <xdr:to>
      <xdr:col>11</xdr:col>
      <xdr:colOff>82550</xdr:colOff>
      <xdr:row>59</xdr:row>
      <xdr:rowOff>140405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150582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2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152400</xdr:rowOff>
    </xdr:from>
    <xdr:to>
      <xdr:col>7</xdr:col>
      <xdr:colOff>31750</xdr:colOff>
      <xdr:row>67</xdr:row>
      <xdr:rowOff>82550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67327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a:t>
          </a:r>
          <a:r>
            <a:rPr kumimoji="1" lang="en-US" altLang="ja-JP" sz="1300">
              <a:latin typeface="ＭＳ Ｐゴシック" panose="020B0600070205080204" pitchFamily="50" charset="-128"/>
              <a:ea typeface="ＭＳ Ｐゴシック" panose="020B0600070205080204" pitchFamily="50" charset="-128"/>
            </a:rPr>
            <a:t>65,649</a:t>
          </a:r>
          <a:r>
            <a:rPr kumimoji="1" lang="ja-JP" altLang="en-US" sz="1300">
              <a:latin typeface="ＭＳ Ｐゴシック" panose="020B0600070205080204" pitchFamily="50" charset="-128"/>
              <a:ea typeface="ＭＳ Ｐゴシック" panose="020B0600070205080204" pitchFamily="50" charset="-128"/>
            </a:rPr>
            <a:t>円とグループ内団体一低いコストとなっている。</a:t>
          </a:r>
        </a:p>
        <a:p>
          <a:r>
            <a:rPr kumimoji="1" lang="ja-JP" altLang="en-US" sz="1300">
              <a:latin typeface="ＭＳ Ｐゴシック" panose="020B0600070205080204" pitchFamily="50" charset="-128"/>
              <a:ea typeface="ＭＳ Ｐゴシック" panose="020B0600070205080204" pitchFamily="50" charset="-128"/>
            </a:rPr>
            <a:t>　主な要因は、本県は全国に先駆けて平成９年から行政システム改革に取り組み、職員数全体の伸びを抑えてきたためである。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年度の県費負担教職員の給与負担事務の政令市への移譲による影響も一因である。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今後も引き続き、行財政改革に取り組んでいく。</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160395</xdr:rowOff>
    </xdr:from>
    <xdr:to>
      <xdr:col>23</xdr:col>
      <xdr:colOff>133350</xdr:colOff>
      <xdr:row>89</xdr:row>
      <xdr:rowOff>164440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6395"/>
          <a:ext cx="0" cy="15470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136517</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9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164440</xdr:rowOff>
    </xdr:from>
    <xdr:to>
      <xdr:col>24</xdr:col>
      <xdr:colOff>12700</xdr:colOff>
      <xdr:row>89</xdr:row>
      <xdr:rowOff>164440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2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75322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1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160395</xdr:rowOff>
    </xdr:from>
    <xdr:to>
      <xdr:col>24</xdr:col>
      <xdr:colOff>12700</xdr:colOff>
      <xdr:row>80</xdr:row>
      <xdr:rowOff>160395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6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114333</xdr:rowOff>
    </xdr:from>
    <xdr:to>
      <xdr:col>23</xdr:col>
      <xdr:colOff>133350</xdr:colOff>
      <xdr:row>80</xdr:row>
      <xdr:rowOff>160395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830333"/>
          <a:ext cx="838200" cy="4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15335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45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43258</xdr:rowOff>
    </xdr:from>
    <xdr:to>
      <xdr:col>23</xdr:col>
      <xdr:colOff>184150</xdr:colOff>
      <xdr:row>83</xdr:row>
      <xdr:rowOff>144858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2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114333</xdr:rowOff>
    </xdr:from>
    <xdr:to>
      <xdr:col>19</xdr:col>
      <xdr:colOff>133350</xdr:colOff>
      <xdr:row>80</xdr:row>
      <xdr:rowOff>152431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830333"/>
          <a:ext cx="889000" cy="3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4114</xdr:rowOff>
    </xdr:from>
    <xdr:to>
      <xdr:col>19</xdr:col>
      <xdr:colOff>184150</xdr:colOff>
      <xdr:row>83</xdr:row>
      <xdr:rowOff>105714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90491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2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147189</xdr:rowOff>
    </xdr:from>
    <xdr:to>
      <xdr:col>15</xdr:col>
      <xdr:colOff>82550</xdr:colOff>
      <xdr:row>80</xdr:row>
      <xdr:rowOff>152431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863189"/>
          <a:ext cx="8890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100326</xdr:rowOff>
    </xdr:from>
    <xdr:to>
      <xdr:col>15</xdr:col>
      <xdr:colOff>133350</xdr:colOff>
      <xdr:row>84</xdr:row>
      <xdr:rowOff>30476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15253</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41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119856</xdr:rowOff>
    </xdr:from>
    <xdr:to>
      <xdr:col>11</xdr:col>
      <xdr:colOff>31750</xdr:colOff>
      <xdr:row>80</xdr:row>
      <xdr:rowOff>147189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35856"/>
          <a:ext cx="889000" cy="2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34733</xdr:rowOff>
    </xdr:from>
    <xdr:to>
      <xdr:col>11</xdr:col>
      <xdr:colOff>82550</xdr:colOff>
      <xdr:row>83</xdr:row>
      <xdr:rowOff>136333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121110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35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153163</xdr:rowOff>
    </xdr:from>
    <xdr:to>
      <xdr:col>7</xdr:col>
      <xdr:colOff>31750</xdr:colOff>
      <xdr:row>83</xdr:row>
      <xdr:rowOff>83313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68090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298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109595</xdr:rowOff>
    </xdr:from>
    <xdr:to>
      <xdr:col>23</xdr:col>
      <xdr:colOff>184150</xdr:colOff>
      <xdr:row>81</xdr:row>
      <xdr:rowOff>39745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30872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7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63533</xdr:rowOff>
    </xdr:from>
    <xdr:to>
      <xdr:col>19</xdr:col>
      <xdr:colOff>184150</xdr:colOff>
      <xdr:row>80</xdr:row>
      <xdr:rowOff>165133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7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3860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54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101631</xdr:rowOff>
    </xdr:from>
    <xdr:to>
      <xdr:col>15</xdr:col>
      <xdr:colOff>133350</xdr:colOff>
      <xdr:row>81</xdr:row>
      <xdr:rowOff>31781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41958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58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96389</xdr:rowOff>
    </xdr:from>
    <xdr:to>
      <xdr:col>11</xdr:col>
      <xdr:colOff>82550</xdr:colOff>
      <xdr:row>81</xdr:row>
      <xdr:rowOff>26539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36716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58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69056</xdr:rowOff>
    </xdr:from>
    <xdr:to>
      <xdr:col>7</xdr:col>
      <xdr:colOff>31750</xdr:colOff>
      <xdr:row>80</xdr:row>
      <xdr:rowOff>170656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9383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5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分析対象期間中には、知事選に伴う２回の昇格（令和５年６月１日、令和６年４月１日）、職員階層の変動（新規採用職員増、経験年数階層の変動）はあったが、前年度と同水準を維持した。</a:t>
          </a:r>
        </a:p>
        <a:p>
          <a:r>
            <a:rPr kumimoji="1" lang="ja-JP" altLang="en-US" sz="1300">
              <a:latin typeface="ＭＳ Ｐゴシック" panose="020B0600070205080204" pitchFamily="50" charset="-128"/>
              <a:ea typeface="ＭＳ Ｐゴシック" panose="020B0600070205080204" pitchFamily="50" charset="-128"/>
            </a:rPr>
            <a:t>　職員の給与水準は県内民間企業との均衡を基本としており、今後も引き続き、給与制度全般にわたり厳正な運用に努めていく。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138430</xdr:rowOff>
    </xdr:from>
    <xdr:to>
      <xdr:col>81</xdr:col>
      <xdr:colOff>44450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402588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53357</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138430</xdr:rowOff>
    </xdr:from>
    <xdr:to>
      <xdr:col>81</xdr:col>
      <xdr:colOff>133350</xdr:colOff>
      <xdr:row>81</xdr:row>
      <xdr:rowOff>138430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128270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5290800" y="1436370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7620</xdr:rowOff>
    </xdr:from>
    <xdr:to>
      <xdr:col>77</xdr:col>
      <xdr:colOff>95250</xdr:colOff>
      <xdr:row>84</xdr:row>
      <xdr:rowOff>109220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93997</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49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128270</xdr:rowOff>
    </xdr:from>
    <xdr:to>
      <xdr:col>72</xdr:col>
      <xdr:colOff>203200</xdr:colOff>
      <xdr:row>88</xdr:row>
      <xdr:rowOff>48261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701520"/>
          <a:ext cx="889000" cy="4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104139</xdr:rowOff>
    </xdr:from>
    <xdr:to>
      <xdr:col>73</xdr:col>
      <xdr:colOff>44450</xdr:colOff>
      <xdr:row>85</xdr:row>
      <xdr:rowOff>34289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48261</xdr:rowOff>
    </xdr:from>
    <xdr:to>
      <xdr:col>68</xdr:col>
      <xdr:colOff>152400</xdr:colOff>
      <xdr:row>89</xdr:row>
      <xdr:rowOff>21589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51358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168911</xdr:rowOff>
    </xdr:from>
    <xdr:to>
      <xdr:col>68</xdr:col>
      <xdr:colOff>203200</xdr:colOff>
      <xdr:row>88</xdr:row>
      <xdr:rowOff>99061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83838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142239</xdr:rowOff>
    </xdr:from>
    <xdr:to>
      <xdr:col>64</xdr:col>
      <xdr:colOff>152400</xdr:colOff>
      <xdr:row>89</xdr:row>
      <xdr:rowOff>72389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522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57166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31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簡素で効率的な県政の実現を目指し、全国に先駆けて平成９年度から行政改革に取り組み、一般行政部門の人口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万人当たり職員数は全国最少となっている。</a:t>
          </a:r>
        </a:p>
        <a:p>
          <a:r>
            <a:rPr kumimoji="1" lang="ja-JP" altLang="en-US" sz="1300">
              <a:latin typeface="ＭＳ Ｐゴシック" panose="020B0600070205080204" pitchFamily="50" charset="-128"/>
              <a:ea typeface="ＭＳ Ｐゴシック" panose="020B0600070205080204" pitchFamily="50" charset="-128"/>
            </a:rPr>
            <a:t>　職員・組織・仕事の質を向上させ、行政組織の総合力を高める「質的向上」に着目した改革を進めており、引き続き業務量に応じた適切な定数管理に努めていく。</a:t>
          </a: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129006</xdr:rowOff>
    </xdr:from>
    <xdr:to>
      <xdr:col>81</xdr:col>
      <xdr:colOff>44450</xdr:colOff>
      <xdr:row>66</xdr:row>
      <xdr:rowOff>152803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9901656"/>
          <a:ext cx="0" cy="15668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124880</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152803</xdr:rowOff>
    </xdr:from>
    <xdr:to>
      <xdr:col>81</xdr:col>
      <xdr:colOff>133350</xdr:colOff>
      <xdr:row>66</xdr:row>
      <xdr:rowOff>152803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43933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64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129006</xdr:rowOff>
    </xdr:from>
    <xdr:to>
      <xdr:col>81</xdr:col>
      <xdr:colOff>133350</xdr:colOff>
      <xdr:row>57</xdr:row>
      <xdr:rowOff>129006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990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57</xdr:row>
      <xdr:rowOff>120198</xdr:rowOff>
    </xdr:from>
    <xdr:to>
      <xdr:col>81</xdr:col>
      <xdr:colOff>44450</xdr:colOff>
      <xdr:row>57</xdr:row>
      <xdr:rowOff>129006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9892848"/>
          <a:ext cx="838200" cy="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146197</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433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2670</xdr:rowOff>
    </xdr:from>
    <xdr:to>
      <xdr:col>81</xdr:col>
      <xdr:colOff>95250</xdr:colOff>
      <xdr:row>61</xdr:row>
      <xdr:rowOff>104270</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6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57</xdr:row>
      <xdr:rowOff>119492</xdr:rowOff>
    </xdr:from>
    <xdr:to>
      <xdr:col>77</xdr:col>
      <xdr:colOff>44450</xdr:colOff>
      <xdr:row>57</xdr:row>
      <xdr:rowOff>120198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9892142"/>
          <a:ext cx="889000" cy="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163107</xdr:rowOff>
    </xdr:from>
    <xdr:to>
      <xdr:col>77</xdr:col>
      <xdr:colOff>95250</xdr:colOff>
      <xdr:row>61</xdr:row>
      <xdr:rowOff>93257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78034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36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57</xdr:row>
      <xdr:rowOff>119492</xdr:rowOff>
    </xdr:from>
    <xdr:to>
      <xdr:col>72</xdr:col>
      <xdr:colOff>203200</xdr:colOff>
      <xdr:row>57</xdr:row>
      <xdr:rowOff>120577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9892142"/>
          <a:ext cx="889000" cy="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155351</xdr:rowOff>
    </xdr:from>
    <xdr:to>
      <xdr:col>73</xdr:col>
      <xdr:colOff>44450</xdr:colOff>
      <xdr:row>61</xdr:row>
      <xdr:rowOff>85501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70278</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528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120026</xdr:rowOff>
    </xdr:from>
    <xdr:to>
      <xdr:col>68</xdr:col>
      <xdr:colOff>152400</xdr:colOff>
      <xdr:row>57</xdr:row>
      <xdr:rowOff>120577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9892676"/>
          <a:ext cx="889000" cy="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140839</xdr:rowOff>
    </xdr:from>
    <xdr:to>
      <xdr:col>68</xdr:col>
      <xdr:colOff>203200</xdr:colOff>
      <xdr:row>61</xdr:row>
      <xdr:rowOff>70989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55766</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1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143700</xdr:rowOff>
    </xdr:from>
    <xdr:to>
      <xdr:col>64</xdr:col>
      <xdr:colOff>152400</xdr:colOff>
      <xdr:row>61</xdr:row>
      <xdr:rowOff>73850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58627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51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78206</xdr:rowOff>
    </xdr:from>
    <xdr:to>
      <xdr:col>81</xdr:col>
      <xdr:colOff>95250</xdr:colOff>
      <xdr:row>58</xdr:row>
      <xdr:rowOff>8356</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98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56</xdr:row>
      <xdr:rowOff>170933</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977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69398</xdr:rowOff>
    </xdr:from>
    <xdr:to>
      <xdr:col>77</xdr:col>
      <xdr:colOff>95250</xdr:colOff>
      <xdr:row>57</xdr:row>
      <xdr:rowOff>170998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98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9725</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9610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68692</xdr:rowOff>
    </xdr:from>
    <xdr:to>
      <xdr:col>73</xdr:col>
      <xdr:colOff>44450</xdr:colOff>
      <xdr:row>57</xdr:row>
      <xdr:rowOff>170292</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984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9019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961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69777</xdr:rowOff>
    </xdr:from>
    <xdr:to>
      <xdr:col>68</xdr:col>
      <xdr:colOff>203200</xdr:colOff>
      <xdr:row>57</xdr:row>
      <xdr:rowOff>171377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984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10104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961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69226</xdr:rowOff>
    </xdr:from>
    <xdr:to>
      <xdr:col>64</xdr:col>
      <xdr:colOff>152400</xdr:colOff>
      <xdr:row>57</xdr:row>
      <xdr:rowOff>170826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984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9553</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961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％となり、早期健全化基準（</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％）を下回っている。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これは令和６年度に税収が増加したことで標準財政規模が大きくなり分母が大きくなった一方で、交付税措置されない県債の元利償還金の減等により、分子が小さくなったことによるものである。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今後も県債発行の適切な管理を行う等、健全な財政運営に努めていく。</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124883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8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14111</xdr:rowOff>
    </xdr:from>
    <xdr:to>
      <xdr:col>81</xdr:col>
      <xdr:colOff>44450</xdr:colOff>
      <xdr:row>38</xdr:row>
      <xdr:rowOff>54328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52921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54328</xdr:rowOff>
    </xdr:from>
    <xdr:to>
      <xdr:col>77</xdr:col>
      <xdr:colOff>44450</xdr:colOff>
      <xdr:row>38</xdr:row>
      <xdr:rowOff>121355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569428"/>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94545</xdr:rowOff>
    </xdr:from>
    <xdr:to>
      <xdr:col>72</xdr:col>
      <xdr:colOff>203200</xdr:colOff>
      <xdr:row>38</xdr:row>
      <xdr:rowOff>121355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6096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94545</xdr:rowOff>
    </xdr:from>
    <xdr:to>
      <xdr:col>68</xdr:col>
      <xdr:colOff>152400</xdr:colOff>
      <xdr:row>39</xdr:row>
      <xdr:rowOff>3528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3512800" y="66096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9172</xdr:rowOff>
    </xdr:from>
    <xdr:to>
      <xdr:col>64</xdr:col>
      <xdr:colOff>152400</xdr:colOff>
      <xdr:row>40</xdr:row>
      <xdr:rowOff>110772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95549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134761</xdr:rowOff>
    </xdr:from>
    <xdr:to>
      <xdr:col>81</xdr:col>
      <xdr:colOff>95250</xdr:colOff>
      <xdr:row>38</xdr:row>
      <xdr:rowOff>64911</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151288</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32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3528</xdr:rowOff>
    </xdr:from>
    <xdr:to>
      <xdr:col>77</xdr:col>
      <xdr:colOff>95250</xdr:colOff>
      <xdr:row>38</xdr:row>
      <xdr:rowOff>105128</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115305</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70555</xdr:rowOff>
    </xdr:from>
    <xdr:to>
      <xdr:col>73</xdr:col>
      <xdr:colOff>44450</xdr:colOff>
      <xdr:row>39</xdr:row>
      <xdr:rowOff>705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10882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43745</xdr:rowOff>
    </xdr:from>
    <xdr:to>
      <xdr:col>68</xdr:col>
      <xdr:colOff>203200</xdr:colOff>
      <xdr:row>38</xdr:row>
      <xdr:rowOff>145345</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155522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124178</xdr:rowOff>
    </xdr:from>
    <xdr:to>
      <xdr:col>64</xdr:col>
      <xdr:colOff>152400</xdr:colOff>
      <xdr:row>39</xdr:row>
      <xdr:rowOff>54328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6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64505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0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令和６年度は前年度より</a:t>
          </a:r>
          <a:r>
            <a:rPr kumimoji="1" lang="en-US" altLang="ja-JP" sz="1100">
              <a:latin typeface="ＭＳ Ｐゴシック" panose="020B0600070205080204" pitchFamily="50" charset="-128"/>
              <a:ea typeface="ＭＳ Ｐゴシック" panose="020B0600070205080204" pitchFamily="50" charset="-128"/>
            </a:rPr>
            <a:t>9.5</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54.5</a:t>
          </a:r>
          <a:r>
            <a:rPr kumimoji="1" lang="ja-JP" altLang="en-US" sz="1100">
              <a:latin typeface="ＭＳ Ｐゴシック" panose="020B0600070205080204" pitchFamily="50" charset="-128"/>
              <a:ea typeface="ＭＳ Ｐゴシック" panose="020B0600070205080204" pitchFamily="50" charset="-128"/>
            </a:rPr>
            <a:t>％となり、早期健全化基準（</a:t>
          </a:r>
          <a:r>
            <a:rPr kumimoji="1" lang="en-US" altLang="ja-JP" sz="1100">
              <a:latin typeface="ＭＳ Ｐゴシック" panose="020B0600070205080204" pitchFamily="50" charset="-128"/>
              <a:ea typeface="ＭＳ Ｐゴシック" panose="020B0600070205080204" pitchFamily="50" charset="-128"/>
            </a:rPr>
            <a:t>400</a:t>
          </a:r>
          <a:r>
            <a:rPr kumimoji="1" lang="ja-JP" altLang="en-US" sz="1100">
              <a:latin typeface="ＭＳ Ｐゴシック" panose="020B0600070205080204" pitchFamily="50" charset="-128"/>
              <a:ea typeface="ＭＳ Ｐゴシック" panose="020B0600070205080204" pitchFamily="50" charset="-128"/>
            </a:rPr>
            <a:t>％）を大きく下回っている。</a:t>
          </a:r>
        </a:p>
        <a:p>
          <a:r>
            <a:rPr kumimoji="1" lang="ja-JP" altLang="en-US" sz="1100">
              <a:latin typeface="ＭＳ Ｐゴシック" panose="020B0600070205080204" pitchFamily="50" charset="-128"/>
              <a:ea typeface="ＭＳ Ｐゴシック" panose="020B0600070205080204" pitchFamily="50" charset="-128"/>
            </a:rPr>
            <a:t>　これは、県債現在高の減少に加え、将来負担額に充当可能な基金が増加したことによる。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なお、近年は、普通交付税の後年度精算に備えた交付税精算基金への積立等、将来負担額に充当可能な基金への積立を多く行ったことにより、将来負担比率が改善しているため、後年度の基金活用により将来負担比率が悪化する可能性もあることから、今後も県債の適切な管理を行うことで健全な財政運営に努めていく</a:t>
          </a:r>
          <a:r>
            <a:rPr kumimoji="1" lang="ja-JP" altLang="en-US" sz="1300">
              <a:latin typeface="ＭＳ Ｐゴシック" panose="020B0600070205080204" pitchFamily="50" charset="-128"/>
              <a:ea typeface="ＭＳ Ｐゴシック" panose="020B0600070205080204" pitchFamily="50" charset="-128"/>
            </a:rPr>
            <a:t>。</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将来負担の状況グラフ枠">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142367</xdr:rowOff>
    </xdr:from>
    <xdr:to>
      <xdr:col>81</xdr:col>
      <xdr:colOff>44450</xdr:colOff>
      <xdr:row>23</xdr:row>
      <xdr:rowOff>10084</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flipV="1">
          <a:off x="17018000" y="2714117"/>
          <a:ext cx="0" cy="123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153611</xdr:rowOff>
    </xdr:from>
    <xdr:ext cx="762000" cy="259045"/>
    <xdr:sp macro="" textlink="">
      <xdr:nvSpPr>
        <xdr:cNvPr id="425" name="将来負担の状況最小値テキスト">
          <a:extLst>
            <a:ext uri="{FF2B5EF4-FFF2-40B4-BE49-F238E27FC236}">
              <a16:creationId xmlns:a16="http://schemas.microsoft.com/office/drawing/2014/main" id="{00000000-0008-0000-0300-0000A9010000}"/>
            </a:ext>
          </a:extLst>
        </xdr:cNvPr>
        <xdr:cNvSpPr txBox="1"/>
      </xdr:nvSpPr>
      <xdr:spPr>
        <a:xfrm>
          <a:off x="17106900" y="3925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10084</xdr:rowOff>
    </xdr:from>
    <xdr:to>
      <xdr:col>81</xdr:col>
      <xdr:colOff>133350</xdr:colOff>
      <xdr:row>23</xdr:row>
      <xdr:rowOff>10084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395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57294</xdr:rowOff>
    </xdr:from>
    <xdr:ext cx="762000" cy="259045"/>
    <xdr:sp macro="" textlink="">
      <xdr:nvSpPr>
        <xdr:cNvPr id="427" name="将来負担の状況最大値テキスト">
          <a:extLst>
            <a:ext uri="{FF2B5EF4-FFF2-40B4-BE49-F238E27FC236}">
              <a16:creationId xmlns:a16="http://schemas.microsoft.com/office/drawing/2014/main" id="{00000000-0008-0000-0300-0000AB010000}"/>
            </a:ext>
          </a:extLst>
        </xdr:cNvPr>
        <xdr:cNvSpPr txBox="1"/>
      </xdr:nvSpPr>
      <xdr:spPr>
        <a:xfrm>
          <a:off x="17106900" y="24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142367</xdr:rowOff>
    </xdr:from>
    <xdr:to>
      <xdr:col>81</xdr:col>
      <xdr:colOff>133350</xdr:colOff>
      <xdr:row>15</xdr:row>
      <xdr:rowOff>142367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271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142367</xdr:rowOff>
    </xdr:from>
    <xdr:to>
      <xdr:col>81</xdr:col>
      <xdr:colOff>44450</xdr:colOff>
      <xdr:row>16</xdr:row>
      <xdr:rowOff>16764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6179800" y="2714117"/>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57472</xdr:rowOff>
    </xdr:from>
    <xdr:ext cx="762000" cy="259045"/>
    <xdr:sp macro="" textlink="">
      <xdr:nvSpPr>
        <xdr:cNvPr id="430" name="将来負担の状況平均値テキスト">
          <a:extLst>
            <a:ext uri="{FF2B5EF4-FFF2-40B4-BE49-F238E27FC236}">
              <a16:creationId xmlns:a16="http://schemas.microsoft.com/office/drawing/2014/main" id="{00000000-0008-0000-0300-0000AE010000}"/>
            </a:ext>
          </a:extLst>
        </xdr:cNvPr>
        <xdr:cNvSpPr txBox="1"/>
      </xdr:nvSpPr>
      <xdr:spPr>
        <a:xfrm>
          <a:off x="17106900" y="31435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85395</xdr:rowOff>
    </xdr:from>
    <xdr:to>
      <xdr:col>81</xdr:col>
      <xdr:colOff>95250</xdr:colOff>
      <xdr:row>19</xdr:row>
      <xdr:rowOff>15545</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967200" y="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16764</xdr:rowOff>
    </xdr:from>
    <xdr:to>
      <xdr:col>77</xdr:col>
      <xdr:colOff>44450</xdr:colOff>
      <xdr:row>16</xdr:row>
      <xdr:rowOff>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5290800" y="2759964"/>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114833</xdr:rowOff>
    </xdr:from>
    <xdr:to>
      <xdr:col>77</xdr:col>
      <xdr:colOff>95250</xdr:colOff>
      <xdr:row>19</xdr:row>
      <xdr:rowOff>44983</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129000" y="320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29760</xdr:rowOff>
    </xdr:from>
    <xdr:ext cx="7366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5798800" y="3287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58750</xdr:rowOff>
    </xdr:from>
    <xdr:to>
      <xdr:col>72</xdr:col>
      <xdr:colOff>203200</xdr:colOff>
      <xdr:row>16</xdr:row>
      <xdr:rowOff>101702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4401800" y="2801950"/>
          <a:ext cx="889000" cy="4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139929</xdr:rowOff>
    </xdr:from>
    <xdr:to>
      <xdr:col>73</xdr:col>
      <xdr:colOff>44450</xdr:colOff>
      <xdr:row>19</xdr:row>
      <xdr:rowOff>70079</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54856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3312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101702</xdr:rowOff>
    </xdr:from>
    <xdr:to>
      <xdr:col>68</xdr:col>
      <xdr:colOff>152400</xdr:colOff>
      <xdr:row>17</xdr:row>
      <xdr:rowOff>42215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844902"/>
          <a:ext cx="889000" cy="1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138481</xdr:rowOff>
    </xdr:from>
    <xdr:to>
      <xdr:col>68</xdr:col>
      <xdr:colOff>203200</xdr:colOff>
      <xdr:row>19</xdr:row>
      <xdr:rowOff>68631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53408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33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63551</xdr:rowOff>
    </xdr:from>
    <xdr:to>
      <xdr:col>64</xdr:col>
      <xdr:colOff>152400</xdr:colOff>
      <xdr:row>19</xdr:row>
      <xdr:rowOff>165151</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149928</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340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91567</xdr:rowOff>
    </xdr:from>
    <xdr:to>
      <xdr:col>81</xdr:col>
      <xdr:colOff>95250</xdr:colOff>
      <xdr:row>16</xdr:row>
      <xdr:rowOff>21717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967200" y="266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12844</xdr:rowOff>
    </xdr:from>
    <xdr:ext cx="762000" cy="259045"/>
    <xdr:sp macro="" textlink="">
      <xdr:nvSpPr>
        <xdr:cNvPr id="449" name="将来負担の状況該当値テキスト">
          <a:extLst>
            <a:ext uri="{FF2B5EF4-FFF2-40B4-BE49-F238E27FC236}">
              <a16:creationId xmlns:a16="http://schemas.microsoft.com/office/drawing/2014/main" id="{00000000-0008-0000-0300-0000C1010000}"/>
            </a:ext>
          </a:extLst>
        </xdr:cNvPr>
        <xdr:cNvSpPr txBox="1"/>
      </xdr:nvSpPr>
      <xdr:spPr>
        <a:xfrm>
          <a:off x="17106900" y="25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137414</xdr:rowOff>
    </xdr:from>
    <xdr:to>
      <xdr:col>77</xdr:col>
      <xdr:colOff>95250</xdr:colOff>
      <xdr:row>16</xdr:row>
      <xdr:rowOff>67564</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129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77741</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478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7950</xdr:rowOff>
    </xdr:from>
    <xdr:to>
      <xdr:col>73</xdr:col>
      <xdr:colOff>44450</xdr:colOff>
      <xdr:row>16</xdr:row>
      <xdr:rowOff>109550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5240000" y="27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119727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2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50902</xdr:rowOff>
    </xdr:from>
    <xdr:to>
      <xdr:col>68</xdr:col>
      <xdr:colOff>203200</xdr:colOff>
      <xdr:row>16</xdr:row>
      <xdr:rowOff>152502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7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162679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62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162865</xdr:rowOff>
    </xdr:from>
    <xdr:to>
      <xdr:col>64</xdr:col>
      <xdr:colOff>152400</xdr:colOff>
      <xdr:row>17</xdr:row>
      <xdr:rowOff>93015</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90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103192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74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9,202,559
8,917,670
2,416.55
2,342,944,916
2,291,196,569
21,589,912
1,449,789,663
2,872,935,522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年度の県費負担教職員の給与負担事務の政令市への移譲により大幅に人件費が減となり、グループ内で低い数値となっている。</a:t>
          </a:r>
        </a:p>
        <a:p>
          <a:r>
            <a:rPr kumimoji="1" lang="ja-JP" altLang="en-US" sz="1200">
              <a:latin typeface="ＭＳ Ｐゴシック" panose="020B0600070205080204" pitchFamily="50" charset="-128"/>
              <a:ea typeface="ＭＳ Ｐゴシック" panose="020B0600070205080204" pitchFamily="50" charset="-128"/>
            </a:rPr>
            <a:t>　令和６年度は、退職手当の増などにより前年度比</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ポイントの増加となった。なお、退職手当は、定年延長により令和５年度は減少となったが、令和６年度は定年年齢が据え置かれる年度のため増となっている。</a:t>
          </a:r>
        </a:p>
        <a:p>
          <a:r>
            <a:rPr kumimoji="1" lang="ja-JP" altLang="en-US" sz="1200">
              <a:latin typeface="ＭＳ Ｐゴシック" panose="020B0600070205080204" pitchFamily="50" charset="-128"/>
              <a:ea typeface="ＭＳ Ｐゴシック" panose="020B0600070205080204" pitchFamily="50" charset="-128"/>
            </a:rPr>
            <a:t>　今後も引き続き、人口の規模に応じた職員の適正配置に取り組んでいく。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95250</xdr:rowOff>
    </xdr:from>
    <xdr:to>
      <xdr:col>24</xdr:col>
      <xdr:colOff>25400</xdr:colOff>
      <xdr:row>41</xdr:row>
      <xdr:rowOff>44450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95250</xdr:rowOff>
    </xdr:from>
    <xdr:to>
      <xdr:col>24</xdr:col>
      <xdr:colOff>114300</xdr:colOff>
      <xdr:row>33</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57150</xdr:rowOff>
    </xdr:from>
    <xdr:to>
      <xdr:col>24</xdr:col>
      <xdr:colOff>25400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715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22877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195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50800</xdr:rowOff>
    </xdr:from>
    <xdr:to>
      <xdr:col>24</xdr:col>
      <xdr:colOff>76200</xdr:colOff>
      <xdr:row>36</xdr:row>
      <xdr:rowOff>152400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57150</xdr:rowOff>
    </xdr:from>
    <xdr:to>
      <xdr:col>19</xdr:col>
      <xdr:colOff>187325</xdr:colOff>
      <xdr:row>34</xdr:row>
      <xdr:rowOff>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715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63500</xdr:rowOff>
    </xdr:from>
    <xdr:to>
      <xdr:col>15</xdr:col>
      <xdr:colOff>98425</xdr:colOff>
      <xdr:row>34</xdr:row>
      <xdr:rowOff>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5499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139700</xdr:rowOff>
    </xdr:from>
    <xdr:to>
      <xdr:col>15</xdr:col>
      <xdr:colOff>149225</xdr:colOff>
      <xdr:row>37</xdr:row>
      <xdr:rowOff>69850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54627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63500</xdr:rowOff>
    </xdr:from>
    <xdr:to>
      <xdr:col>11</xdr:col>
      <xdr:colOff>9525</xdr:colOff>
      <xdr:row>35</xdr:row>
      <xdr:rowOff>82550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5499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139700</xdr:rowOff>
    </xdr:from>
    <xdr:to>
      <xdr:col>11</xdr:col>
      <xdr:colOff>60325</xdr:colOff>
      <xdr:row>35</xdr:row>
      <xdr:rowOff>69850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158750</xdr:rowOff>
    </xdr:from>
    <xdr:to>
      <xdr:col>6</xdr:col>
      <xdr:colOff>171450</xdr:colOff>
      <xdr:row>38</xdr:row>
      <xdr:rowOff>88900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73677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57150</xdr:rowOff>
    </xdr:from>
    <xdr:to>
      <xdr:col>24</xdr:col>
      <xdr:colOff>76200</xdr:colOff>
      <xdr:row>33</xdr:row>
      <xdr:rowOff>158750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137177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6350</xdr:rowOff>
    </xdr:from>
    <xdr:to>
      <xdr:col>20</xdr:col>
      <xdr:colOff>38100</xdr:colOff>
      <xdr:row>33</xdr:row>
      <xdr:rowOff>107950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118127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43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120650</xdr:rowOff>
    </xdr:from>
    <xdr:to>
      <xdr:col>15</xdr:col>
      <xdr:colOff>149225</xdr:colOff>
      <xdr:row>34</xdr:row>
      <xdr:rowOff>50800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60977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12700</xdr:rowOff>
    </xdr:from>
    <xdr:to>
      <xdr:col>11</xdr:col>
      <xdr:colOff>60325</xdr:colOff>
      <xdr:row>32</xdr:row>
      <xdr:rowOff>114300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4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124477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31750</xdr:rowOff>
    </xdr:from>
    <xdr:to>
      <xdr:col>6</xdr:col>
      <xdr:colOff>171450</xdr:colOff>
      <xdr:row>35</xdr:row>
      <xdr:rowOff>133350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143527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令和６年度は、物価高騰の影響等により前年度比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今後も引き続き、事務事業の見直しや業務の効率化などに取り組んでいく。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184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17</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94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94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152400</xdr:rowOff>
    </xdr:from>
    <xdr:to>
      <xdr:col>69</xdr:col>
      <xdr:colOff>142875</xdr:colOff>
      <xdr:row>15</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133350</xdr:rowOff>
    </xdr:from>
    <xdr:to>
      <xdr:col>82</xdr:col>
      <xdr:colOff>158750</xdr:colOff>
      <xdr:row>18</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105427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年度から政令市へ難病患者医療費に関する事務を移譲したことの影響などにより数値が低下し、グループ内平均を下回っている。</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令和６年度は、前年度と横ばいとなった。</a:t>
          </a: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県民生活に直接かかわる経費であるため、今後も引き続き、適切に対応していく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587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135165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22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10885</xdr:rowOff>
    </xdr:from>
    <xdr:to>
      <xdr:col>20</xdr:col>
      <xdr:colOff>38100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97262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189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149678</xdr:rowOff>
    </xdr:from>
    <xdr:to>
      <xdr:col>15</xdr:col>
      <xdr:colOff>149225</xdr:colOff>
      <xdr:row>54</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64605</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102507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189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84365</xdr:rowOff>
    </xdr:from>
    <xdr:to>
      <xdr:col>11</xdr:col>
      <xdr:colOff>60325</xdr:colOff>
      <xdr:row>54</xdr:row>
      <xdr:rowOff>14515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170742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令和６年度は、市町村振興資金貸付金などが増となったが、地方税及び地方譲与税等の増により分母である経常一般財源も増となったことから、前年度と横ばいとなった。</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24130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2481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57</xdr:row>
      <xdr:rowOff>161290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5671800" y="9933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35560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933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58</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970534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57</xdr:row>
      <xdr:rowOff>161290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70534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令和６年度は、子ども施策の拡充や高齢化等に伴う社会保障関係費が増となったが、地方税及び地方譲与税等の増により分母である経常一般財源が増となったことから、前年度比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80736</xdr:rowOff>
    </xdr:from>
    <xdr:to>
      <xdr:col>82</xdr:col>
      <xdr:colOff>107950</xdr:colOff>
      <xdr:row>42</xdr:row>
      <xdr:rowOff>105228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7385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77305</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27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105228</xdr:rowOff>
    </xdr:from>
    <xdr:to>
      <xdr:col>82</xdr:col>
      <xdr:colOff>196850</xdr:colOff>
      <xdr:row>42</xdr:row>
      <xdr:rowOff>105228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30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167113</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482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80736</xdr:rowOff>
    </xdr:from>
    <xdr:to>
      <xdr:col>82</xdr:col>
      <xdr:colOff>196850</xdr:colOff>
      <xdr:row>33</xdr:row>
      <xdr:rowOff>80736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73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91622</xdr:rowOff>
    </xdr:from>
    <xdr:to>
      <xdr:col>82</xdr:col>
      <xdr:colOff>107950</xdr:colOff>
      <xdr:row>41</xdr:row>
      <xdr:rowOff>113393</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71210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166205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38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149678</xdr:rowOff>
    </xdr:from>
    <xdr:to>
      <xdr:col>82</xdr:col>
      <xdr:colOff>158750</xdr:colOff>
      <xdr:row>38</xdr:row>
      <xdr:rowOff>79828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9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67128</xdr:rowOff>
    </xdr:from>
    <xdr:to>
      <xdr:col>78</xdr:col>
      <xdr:colOff>69850</xdr:colOff>
      <xdr:row>41</xdr:row>
      <xdr:rowOff>113393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925128"/>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83457</xdr:rowOff>
    </xdr:from>
    <xdr:to>
      <xdr:col>73</xdr:col>
      <xdr:colOff>180975</xdr:colOff>
      <xdr:row>40</xdr:row>
      <xdr:rowOff>67128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5985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152599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83457</xdr:rowOff>
    </xdr:from>
    <xdr:to>
      <xdr:col>69</xdr:col>
      <xdr:colOff>92075</xdr:colOff>
      <xdr:row>40</xdr:row>
      <xdr:rowOff>78015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598557"/>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100693</xdr:rowOff>
    </xdr:from>
    <xdr:to>
      <xdr:col>69</xdr:col>
      <xdr:colOff>142875</xdr:colOff>
      <xdr:row>36</xdr:row>
      <xdr:rowOff>30843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41020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168728</xdr:rowOff>
    </xdr:from>
    <xdr:to>
      <xdr:col>65</xdr:col>
      <xdr:colOff>53975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109055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40822</xdr:rowOff>
    </xdr:from>
    <xdr:to>
      <xdr:col>82</xdr:col>
      <xdr:colOff>158750</xdr:colOff>
      <xdr:row>41</xdr:row>
      <xdr:rowOff>142422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70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12899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704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62593</xdr:rowOff>
    </xdr:from>
    <xdr:to>
      <xdr:col>78</xdr:col>
      <xdr:colOff>120650</xdr:colOff>
      <xdr:row>41</xdr:row>
      <xdr:rowOff>164193</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70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148970</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7178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16328</xdr:rowOff>
    </xdr:from>
    <xdr:to>
      <xdr:col>74</xdr:col>
      <xdr:colOff>31750</xdr:colOff>
      <xdr:row>40</xdr:row>
      <xdr:rowOff>117928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102705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96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32657</xdr:rowOff>
    </xdr:from>
    <xdr:to>
      <xdr:col>69</xdr:col>
      <xdr:colOff>142875</xdr:colOff>
      <xdr:row>38</xdr:row>
      <xdr:rowOff>134257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119034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27215</xdr:rowOff>
    </xdr:from>
    <xdr:to>
      <xdr:col>65</xdr:col>
      <xdr:colOff>53975</xdr:colOff>
      <xdr:row>40</xdr:row>
      <xdr:rowOff>128815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令和６年度は、公債費が増となったが、それ以上に地方税及び地方譲与税等の増により分母である経常一般財源が増となったことから、前年度比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ポイントの減少となった。</a:t>
          </a:r>
        </a:p>
        <a:p>
          <a:r>
            <a:rPr kumimoji="1" lang="ja-JP" altLang="en-US" sz="1200">
              <a:latin typeface="ＭＳ Ｐゴシック" panose="020B0600070205080204" pitchFamily="50" charset="-128"/>
              <a:ea typeface="ＭＳ Ｐゴシック" panose="020B0600070205080204" pitchFamily="50" charset="-128"/>
            </a:rPr>
            <a:t>　県債残高は、令和６年度に２兆円台となり、中長期的には県債残高と公債費は減少傾向で推移する見通しとなっている。県債に係る良好な状態を維持しながら、必要な投資を抑制することなく県債を適切に管理するため、「県債管理方針」に基づき適切な財政運営を行っていく。</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53521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40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25598</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91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53521</xdr:rowOff>
    </xdr:from>
    <xdr:to>
      <xdr:col>24</xdr:col>
      <xdr:colOff>114300</xdr:colOff>
      <xdr:row>81</xdr:row>
      <xdr:rowOff>53521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9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53522</xdr:rowOff>
    </xdr:from>
    <xdr:to>
      <xdr:col>24</xdr:col>
      <xdr:colOff>25400</xdr:colOff>
      <xdr:row>75</xdr:row>
      <xdr:rowOff>86178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122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56442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1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84365</xdr:rowOff>
    </xdr:from>
    <xdr:to>
      <xdr:col>24</xdr:col>
      <xdr:colOff>76200</xdr:colOff>
      <xdr:row>76</xdr:row>
      <xdr:rowOff>14514</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29431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86178</xdr:rowOff>
    </xdr:from>
    <xdr:to>
      <xdr:col>19</xdr:col>
      <xdr:colOff>187325</xdr:colOff>
      <xdr:row>78</xdr:row>
      <xdr:rowOff>159657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44928"/>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108857</xdr:rowOff>
    </xdr:from>
    <xdr:to>
      <xdr:col>20</xdr:col>
      <xdr:colOff>38100</xdr:colOff>
      <xdr:row>77</xdr:row>
      <xdr:rowOff>39007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39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23784</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2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86178</xdr:rowOff>
    </xdr:from>
    <xdr:to>
      <xdr:col>15</xdr:col>
      <xdr:colOff>98425</xdr:colOff>
      <xdr:row>78</xdr:row>
      <xdr:rowOff>159657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44928"/>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77</xdr:row>
      <xdr:rowOff>4536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44928"/>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59871</xdr:rowOff>
    </xdr:from>
    <xdr:to>
      <xdr:col>11</xdr:col>
      <xdr:colOff>60325</xdr:colOff>
      <xdr:row>76</xdr:row>
      <xdr:rowOff>161471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146248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7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157843</xdr:rowOff>
    </xdr:from>
    <xdr:to>
      <xdr:col>6</xdr:col>
      <xdr:colOff>171450</xdr:colOff>
      <xdr:row>77</xdr:row>
      <xdr:rowOff>87993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72770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2722</xdr:rowOff>
    </xdr:from>
    <xdr:to>
      <xdr:col>24</xdr:col>
      <xdr:colOff>76200</xdr:colOff>
      <xdr:row>75</xdr:row>
      <xdr:rowOff>104322</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19249</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35378</xdr:rowOff>
    </xdr:from>
    <xdr:to>
      <xdr:col>20</xdr:col>
      <xdr:colOff>38100</xdr:colOff>
      <xdr:row>75</xdr:row>
      <xdr:rowOff>136978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147155</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6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108857</xdr:rowOff>
    </xdr:from>
    <xdr:to>
      <xdr:col>15</xdr:col>
      <xdr:colOff>149225</xdr:colOff>
      <xdr:row>79</xdr:row>
      <xdr:rowOff>39007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23784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125186</xdr:rowOff>
    </xdr:from>
    <xdr:to>
      <xdr:col>6</xdr:col>
      <xdr:colOff>171450</xdr:colOff>
      <xdr:row>77</xdr:row>
      <xdr:rowOff>55336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65512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令和６年度は、退職手当の増などによる人件費の増や物価高騰の影響等による物件費の増などにより前年度比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今後も事務事業の見直しに取り組むなど、健全な財政運営に努めていく。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69850</xdr:rowOff>
    </xdr:from>
    <xdr:to>
      <xdr:col>82</xdr:col>
      <xdr:colOff>107950</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286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118127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146050</xdr:rowOff>
    </xdr:from>
    <xdr:to>
      <xdr:col>82</xdr:col>
      <xdr:colOff>196850</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156227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7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69850</xdr:rowOff>
    </xdr:from>
    <xdr:to>
      <xdr:col>82</xdr:col>
      <xdr:colOff>196850</xdr:colOff>
      <xdr:row>75</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2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107950</xdr:rowOff>
    </xdr:from>
    <xdr:to>
      <xdr:col>82</xdr:col>
      <xdr:colOff>107950</xdr:colOff>
      <xdr:row>80</xdr:row>
      <xdr:rowOff>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652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139700</xdr:rowOff>
    </xdr:from>
    <xdr:to>
      <xdr:col>78</xdr:col>
      <xdr:colOff>69850</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512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25400</xdr:rowOff>
    </xdr:from>
    <xdr:to>
      <xdr:col>73</xdr:col>
      <xdr:colOff>180975</xdr:colOff>
      <xdr:row>78</xdr:row>
      <xdr:rowOff>139700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12700"/>
          <a:ext cx="889000" cy="8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158750</xdr:rowOff>
    </xdr:from>
    <xdr:to>
      <xdr:col>74</xdr:col>
      <xdr:colOff>31750</xdr:colOff>
      <xdr:row>78</xdr:row>
      <xdr:rowOff>88900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99077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25400</xdr:rowOff>
    </xdr:from>
    <xdr:to>
      <xdr:col>69</xdr:col>
      <xdr:colOff>92075</xdr:colOff>
      <xdr:row>80</xdr:row>
      <xdr:rowOff>38100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12700"/>
          <a:ext cx="889000" cy="10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57150</xdr:rowOff>
    </xdr:from>
    <xdr:to>
      <xdr:col>69</xdr:col>
      <xdr:colOff>142875</xdr:colOff>
      <xdr:row>73</xdr:row>
      <xdr:rowOff>158750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101600</xdr:rowOff>
    </xdr:from>
    <xdr:to>
      <xdr:col>65</xdr:col>
      <xdr:colOff>53975</xdr:colOff>
      <xdr:row>79</xdr:row>
      <xdr:rowOff>31750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120650</xdr:rowOff>
    </xdr:from>
    <xdr:to>
      <xdr:col>82</xdr:col>
      <xdr:colOff>158750</xdr:colOff>
      <xdr:row>80</xdr:row>
      <xdr:rowOff>50800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92727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57150</xdr:rowOff>
    </xdr:from>
    <xdr:to>
      <xdr:col>78</xdr:col>
      <xdr:colOff>120650</xdr:colOff>
      <xdr:row>79</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143527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88900</xdr:rowOff>
    </xdr:from>
    <xdr:to>
      <xdr:col>74</xdr:col>
      <xdr:colOff>31750</xdr:colOff>
      <xdr:row>79</xdr:row>
      <xdr:rowOff>19050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54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146050</xdr:rowOff>
    </xdr:from>
    <xdr:to>
      <xdr:col>69</xdr:col>
      <xdr:colOff>142875</xdr:colOff>
      <xdr:row>74</xdr:row>
      <xdr:rowOff>76200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60977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158750</xdr:rowOff>
    </xdr:from>
    <xdr:to>
      <xdr:col>65</xdr:col>
      <xdr:colOff>53975</xdr:colOff>
      <xdr:row>80</xdr:row>
      <xdr:rowOff>88900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73677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35865</xdr:rowOff>
    </xdr:from>
    <xdr:to>
      <xdr:col>29</xdr:col>
      <xdr:colOff>127000</xdr:colOff>
      <xdr:row>19</xdr:row>
      <xdr:rowOff>69893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0890"/>
          <a:ext cx="0" cy="1234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41970</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69893</xdr:rowOff>
    </xdr:from>
    <xdr:to>
      <xdr:col>30</xdr:col>
      <xdr:colOff>25400</xdr:colOff>
      <xdr:row>19</xdr:row>
      <xdr:rowOff>69893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5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122242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35865</xdr:rowOff>
    </xdr:from>
    <xdr:to>
      <xdr:col>30</xdr:col>
      <xdr:colOff>25400</xdr:colOff>
      <xdr:row>12</xdr:row>
      <xdr:rowOff>35865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0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69893</xdr:rowOff>
    </xdr:from>
    <xdr:to>
      <xdr:col>29</xdr:col>
      <xdr:colOff>127000</xdr:colOff>
      <xdr:row>19</xdr:row>
      <xdr:rowOff>112315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75068"/>
          <a:ext cx="647700" cy="42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73927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9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57400</xdr:rowOff>
    </xdr:from>
    <xdr:to>
      <xdr:col>29</xdr:col>
      <xdr:colOff>177800</xdr:colOff>
      <xdr:row>16</xdr:row>
      <xdr:rowOff>159000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82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112315</xdr:rowOff>
    </xdr:from>
    <xdr:to>
      <xdr:col>26</xdr:col>
      <xdr:colOff>50800</xdr:colOff>
      <xdr:row>19</xdr:row>
      <xdr:rowOff>120022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17490"/>
          <a:ext cx="698500" cy="7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111726</xdr:rowOff>
    </xdr:from>
    <xdr:to>
      <xdr:col>26</xdr:col>
      <xdr:colOff>101600</xdr:colOff>
      <xdr:row>17</xdr:row>
      <xdr:rowOff>41876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02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52053</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671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120022</xdr:rowOff>
    </xdr:from>
    <xdr:to>
      <xdr:col>22</xdr:col>
      <xdr:colOff>114300</xdr:colOff>
      <xdr:row>19</xdr:row>
      <xdr:rowOff>127713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25197"/>
          <a:ext cx="698500" cy="7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122960</xdr:rowOff>
    </xdr:from>
    <xdr:to>
      <xdr:col>22</xdr:col>
      <xdr:colOff>165100</xdr:colOff>
      <xdr:row>17</xdr:row>
      <xdr:rowOff>53110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13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63287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68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120218</xdr:rowOff>
    </xdr:from>
    <xdr:to>
      <xdr:col>18</xdr:col>
      <xdr:colOff>177800</xdr:colOff>
      <xdr:row>19</xdr:row>
      <xdr:rowOff>127713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25393"/>
          <a:ext cx="698500" cy="7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135222</xdr:rowOff>
    </xdr:from>
    <xdr:to>
      <xdr:col>19</xdr:col>
      <xdr:colOff>38100</xdr:colOff>
      <xdr:row>17</xdr:row>
      <xdr:rowOff>65372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260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75549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9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121768</xdr:rowOff>
    </xdr:from>
    <xdr:to>
      <xdr:col>15</xdr:col>
      <xdr:colOff>101600</xdr:colOff>
      <xdr:row>17</xdr:row>
      <xdr:rowOff>51918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12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62095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8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19093</xdr:rowOff>
    </xdr:from>
    <xdr:to>
      <xdr:col>29</xdr:col>
      <xdr:colOff>177800</xdr:colOff>
      <xdr:row>19</xdr:row>
      <xdr:rowOff>120693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2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99120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3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61515</xdr:rowOff>
    </xdr:from>
    <xdr:to>
      <xdr:col>26</xdr:col>
      <xdr:colOff>101600</xdr:colOff>
      <xdr:row>19</xdr:row>
      <xdr:rowOff>163115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66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147892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53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69222</xdr:rowOff>
    </xdr:from>
    <xdr:to>
      <xdr:col>22</xdr:col>
      <xdr:colOff>165100</xdr:colOff>
      <xdr:row>19</xdr:row>
      <xdr:rowOff>170822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7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155599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6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76913</xdr:rowOff>
    </xdr:from>
    <xdr:to>
      <xdr:col>19</xdr:col>
      <xdr:colOff>38100</xdr:colOff>
      <xdr:row>20</xdr:row>
      <xdr:rowOff>7063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82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163290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69418</xdr:rowOff>
    </xdr:from>
    <xdr:to>
      <xdr:col>15</xdr:col>
      <xdr:colOff>101600</xdr:colOff>
      <xdr:row>19</xdr:row>
      <xdr:rowOff>171018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7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155795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60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155438</xdr:rowOff>
    </xdr:from>
    <xdr:to>
      <xdr:col>29</xdr:col>
      <xdr:colOff>127000</xdr:colOff>
      <xdr:row>37</xdr:row>
      <xdr:rowOff>323824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422888"/>
          <a:ext cx="0" cy="10256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295901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323824</xdr:rowOff>
    </xdr:from>
    <xdr:to>
      <xdr:col>30</xdr:col>
      <xdr:colOff>25400</xdr:colOff>
      <xdr:row>37</xdr:row>
      <xdr:rowOff>323824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48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241815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616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155438</xdr:rowOff>
    </xdr:from>
    <xdr:to>
      <xdr:col>30</xdr:col>
      <xdr:colOff>25400</xdr:colOff>
      <xdr:row>34</xdr:row>
      <xdr:rowOff>155438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4228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316235</xdr:rowOff>
    </xdr:from>
    <xdr:to>
      <xdr:col>29</xdr:col>
      <xdr:colOff>127000</xdr:colOff>
      <xdr:row>37</xdr:row>
      <xdr:rowOff>323824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440935"/>
          <a:ext cx="647700" cy="7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207118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19141</xdr:rowOff>
    </xdr:from>
    <xdr:to>
      <xdr:col>29</xdr:col>
      <xdr:colOff>177800</xdr:colOff>
      <xdr:row>36</xdr:row>
      <xdr:rowOff>120741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72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210256</xdr:rowOff>
    </xdr:from>
    <xdr:to>
      <xdr:col>26</xdr:col>
      <xdr:colOff>50800</xdr:colOff>
      <xdr:row>37</xdr:row>
      <xdr:rowOff>316235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334956"/>
          <a:ext cx="698500" cy="105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35555</xdr:rowOff>
    </xdr:from>
    <xdr:to>
      <xdr:col>26</xdr:col>
      <xdr:colOff>101600</xdr:colOff>
      <xdr:row>36</xdr:row>
      <xdr:rowOff>137155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988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147332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57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210256</xdr:rowOff>
    </xdr:from>
    <xdr:to>
      <xdr:col>22</xdr:col>
      <xdr:colOff>114300</xdr:colOff>
      <xdr:row>37</xdr:row>
      <xdr:rowOff>277556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34956"/>
          <a:ext cx="698500" cy="6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37750</xdr:rowOff>
    </xdr:from>
    <xdr:to>
      <xdr:col>22</xdr:col>
      <xdr:colOff>165100</xdr:colOff>
      <xdr:row>36</xdr:row>
      <xdr:rowOff>139350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991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149527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7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273579</xdr:rowOff>
    </xdr:from>
    <xdr:to>
      <xdr:col>18</xdr:col>
      <xdr:colOff>177800</xdr:colOff>
      <xdr:row>37</xdr:row>
      <xdr:rowOff>277556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98279"/>
          <a:ext cx="698500" cy="3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82783</xdr:rowOff>
    </xdr:from>
    <xdr:to>
      <xdr:col>19</xdr:col>
      <xdr:colOff>38100</xdr:colOff>
      <xdr:row>37</xdr:row>
      <xdr:rowOff>12933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36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194560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0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84704</xdr:rowOff>
    </xdr:from>
    <xdr:to>
      <xdr:col>15</xdr:col>
      <xdr:colOff>101600</xdr:colOff>
      <xdr:row>37</xdr:row>
      <xdr:rowOff>14854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037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196481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273024</xdr:rowOff>
    </xdr:from>
    <xdr:to>
      <xdr:col>29</xdr:col>
      <xdr:colOff>177800</xdr:colOff>
      <xdr:row>38</xdr:row>
      <xdr:rowOff>31724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397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181601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30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265435</xdr:rowOff>
    </xdr:from>
    <xdr:to>
      <xdr:col>26</xdr:col>
      <xdr:colOff>101600</xdr:colOff>
      <xdr:row>38</xdr:row>
      <xdr:rowOff>24135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390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8912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47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159456</xdr:rowOff>
    </xdr:from>
    <xdr:to>
      <xdr:col>22</xdr:col>
      <xdr:colOff>165100</xdr:colOff>
      <xdr:row>37</xdr:row>
      <xdr:rowOff>261056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84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245833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7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226756</xdr:rowOff>
    </xdr:from>
    <xdr:to>
      <xdr:col>19</xdr:col>
      <xdr:colOff>38100</xdr:colOff>
      <xdr:row>37</xdr:row>
      <xdr:rowOff>328356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51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313133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3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222779</xdr:rowOff>
    </xdr:from>
    <xdr:to>
      <xdr:col>15</xdr:col>
      <xdr:colOff>101600</xdr:colOff>
      <xdr:row>37</xdr:row>
      <xdr:rowOff>324379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347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309156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3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9,202,559
8,917,670
2,416.55
2,342,944,916
2,291,196,569
21,589,912
1,449,789,663
2,872,935,522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2491</xdr:rowOff>
    </xdr:from>
    <xdr:to>
      <xdr:col>24</xdr:col>
      <xdr:colOff>62865</xdr:colOff>
      <xdr:row>37</xdr:row>
      <xdr:rowOff>160144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45991"/>
          <a:ext cx="1270" cy="135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163971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0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160144</xdr:rowOff>
    </xdr:from>
    <xdr:to>
      <xdr:col>24</xdr:col>
      <xdr:colOff>152400</xdr:colOff>
      <xdr:row>37</xdr:row>
      <xdr:rowOff>160144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0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120618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1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2491</xdr:rowOff>
    </xdr:from>
    <xdr:to>
      <xdr:col>24</xdr:col>
      <xdr:colOff>152400</xdr:colOff>
      <xdr:row>30</xdr:row>
      <xdr:rowOff>2491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45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160144</xdr:rowOff>
    </xdr:from>
    <xdr:to>
      <xdr:col>24</xdr:col>
      <xdr:colOff>63500</xdr:colOff>
      <xdr:row>38</xdr:row>
      <xdr:rowOff>54563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3794"/>
          <a:ext cx="838200" cy="6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139715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116838</xdr:rowOff>
    </xdr:from>
    <xdr:to>
      <xdr:col>24</xdr:col>
      <xdr:colOff>114300</xdr:colOff>
      <xdr:row>35</xdr:row>
      <xdr:rowOff>46988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26625</xdr:rowOff>
    </xdr:from>
    <xdr:to>
      <xdr:col>19</xdr:col>
      <xdr:colOff>177800</xdr:colOff>
      <xdr:row>38</xdr:row>
      <xdr:rowOff>54563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41725"/>
          <a:ext cx="889000" cy="2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49401</xdr:rowOff>
    </xdr:from>
    <xdr:to>
      <xdr:col>20</xdr:col>
      <xdr:colOff>38100</xdr:colOff>
      <xdr:row>35</xdr:row>
      <xdr:rowOff>151001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33</xdr:row>
      <xdr:rowOff>167528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58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26625</xdr:rowOff>
    </xdr:from>
    <xdr:to>
      <xdr:col>15</xdr:col>
      <xdr:colOff>50800</xdr:colOff>
      <xdr:row>38</xdr:row>
      <xdr:rowOff>32340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417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3289</xdr:rowOff>
    </xdr:from>
    <xdr:to>
      <xdr:col>15</xdr:col>
      <xdr:colOff>101600</xdr:colOff>
      <xdr:row>35</xdr:row>
      <xdr:rowOff>104889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121416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7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26788</xdr:rowOff>
    </xdr:from>
    <xdr:to>
      <xdr:col>10</xdr:col>
      <xdr:colOff>114300</xdr:colOff>
      <xdr:row>38</xdr:row>
      <xdr:rowOff>32340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41888"/>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13821</xdr:rowOff>
    </xdr:from>
    <xdr:to>
      <xdr:col>10</xdr:col>
      <xdr:colOff>165100</xdr:colOff>
      <xdr:row>35</xdr:row>
      <xdr:rowOff>115421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131948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78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xdr:rowOff>
    </xdr:from>
    <xdr:to>
      <xdr:col>6</xdr:col>
      <xdr:colOff>38100</xdr:colOff>
      <xdr:row>35</xdr:row>
      <xdr:rowOff>102015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118542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77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109343</xdr:rowOff>
    </xdr:from>
    <xdr:to>
      <xdr:col>24</xdr:col>
      <xdr:colOff>114300</xdr:colOff>
      <xdr:row>38</xdr:row>
      <xdr:rowOff>39494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2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24270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3763</xdr:rowOff>
    </xdr:from>
    <xdr:to>
      <xdr:col>20</xdr:col>
      <xdr:colOff>38100</xdr:colOff>
      <xdr:row>38</xdr:row>
      <xdr:rowOff>105363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1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38</xdr:row>
      <xdr:rowOff>96490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17411" y="661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147275</xdr:rowOff>
    </xdr:from>
    <xdr:to>
      <xdr:col>15</xdr:col>
      <xdr:colOff>101600</xdr:colOff>
      <xdr:row>38</xdr:row>
      <xdr:rowOff>77425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68552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152989</xdr:rowOff>
    </xdr:from>
    <xdr:to>
      <xdr:col>10</xdr:col>
      <xdr:colOff>165100</xdr:colOff>
      <xdr:row>38</xdr:row>
      <xdr:rowOff>83139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74267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147438</xdr:rowOff>
    </xdr:from>
    <xdr:to>
      <xdr:col>6</xdr:col>
      <xdr:colOff>38100</xdr:colOff>
      <xdr:row>38</xdr:row>
      <xdr:rowOff>77588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68715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130442</xdr:rowOff>
    </xdr:from>
    <xdr:to>
      <xdr:col>24</xdr:col>
      <xdr:colOff>62865</xdr:colOff>
      <xdr:row>58</xdr:row>
      <xdr:rowOff>88150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02942"/>
          <a:ext cx="1270" cy="132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91977</xdr:rowOff>
    </xdr:from>
    <xdr:ext cx="469744"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88150</xdr:rowOff>
    </xdr:from>
    <xdr:to>
      <xdr:col>24</xdr:col>
      <xdr:colOff>152400</xdr:colOff>
      <xdr:row>58</xdr:row>
      <xdr:rowOff>88150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77119</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130442</xdr:rowOff>
    </xdr:from>
    <xdr:to>
      <xdr:col>24</xdr:col>
      <xdr:colOff>152400</xdr:colOff>
      <xdr:row>50</xdr:row>
      <xdr:rowOff>130442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02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48546</xdr:rowOff>
    </xdr:from>
    <xdr:to>
      <xdr:col>24</xdr:col>
      <xdr:colOff>63500</xdr:colOff>
      <xdr:row>58</xdr:row>
      <xdr:rowOff>78663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92646"/>
          <a:ext cx="838200" cy="3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2506</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3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151079</xdr:rowOff>
    </xdr:from>
    <xdr:to>
      <xdr:col>24</xdr:col>
      <xdr:colOff>114300</xdr:colOff>
      <xdr:row>57</xdr:row>
      <xdr:rowOff>81229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5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54546</xdr:rowOff>
    </xdr:from>
    <xdr:to>
      <xdr:col>19</xdr:col>
      <xdr:colOff>177800</xdr:colOff>
      <xdr:row>58</xdr:row>
      <xdr:rowOff>78663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27196"/>
          <a:ext cx="889000" cy="19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113932</xdr:rowOff>
    </xdr:from>
    <xdr:to>
      <xdr:col>20</xdr:col>
      <xdr:colOff>38100</xdr:colOff>
      <xdr:row>57</xdr:row>
      <xdr:rowOff>44082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1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60609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949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45574</xdr:rowOff>
    </xdr:from>
    <xdr:to>
      <xdr:col>15</xdr:col>
      <xdr:colOff>50800</xdr:colOff>
      <xdr:row>57</xdr:row>
      <xdr:rowOff>54546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18224"/>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3232</xdr:rowOff>
    </xdr:from>
    <xdr:to>
      <xdr:col>15</xdr:col>
      <xdr:colOff>101600</xdr:colOff>
      <xdr:row>54</xdr:row>
      <xdr:rowOff>104832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2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121359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03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45574</xdr:rowOff>
    </xdr:from>
    <xdr:to>
      <xdr:col>10</xdr:col>
      <xdr:colOff>114300</xdr:colOff>
      <xdr:row>58</xdr:row>
      <xdr:rowOff>13170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18224"/>
          <a:ext cx="889000" cy="13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63697</xdr:rowOff>
    </xdr:from>
    <xdr:to>
      <xdr:col>10</xdr:col>
      <xdr:colOff>165100</xdr:colOff>
      <xdr:row>55</xdr:row>
      <xdr:rowOff>165297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49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10374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26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153480</xdr:rowOff>
    </xdr:from>
    <xdr:to>
      <xdr:col>6</xdr:col>
      <xdr:colOff>38100</xdr:colOff>
      <xdr:row>57</xdr:row>
      <xdr:rowOff>83630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100157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169196</xdr:rowOff>
    </xdr:from>
    <xdr:to>
      <xdr:col>24</xdr:col>
      <xdr:colOff>114300</xdr:colOff>
      <xdr:row>58</xdr:row>
      <xdr:rowOff>99346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84123</xdr:rowOff>
    </xdr:from>
    <xdr:ext cx="469744"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27863</xdr:rowOff>
    </xdr:from>
    <xdr:to>
      <xdr:col>20</xdr:col>
      <xdr:colOff>38100</xdr:colOff>
      <xdr:row>58</xdr:row>
      <xdr:rowOff>129463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7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58</xdr:row>
      <xdr:rowOff>120590</xdr:rowOff>
    </xdr:from>
    <xdr:ext cx="469744"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49728" y="1006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3746</xdr:rowOff>
    </xdr:from>
    <xdr:to>
      <xdr:col>15</xdr:col>
      <xdr:colOff>101600</xdr:colOff>
      <xdr:row>57</xdr:row>
      <xdr:rowOff>105346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7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96473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6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166224</xdr:rowOff>
    </xdr:from>
    <xdr:to>
      <xdr:col>10</xdr:col>
      <xdr:colOff>165100</xdr:colOff>
      <xdr:row>57</xdr:row>
      <xdr:rowOff>96374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133820</xdr:rowOff>
    </xdr:from>
    <xdr:to>
      <xdr:col>6</xdr:col>
      <xdr:colOff>38100</xdr:colOff>
      <xdr:row>58</xdr:row>
      <xdr:rowOff>63970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55097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117983</xdr:rowOff>
    </xdr:from>
    <xdr:to>
      <xdr:col>24</xdr:col>
      <xdr:colOff>62865</xdr:colOff>
      <xdr:row>78</xdr:row>
      <xdr:rowOff>140615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9483"/>
          <a:ext cx="1270" cy="1394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144442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7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140615</xdr:rowOff>
    </xdr:from>
    <xdr:to>
      <xdr:col>24</xdr:col>
      <xdr:colOff>152400</xdr:colOff>
      <xdr:row>78</xdr:row>
      <xdr:rowOff>140615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64660</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117983</xdr:rowOff>
    </xdr:from>
    <xdr:to>
      <xdr:col>24</xdr:col>
      <xdr:colOff>152400</xdr:colOff>
      <xdr:row>70</xdr:row>
      <xdr:rowOff>117983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88418</xdr:rowOff>
    </xdr:from>
    <xdr:to>
      <xdr:col>24</xdr:col>
      <xdr:colOff>63500</xdr:colOff>
      <xdr:row>78</xdr:row>
      <xdr:rowOff>111658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61518"/>
          <a:ext cx="8382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125798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5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102921</xdr:rowOff>
    </xdr:from>
    <xdr:to>
      <xdr:col>24</xdr:col>
      <xdr:colOff>114300</xdr:colOff>
      <xdr:row>78</xdr:row>
      <xdr:rowOff>33071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111658</xdr:rowOff>
    </xdr:from>
    <xdr:to>
      <xdr:col>19</xdr:col>
      <xdr:colOff>177800</xdr:colOff>
      <xdr:row>78</xdr:row>
      <xdr:rowOff>119354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84758"/>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122732</xdr:rowOff>
    </xdr:from>
    <xdr:to>
      <xdr:col>20</xdr:col>
      <xdr:colOff>38100</xdr:colOff>
      <xdr:row>78</xdr:row>
      <xdr:rowOff>52882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76</xdr:row>
      <xdr:rowOff>69409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49728" y="1309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119354</xdr:rowOff>
    </xdr:from>
    <xdr:to>
      <xdr:col>15</xdr:col>
      <xdr:colOff>50800</xdr:colOff>
      <xdr:row>78</xdr:row>
      <xdr:rowOff>125374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92454"/>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127763</xdr:rowOff>
    </xdr:from>
    <xdr:to>
      <xdr:col>15</xdr:col>
      <xdr:colOff>101600</xdr:colOff>
      <xdr:row>78</xdr:row>
      <xdr:rowOff>57913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2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74440</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10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125374</xdr:rowOff>
    </xdr:from>
    <xdr:to>
      <xdr:col>10</xdr:col>
      <xdr:colOff>114300</xdr:colOff>
      <xdr:row>78</xdr:row>
      <xdr:rowOff>130099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98474"/>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133248</xdr:rowOff>
    </xdr:from>
    <xdr:to>
      <xdr:col>10</xdr:col>
      <xdr:colOff>165100</xdr:colOff>
      <xdr:row>78</xdr:row>
      <xdr:rowOff>63398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79925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139649</xdr:rowOff>
    </xdr:from>
    <xdr:to>
      <xdr:col>6</xdr:col>
      <xdr:colOff>38100</xdr:colOff>
      <xdr:row>78</xdr:row>
      <xdr:rowOff>69799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86326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37618</xdr:rowOff>
    </xdr:from>
    <xdr:to>
      <xdr:col>24</xdr:col>
      <xdr:colOff>114300</xdr:colOff>
      <xdr:row>78</xdr:row>
      <xdr:rowOff>139218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123995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2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60858</xdr:rowOff>
    </xdr:from>
    <xdr:to>
      <xdr:col>20</xdr:col>
      <xdr:colOff>38100</xdr:colOff>
      <xdr:row>78</xdr:row>
      <xdr:rowOff>162458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153585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49728" y="1352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68554</xdr:rowOff>
    </xdr:from>
    <xdr:to>
      <xdr:col>15</xdr:col>
      <xdr:colOff>101600</xdr:colOff>
      <xdr:row>78</xdr:row>
      <xdr:rowOff>170154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161281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34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74574</xdr:rowOff>
    </xdr:from>
    <xdr:to>
      <xdr:col>10</xdr:col>
      <xdr:colOff>165100</xdr:colOff>
      <xdr:row>79</xdr:row>
      <xdr:rowOff>4724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167301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79299</xdr:rowOff>
    </xdr:from>
    <xdr:to>
      <xdr:col>6</xdr:col>
      <xdr:colOff>38100</xdr:colOff>
      <xdr:row>79</xdr:row>
      <xdr:rowOff>9449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128106</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930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144434</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94</xdr:row>
      <xdr:rowOff>160763</xdr:rowOff>
    </xdr:from>
    <xdr:ext cx="46717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94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110527</xdr:rowOff>
    </xdr:from>
    <xdr:to>
      <xdr:col>24</xdr:col>
      <xdr:colOff>62865</xdr:colOff>
      <xdr:row>97</xdr:row>
      <xdr:rowOff>171160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369577"/>
          <a:ext cx="1270" cy="1432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3537</xdr:rowOff>
    </xdr:from>
    <xdr:ext cx="469744"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171160</xdr:rowOff>
    </xdr:from>
    <xdr:to>
      <xdr:col>24</xdr:col>
      <xdr:colOff>152400</xdr:colOff>
      <xdr:row>97</xdr:row>
      <xdr:rowOff>171160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0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57204</xdr:rowOff>
    </xdr:from>
    <xdr:ext cx="534377"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1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110527</xdr:rowOff>
    </xdr:from>
    <xdr:to>
      <xdr:col>24</xdr:col>
      <xdr:colOff>152400</xdr:colOff>
      <xdr:row>89</xdr:row>
      <xdr:rowOff>110527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3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113792</xdr:rowOff>
    </xdr:from>
    <xdr:to>
      <xdr:col>24</xdr:col>
      <xdr:colOff>63500</xdr:colOff>
      <xdr:row>97</xdr:row>
      <xdr:rowOff>142095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744442"/>
          <a:ext cx="838200"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32746</xdr:rowOff>
    </xdr:from>
    <xdr:ext cx="469744"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9869</xdr:rowOff>
    </xdr:from>
    <xdr:to>
      <xdr:col>24</xdr:col>
      <xdr:colOff>114300</xdr:colOff>
      <xdr:row>96</xdr:row>
      <xdr:rowOff>111469</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86686</xdr:rowOff>
    </xdr:from>
    <xdr:to>
      <xdr:col>19</xdr:col>
      <xdr:colOff>177800</xdr:colOff>
      <xdr:row>97</xdr:row>
      <xdr:rowOff>113792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717336"/>
          <a:ext cx="889000" cy="27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3012</xdr:rowOff>
    </xdr:from>
    <xdr:to>
      <xdr:col>20</xdr:col>
      <xdr:colOff>38100</xdr:colOff>
      <xdr:row>96</xdr:row>
      <xdr:rowOff>104612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6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121139</xdr:rowOff>
    </xdr:from>
    <xdr:ext cx="469744"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49728" y="1623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86686</xdr:rowOff>
    </xdr:from>
    <xdr:to>
      <xdr:col>15</xdr:col>
      <xdr:colOff>50800</xdr:colOff>
      <xdr:row>98</xdr:row>
      <xdr:rowOff>12664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717336"/>
          <a:ext cx="889000" cy="9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132770</xdr:rowOff>
    </xdr:from>
    <xdr:to>
      <xdr:col>15</xdr:col>
      <xdr:colOff>101600</xdr:colOff>
      <xdr:row>96</xdr:row>
      <xdr:rowOff>62920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79447</xdr:rowOff>
    </xdr:from>
    <xdr:ext cx="469744"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73428" y="161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12664</xdr:rowOff>
    </xdr:from>
    <xdr:to>
      <xdr:col>10</xdr:col>
      <xdr:colOff>114300</xdr:colOff>
      <xdr:row>98</xdr:row>
      <xdr:rowOff>41075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814764"/>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59182</xdr:rowOff>
    </xdr:from>
    <xdr:to>
      <xdr:col>10</xdr:col>
      <xdr:colOff>165100</xdr:colOff>
      <xdr:row>96</xdr:row>
      <xdr:rowOff>160782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5859</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84428" y="1629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112305</xdr:rowOff>
    </xdr:from>
    <xdr:to>
      <xdr:col>6</xdr:col>
      <xdr:colOff>38100</xdr:colOff>
      <xdr:row>97</xdr:row>
      <xdr:rowOff>42455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58982</xdr:rowOff>
    </xdr:from>
    <xdr:ext cx="469744"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95428" y="1634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91295</xdr:rowOff>
    </xdr:from>
    <xdr:to>
      <xdr:col>24</xdr:col>
      <xdr:colOff>114300</xdr:colOff>
      <xdr:row>98</xdr:row>
      <xdr:rowOff>21445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7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6222</xdr:rowOff>
    </xdr:from>
    <xdr:ext cx="469744"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3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62992</xdr:rowOff>
    </xdr:from>
    <xdr:to>
      <xdr:col>20</xdr:col>
      <xdr:colOff>38100</xdr:colOff>
      <xdr:row>97</xdr:row>
      <xdr:rowOff>164592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155719</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49728" y="167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35886</xdr:rowOff>
    </xdr:from>
    <xdr:to>
      <xdr:col>15</xdr:col>
      <xdr:colOff>101600</xdr:colOff>
      <xdr:row>97</xdr:row>
      <xdr:rowOff>137486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6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128613</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73428" y="1675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133314</xdr:rowOff>
    </xdr:from>
    <xdr:to>
      <xdr:col>10</xdr:col>
      <xdr:colOff>165100</xdr:colOff>
      <xdr:row>98</xdr:row>
      <xdr:rowOff>63464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98</xdr:row>
      <xdr:rowOff>54591</xdr:rowOff>
    </xdr:from>
    <xdr:ext cx="469744"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84428" y="1685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161725</xdr:rowOff>
    </xdr:from>
    <xdr:to>
      <xdr:col>6</xdr:col>
      <xdr:colOff>38100</xdr:colOff>
      <xdr:row>98</xdr:row>
      <xdr:rowOff>91875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9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83002</xdr:rowOff>
    </xdr:from>
    <xdr:ext cx="469744"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95428" y="1688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57404</xdr:rowOff>
    </xdr:from>
    <xdr:to>
      <xdr:col>54</xdr:col>
      <xdr:colOff>189865</xdr:colOff>
      <xdr:row>39</xdr:row>
      <xdr:rowOff>47746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543804"/>
          <a:ext cx="1270" cy="119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51573</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7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47746</xdr:rowOff>
    </xdr:from>
    <xdr:to>
      <xdr:col>55</xdr:col>
      <xdr:colOff>88900</xdr:colOff>
      <xdr:row>39</xdr:row>
      <xdr:rowOff>47746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73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4081</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31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57404</xdr:rowOff>
    </xdr:from>
    <xdr:to>
      <xdr:col>55</xdr:col>
      <xdr:colOff>88900</xdr:colOff>
      <xdr:row>32</xdr:row>
      <xdr:rowOff>57404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543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16370</xdr:rowOff>
    </xdr:from>
    <xdr:to>
      <xdr:col>55</xdr:col>
      <xdr:colOff>0</xdr:colOff>
      <xdr:row>39</xdr:row>
      <xdr:rowOff>75806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7029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22432</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1946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171005</xdr:rowOff>
    </xdr:from>
    <xdr:to>
      <xdr:col>55</xdr:col>
      <xdr:colOff>50800</xdr:colOff>
      <xdr:row>37</xdr:row>
      <xdr:rowOff>101155</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3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40849</xdr:rowOff>
    </xdr:from>
    <xdr:to>
      <xdr:col>50</xdr:col>
      <xdr:colOff>114300</xdr:colOff>
      <xdr:row>39</xdr:row>
      <xdr:rowOff>75806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6384499"/>
          <a:ext cx="889000" cy="37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2642</xdr:rowOff>
    </xdr:from>
    <xdr:to>
      <xdr:col>50</xdr:col>
      <xdr:colOff>165100</xdr:colOff>
      <xdr:row>37</xdr:row>
      <xdr:rowOff>104242</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120769</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27095" y="6121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137395</xdr:rowOff>
    </xdr:from>
    <xdr:to>
      <xdr:col>45</xdr:col>
      <xdr:colOff>177800</xdr:colOff>
      <xdr:row>37</xdr:row>
      <xdr:rowOff>40849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7861300" y="5452345"/>
          <a:ext cx="889000" cy="93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77603</xdr:rowOff>
    </xdr:from>
    <xdr:to>
      <xdr:col>46</xdr:col>
      <xdr:colOff>38100</xdr:colOff>
      <xdr:row>35</xdr:row>
      <xdr:rowOff>7753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590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24280</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5" y="568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137395</xdr:rowOff>
    </xdr:from>
    <xdr:to>
      <xdr:col>41</xdr:col>
      <xdr:colOff>50800</xdr:colOff>
      <xdr:row>37</xdr:row>
      <xdr:rowOff>89217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5452345"/>
          <a:ext cx="889000" cy="98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113874</xdr:rowOff>
    </xdr:from>
    <xdr:to>
      <xdr:col>41</xdr:col>
      <xdr:colOff>101600</xdr:colOff>
      <xdr:row>31</xdr:row>
      <xdr:rowOff>44024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525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60551</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5" y="503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65011</xdr:rowOff>
    </xdr:from>
    <xdr:to>
      <xdr:col>36</xdr:col>
      <xdr:colOff>165100</xdr:colOff>
      <xdr:row>35</xdr:row>
      <xdr:rowOff>166611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06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11688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672795" y="584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137020</xdr:rowOff>
    </xdr:from>
    <xdr:to>
      <xdr:col>55</xdr:col>
      <xdr:colOff>50800</xdr:colOff>
      <xdr:row>39</xdr:row>
      <xdr:rowOff>67170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6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51947</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56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25006</xdr:rowOff>
    </xdr:from>
    <xdr:to>
      <xdr:col>50</xdr:col>
      <xdr:colOff>165100</xdr:colOff>
      <xdr:row>39</xdr:row>
      <xdr:rowOff>126606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7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117733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59411" y="680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161499</xdr:rowOff>
    </xdr:from>
    <xdr:to>
      <xdr:col>46</xdr:col>
      <xdr:colOff>38100</xdr:colOff>
      <xdr:row>37</xdr:row>
      <xdr:rowOff>91649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82776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642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86595</xdr:rowOff>
    </xdr:from>
    <xdr:to>
      <xdr:col>41</xdr:col>
      <xdr:colOff>101600</xdr:colOff>
      <xdr:row>32</xdr:row>
      <xdr:rowOff>16745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40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7872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4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38417</xdr:rowOff>
    </xdr:from>
    <xdr:to>
      <xdr:col>36</xdr:col>
      <xdr:colOff>165100</xdr:colOff>
      <xdr:row>37</xdr:row>
      <xdr:rowOff>140017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131145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647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75819</xdr:rowOff>
    </xdr:from>
    <xdr:to>
      <xdr:col>54</xdr:col>
      <xdr:colOff>189865</xdr:colOff>
      <xdr:row>57</xdr:row>
      <xdr:rowOff>157874</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48319"/>
          <a:ext cx="1270" cy="128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161701</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157874</xdr:rowOff>
    </xdr:from>
    <xdr:to>
      <xdr:col>55</xdr:col>
      <xdr:colOff>88900</xdr:colOff>
      <xdr:row>57</xdr:row>
      <xdr:rowOff>157874</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3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22496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2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75819</xdr:rowOff>
    </xdr:from>
    <xdr:to>
      <xdr:col>55</xdr:col>
      <xdr:colOff>88900</xdr:colOff>
      <xdr:row>50</xdr:row>
      <xdr:rowOff>75819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4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153301</xdr:rowOff>
    </xdr:from>
    <xdr:to>
      <xdr:col>55</xdr:col>
      <xdr:colOff>0</xdr:colOff>
      <xdr:row>57</xdr:row>
      <xdr:rowOff>157874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925951"/>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133164</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110287</xdr:rowOff>
    </xdr:from>
    <xdr:to>
      <xdr:col>55</xdr:col>
      <xdr:colOff>50800</xdr:colOff>
      <xdr:row>56</xdr:row>
      <xdr:rowOff>40437</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5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153301</xdr:rowOff>
    </xdr:from>
    <xdr:to>
      <xdr:col>50</xdr:col>
      <xdr:colOff>114300</xdr:colOff>
      <xdr:row>57</xdr:row>
      <xdr:rowOff>160858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8750300" y="9925951"/>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118999</xdr:rowOff>
    </xdr:from>
    <xdr:to>
      <xdr:col>50</xdr:col>
      <xdr:colOff>165100</xdr:colOff>
      <xdr:row>56</xdr:row>
      <xdr:rowOff>49149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54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65676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59411" y="932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156794</xdr:rowOff>
    </xdr:from>
    <xdr:to>
      <xdr:col>45</xdr:col>
      <xdr:colOff>177800</xdr:colOff>
      <xdr:row>57</xdr:row>
      <xdr:rowOff>160858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929444"/>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111392</xdr:rowOff>
    </xdr:from>
    <xdr:to>
      <xdr:col>46</xdr:col>
      <xdr:colOff>38100</xdr:colOff>
      <xdr:row>56</xdr:row>
      <xdr:rowOff>41542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541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58069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3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156794</xdr:rowOff>
    </xdr:from>
    <xdr:to>
      <xdr:col>41</xdr:col>
      <xdr:colOff>50800</xdr:colOff>
      <xdr:row>57</xdr:row>
      <xdr:rowOff>167894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6972300" y="9929444"/>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87961</xdr:rowOff>
    </xdr:from>
    <xdr:to>
      <xdr:col>41</xdr:col>
      <xdr:colOff>101600</xdr:colOff>
      <xdr:row>56</xdr:row>
      <xdr:rowOff>18111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51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34638</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83972</xdr:rowOff>
    </xdr:from>
    <xdr:to>
      <xdr:col>36</xdr:col>
      <xdr:colOff>165100</xdr:colOff>
      <xdr:row>56</xdr:row>
      <xdr:rowOff>14122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51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30649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28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107074</xdr:rowOff>
    </xdr:from>
    <xdr:to>
      <xdr:col>55</xdr:col>
      <xdr:colOff>50800</xdr:colOff>
      <xdr:row>58</xdr:row>
      <xdr:rowOff>37224</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22001</xdr:rowOff>
    </xdr:from>
    <xdr:ext cx="534377"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102501</xdr:rowOff>
    </xdr:from>
    <xdr:to>
      <xdr:col>50</xdr:col>
      <xdr:colOff>165100</xdr:colOff>
      <xdr:row>58</xdr:row>
      <xdr:rowOff>32651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23778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59411" y="99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110058</xdr:rowOff>
    </xdr:from>
    <xdr:to>
      <xdr:col>46</xdr:col>
      <xdr:colOff>38100</xdr:colOff>
      <xdr:row>58</xdr:row>
      <xdr:rowOff>40208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31335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7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105994</xdr:rowOff>
    </xdr:from>
    <xdr:to>
      <xdr:col>41</xdr:col>
      <xdr:colOff>101600</xdr:colOff>
      <xdr:row>58</xdr:row>
      <xdr:rowOff>36144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27271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97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117094</xdr:rowOff>
    </xdr:from>
    <xdr:to>
      <xdr:col>36</xdr:col>
      <xdr:colOff>165100</xdr:colOff>
      <xdr:row>58</xdr:row>
      <xdr:rowOff>47244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8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38371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98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116017</xdr:rowOff>
    </xdr:from>
    <xdr:to>
      <xdr:col>54</xdr:col>
      <xdr:colOff>189865</xdr:colOff>
      <xdr:row>78</xdr:row>
      <xdr:rowOff>9719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117517"/>
          <a:ext cx="1270" cy="126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13546</xdr:rowOff>
    </xdr:from>
    <xdr:ext cx="469744"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38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9719</xdr:rowOff>
    </xdr:from>
    <xdr:to>
      <xdr:col>55</xdr:col>
      <xdr:colOff>88900</xdr:colOff>
      <xdr:row>78</xdr:row>
      <xdr:rowOff>9719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8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62694</xdr:rowOff>
    </xdr:from>
    <xdr:ext cx="534377"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9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116017</xdr:rowOff>
    </xdr:from>
    <xdr:to>
      <xdr:col>55</xdr:col>
      <xdr:colOff>88900</xdr:colOff>
      <xdr:row>70</xdr:row>
      <xdr:rowOff>116017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1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9719</xdr:rowOff>
    </xdr:from>
    <xdr:to>
      <xdr:col>55</xdr:col>
      <xdr:colOff>0</xdr:colOff>
      <xdr:row>78</xdr:row>
      <xdr:rowOff>22222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82819"/>
          <a:ext cx="838200" cy="1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115526</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29742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92649</xdr:rowOff>
    </xdr:from>
    <xdr:to>
      <xdr:col>55</xdr:col>
      <xdr:colOff>50800</xdr:colOff>
      <xdr:row>77</xdr:row>
      <xdr:rowOff>22799</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12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22222</xdr:rowOff>
    </xdr:from>
    <xdr:to>
      <xdr:col>50</xdr:col>
      <xdr:colOff>114300</xdr:colOff>
      <xdr:row>78</xdr:row>
      <xdr:rowOff>46202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395322"/>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98090</xdr:rowOff>
    </xdr:from>
    <xdr:to>
      <xdr:col>50</xdr:col>
      <xdr:colOff>165100</xdr:colOff>
      <xdr:row>77</xdr:row>
      <xdr:rowOff>28240</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1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44766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59411" y="129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31206</xdr:rowOff>
    </xdr:from>
    <xdr:to>
      <xdr:col>45</xdr:col>
      <xdr:colOff>177800</xdr:colOff>
      <xdr:row>78</xdr:row>
      <xdr:rowOff>46202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04306"/>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86796</xdr:rowOff>
    </xdr:from>
    <xdr:to>
      <xdr:col>46</xdr:col>
      <xdr:colOff>38100</xdr:colOff>
      <xdr:row>77</xdr:row>
      <xdr:rowOff>16946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11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33474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22085</xdr:rowOff>
    </xdr:from>
    <xdr:to>
      <xdr:col>41</xdr:col>
      <xdr:colOff>50800</xdr:colOff>
      <xdr:row>78</xdr:row>
      <xdr:rowOff>31206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395185"/>
          <a:ext cx="889000" cy="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60691</xdr:rowOff>
    </xdr:from>
    <xdr:to>
      <xdr:col>41</xdr:col>
      <xdr:colOff>101600</xdr:colOff>
      <xdr:row>76</xdr:row>
      <xdr:rowOff>162291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09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7368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28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65218</xdr:rowOff>
    </xdr:from>
    <xdr:to>
      <xdr:col>36</xdr:col>
      <xdr:colOff>165100</xdr:colOff>
      <xdr:row>76</xdr:row>
      <xdr:rowOff>166818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09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11894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287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130369</xdr:rowOff>
    </xdr:from>
    <xdr:to>
      <xdr:col>55</xdr:col>
      <xdr:colOff>50800</xdr:colOff>
      <xdr:row>78</xdr:row>
      <xdr:rowOff>60519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45296</xdr:rowOff>
    </xdr:from>
    <xdr:ext cx="469744"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4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142872</xdr:rowOff>
    </xdr:from>
    <xdr:to>
      <xdr:col>50</xdr:col>
      <xdr:colOff>165100</xdr:colOff>
      <xdr:row>78</xdr:row>
      <xdr:rowOff>73022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4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64149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91728" y="1343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166852</xdr:rowOff>
    </xdr:from>
    <xdr:to>
      <xdr:col>46</xdr:col>
      <xdr:colOff>38100</xdr:colOff>
      <xdr:row>78</xdr:row>
      <xdr:rowOff>97002</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88129</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46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151856</xdr:rowOff>
    </xdr:from>
    <xdr:to>
      <xdr:col>41</xdr:col>
      <xdr:colOff>101600</xdr:colOff>
      <xdr:row>78</xdr:row>
      <xdr:rowOff>82006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5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73133</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44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142735</xdr:rowOff>
    </xdr:from>
    <xdr:to>
      <xdr:col>36</xdr:col>
      <xdr:colOff>165100</xdr:colOff>
      <xdr:row>78</xdr:row>
      <xdr:rowOff>72885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64012</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4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8" name="直線コネクタ 427">
          <a:extLst>
            <a:ext uri="{FF2B5EF4-FFF2-40B4-BE49-F238E27FC236}">
              <a16:creationId xmlns:a16="http://schemas.microsoft.com/office/drawing/2014/main" id="{00000000-0008-0000-0600-0000A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19571</xdr:rowOff>
    </xdr:from>
    <xdr:to>
      <xdr:col>54</xdr:col>
      <xdr:colOff>189865</xdr:colOff>
      <xdr:row>97</xdr:row>
      <xdr:rowOff>32829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450071"/>
          <a:ext cx="1270" cy="1213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36656</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66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32829</xdr:rowOff>
    </xdr:from>
    <xdr:to>
      <xdr:col>55</xdr:col>
      <xdr:colOff>88900</xdr:colOff>
      <xdr:row>97</xdr:row>
      <xdr:rowOff>32829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663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137698</xdr:rowOff>
    </xdr:from>
    <xdr:ext cx="534377"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2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19571</xdr:rowOff>
    </xdr:from>
    <xdr:to>
      <xdr:col>55</xdr:col>
      <xdr:colOff>88900</xdr:colOff>
      <xdr:row>90</xdr:row>
      <xdr:rowOff>19571</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4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32829</xdr:rowOff>
    </xdr:from>
    <xdr:to>
      <xdr:col>55</xdr:col>
      <xdr:colOff>0</xdr:colOff>
      <xdr:row>97</xdr:row>
      <xdr:rowOff>41593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663479"/>
          <a:ext cx="8382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135475</xdr:rowOff>
    </xdr:from>
    <xdr:ext cx="534377"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080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112598</xdr:rowOff>
    </xdr:from>
    <xdr:to>
      <xdr:col>55</xdr:col>
      <xdr:colOff>50800</xdr:colOff>
      <xdr:row>95</xdr:row>
      <xdr:rowOff>42748</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41593</xdr:rowOff>
    </xdr:from>
    <xdr:to>
      <xdr:col>50</xdr:col>
      <xdr:colOff>114300</xdr:colOff>
      <xdr:row>97</xdr:row>
      <xdr:rowOff>65939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672243"/>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148755</xdr:rowOff>
    </xdr:from>
    <xdr:to>
      <xdr:col>50</xdr:col>
      <xdr:colOff>165100</xdr:colOff>
      <xdr:row>95</xdr:row>
      <xdr:rowOff>78905</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26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95432</xdr:rowOff>
    </xdr:from>
    <xdr:ext cx="534377"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59411" y="160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65939</xdr:rowOff>
    </xdr:from>
    <xdr:to>
      <xdr:col>45</xdr:col>
      <xdr:colOff>177800</xdr:colOff>
      <xdr:row>97</xdr:row>
      <xdr:rowOff>91808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696589"/>
          <a:ext cx="8890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151346</xdr:rowOff>
    </xdr:from>
    <xdr:to>
      <xdr:col>46</xdr:col>
      <xdr:colOff>38100</xdr:colOff>
      <xdr:row>95</xdr:row>
      <xdr:rowOff>81496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98023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83111" y="160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91808</xdr:rowOff>
    </xdr:from>
    <xdr:to>
      <xdr:col>41</xdr:col>
      <xdr:colOff>50800</xdr:colOff>
      <xdr:row>97</xdr:row>
      <xdr:rowOff>124840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722458"/>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131077</xdr:rowOff>
    </xdr:from>
    <xdr:to>
      <xdr:col>41</xdr:col>
      <xdr:colOff>101600</xdr:colOff>
      <xdr:row>95</xdr:row>
      <xdr:rowOff>61227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24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77754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94111" y="1602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16320</xdr:rowOff>
    </xdr:from>
    <xdr:to>
      <xdr:col>36</xdr:col>
      <xdr:colOff>165100</xdr:colOff>
      <xdr:row>95</xdr:row>
      <xdr:rowOff>117920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134447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705111" y="160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153479</xdr:rowOff>
    </xdr:from>
    <xdr:to>
      <xdr:col>55</xdr:col>
      <xdr:colOff>50800</xdr:colOff>
      <xdr:row>97</xdr:row>
      <xdr:rowOff>83629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6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68406</xdr:rowOff>
    </xdr:from>
    <xdr:ext cx="469744"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52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162243</xdr:rowOff>
    </xdr:from>
    <xdr:to>
      <xdr:col>50</xdr:col>
      <xdr:colOff>165100</xdr:colOff>
      <xdr:row>97</xdr:row>
      <xdr:rowOff>92393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6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97</xdr:row>
      <xdr:rowOff>83520</xdr:rowOff>
    </xdr:from>
    <xdr:ext cx="469744"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91728" y="1671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15139</xdr:rowOff>
    </xdr:from>
    <xdr:to>
      <xdr:col>46</xdr:col>
      <xdr:colOff>38100</xdr:colOff>
      <xdr:row>97</xdr:row>
      <xdr:rowOff>116739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64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107866</xdr:rowOff>
    </xdr:from>
    <xdr:ext cx="469744"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15428" y="1673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41008</xdr:rowOff>
    </xdr:from>
    <xdr:to>
      <xdr:col>41</xdr:col>
      <xdr:colOff>101600</xdr:colOff>
      <xdr:row>97</xdr:row>
      <xdr:rowOff>142608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6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97</xdr:row>
      <xdr:rowOff>133735</xdr:rowOff>
    </xdr:from>
    <xdr:ext cx="469744"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26428" y="167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74040</xdr:rowOff>
    </xdr:from>
    <xdr:to>
      <xdr:col>36</xdr:col>
      <xdr:colOff>165100</xdr:colOff>
      <xdr:row>98</xdr:row>
      <xdr:rowOff>4190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166767</xdr:rowOff>
    </xdr:from>
    <xdr:ext cx="469744"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37428" y="1679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126441</xdr:rowOff>
    </xdr:from>
    <xdr:to>
      <xdr:col>85</xdr:col>
      <xdr:colOff>126364</xdr:colOff>
      <xdr:row>38</xdr:row>
      <xdr:rowOff>134671</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flipV="1">
          <a:off x="16317595" y="5269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138498</xdr:rowOff>
    </xdr:from>
    <xdr:ext cx="313932" cy="259045"/>
    <xdr:sp macro="" textlink="">
      <xdr:nvSpPr>
        <xdr:cNvPr id="496" name="災害復旧事業費最小値テキスト">
          <a:extLst>
            <a:ext uri="{FF2B5EF4-FFF2-40B4-BE49-F238E27FC236}">
              <a16:creationId xmlns:a16="http://schemas.microsoft.com/office/drawing/2014/main" id="{00000000-0008-0000-0600-0000F0010000}"/>
            </a:ext>
          </a:extLst>
        </xdr:cNvPr>
        <xdr:cNvSpPr txBox="1"/>
      </xdr:nvSpPr>
      <xdr:spPr>
        <a:xfrm>
          <a:off x="16370300" y="6653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134671</xdr:rowOff>
    </xdr:from>
    <xdr:to>
      <xdr:col>86</xdr:col>
      <xdr:colOff>25400</xdr:colOff>
      <xdr:row>38</xdr:row>
      <xdr:rowOff>134671</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664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73118</xdr:rowOff>
    </xdr:from>
    <xdr:ext cx="469744" cy="259045"/>
    <xdr:sp macro="" textlink="">
      <xdr:nvSpPr>
        <xdr:cNvPr id="498" name="災害復旧事業費最大値テキスト">
          <a:extLst>
            <a:ext uri="{FF2B5EF4-FFF2-40B4-BE49-F238E27FC236}">
              <a16:creationId xmlns:a16="http://schemas.microsoft.com/office/drawing/2014/main" id="{00000000-0008-0000-0600-0000F2010000}"/>
            </a:ext>
          </a:extLst>
        </xdr:cNvPr>
        <xdr:cNvSpPr txBox="1"/>
      </xdr:nvSpPr>
      <xdr:spPr>
        <a:xfrm>
          <a:off x="16370300" y="504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126441</xdr:rowOff>
    </xdr:from>
    <xdr:to>
      <xdr:col>86</xdr:col>
      <xdr:colOff>25400</xdr:colOff>
      <xdr:row>30</xdr:row>
      <xdr:rowOff>126441</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526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125984</xdr:rowOff>
    </xdr:from>
    <xdr:to>
      <xdr:col>85</xdr:col>
      <xdr:colOff>127000</xdr:colOff>
      <xdr:row>38</xdr:row>
      <xdr:rowOff>134671</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5481300" y="6641084"/>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168927</xdr:rowOff>
    </xdr:from>
    <xdr:ext cx="469744" cy="259045"/>
    <xdr:sp macro="" textlink="">
      <xdr:nvSpPr>
        <xdr:cNvPr id="501" name="災害復旧事業費平均値テキスト">
          <a:extLst>
            <a:ext uri="{FF2B5EF4-FFF2-40B4-BE49-F238E27FC236}">
              <a16:creationId xmlns:a16="http://schemas.microsoft.com/office/drawing/2014/main" id="{00000000-0008-0000-0600-0000F5010000}"/>
            </a:ext>
          </a:extLst>
        </xdr:cNvPr>
        <xdr:cNvSpPr txBox="1"/>
      </xdr:nvSpPr>
      <xdr:spPr>
        <a:xfrm>
          <a:off x="16370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146050</xdr:rowOff>
    </xdr:from>
    <xdr:to>
      <xdr:col>85</xdr:col>
      <xdr:colOff>177800</xdr:colOff>
      <xdr:row>37</xdr:row>
      <xdr:rowOff>76200</xdr:rowOff>
    </xdr:to>
    <xdr:sp macro="" textlink="">
      <xdr:nvSpPr>
        <xdr:cNvPr id="502" name="フローチャート: 判断 501">
          <a:extLst>
            <a:ext uri="{FF2B5EF4-FFF2-40B4-BE49-F238E27FC236}">
              <a16:creationId xmlns:a16="http://schemas.microsoft.com/office/drawing/2014/main" id="{00000000-0008-0000-0600-0000F6010000}"/>
            </a:ext>
          </a:extLst>
        </xdr:cNvPr>
        <xdr:cNvSpPr/>
      </xdr:nvSpPr>
      <xdr:spPr>
        <a:xfrm>
          <a:off x="162687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100838</xdr:rowOff>
    </xdr:from>
    <xdr:to>
      <xdr:col>81</xdr:col>
      <xdr:colOff>50800</xdr:colOff>
      <xdr:row>38</xdr:row>
      <xdr:rowOff>125984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4592300" y="661593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79756</xdr:rowOff>
    </xdr:from>
    <xdr:to>
      <xdr:col>81</xdr:col>
      <xdr:colOff>101600</xdr:colOff>
      <xdr:row>37</xdr:row>
      <xdr:rowOff>9906</xdr:rowOff>
    </xdr:to>
    <xdr:sp macro="" textlink="">
      <xdr:nvSpPr>
        <xdr:cNvPr id="504" name="フローチャート: 判断 503">
          <a:extLst>
            <a:ext uri="{FF2B5EF4-FFF2-40B4-BE49-F238E27FC236}">
              <a16:creationId xmlns:a16="http://schemas.microsoft.com/office/drawing/2014/main" id="{00000000-0008-0000-0600-0000F8010000}"/>
            </a:ext>
          </a:extLst>
        </xdr:cNvPr>
        <xdr:cNvSpPr/>
      </xdr:nvSpPr>
      <xdr:spPr>
        <a:xfrm>
          <a:off x="1543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26433</xdr:rowOff>
    </xdr:from>
    <xdr:ext cx="469744"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52337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51918</xdr:rowOff>
    </xdr:from>
    <xdr:to>
      <xdr:col>76</xdr:col>
      <xdr:colOff>114300</xdr:colOff>
      <xdr:row>38</xdr:row>
      <xdr:rowOff>100838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3703300" y="6567018"/>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22835</xdr:rowOff>
    </xdr:from>
    <xdr:to>
      <xdr:col>76</xdr:col>
      <xdr:colOff>165100</xdr:colOff>
      <xdr:row>36</xdr:row>
      <xdr:rowOff>124435</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4541500" y="619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140962</xdr:rowOff>
    </xdr:from>
    <xdr:ext cx="469744"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4357428" y="597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3454</xdr:rowOff>
    </xdr:from>
    <xdr:to>
      <xdr:col>71</xdr:col>
      <xdr:colOff>177800</xdr:colOff>
      <xdr:row>38</xdr:row>
      <xdr:rowOff>51918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814300" y="6518554"/>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87986</xdr:rowOff>
    </xdr:from>
    <xdr:to>
      <xdr:col>72</xdr:col>
      <xdr:colOff>38100</xdr:colOff>
      <xdr:row>35</xdr:row>
      <xdr:rowOff>18136</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3652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34663</xdr:rowOff>
    </xdr:from>
    <xdr:ext cx="469744"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3468428" y="569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132791</xdr:rowOff>
    </xdr:from>
    <xdr:to>
      <xdr:col>67</xdr:col>
      <xdr:colOff>101600</xdr:colOff>
      <xdr:row>33</xdr:row>
      <xdr:rowOff>62941</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2763500" y="561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79468</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579428" y="539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83871</xdr:rowOff>
    </xdr:from>
    <xdr:to>
      <xdr:col>85</xdr:col>
      <xdr:colOff>177800</xdr:colOff>
      <xdr:row>39</xdr:row>
      <xdr:rowOff>14021</xdr:rowOff>
    </xdr:to>
    <xdr:sp macro="" textlink="">
      <xdr:nvSpPr>
        <xdr:cNvPr id="519" name="楕円 518">
          <a:extLst>
            <a:ext uri="{FF2B5EF4-FFF2-40B4-BE49-F238E27FC236}">
              <a16:creationId xmlns:a16="http://schemas.microsoft.com/office/drawing/2014/main" id="{00000000-0008-0000-0600-000007020000}"/>
            </a:ext>
          </a:extLst>
        </xdr:cNvPr>
        <xdr:cNvSpPr/>
      </xdr:nvSpPr>
      <xdr:spPr>
        <a:xfrm>
          <a:off x="16268700" y="65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170248</xdr:rowOff>
    </xdr:from>
    <xdr:ext cx="313932" cy="259045"/>
    <xdr:sp macro="" textlink="">
      <xdr:nvSpPr>
        <xdr:cNvPr id="520" name="災害復旧事業費該当値テキスト">
          <a:extLst>
            <a:ext uri="{FF2B5EF4-FFF2-40B4-BE49-F238E27FC236}">
              <a16:creationId xmlns:a16="http://schemas.microsoft.com/office/drawing/2014/main" id="{00000000-0008-0000-0600-000008020000}"/>
            </a:ext>
          </a:extLst>
        </xdr:cNvPr>
        <xdr:cNvSpPr txBox="1"/>
      </xdr:nvSpPr>
      <xdr:spPr>
        <a:xfrm>
          <a:off x="16370300" y="6513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75184</xdr:rowOff>
    </xdr:from>
    <xdr:to>
      <xdr:col>81</xdr:col>
      <xdr:colOff>101600</xdr:colOff>
      <xdr:row>39</xdr:row>
      <xdr:rowOff>5334</xdr:rowOff>
    </xdr:to>
    <xdr:sp macro="" textlink="">
      <xdr:nvSpPr>
        <xdr:cNvPr id="521" name="楕円 520">
          <a:extLst>
            <a:ext uri="{FF2B5EF4-FFF2-40B4-BE49-F238E27FC236}">
              <a16:creationId xmlns:a16="http://schemas.microsoft.com/office/drawing/2014/main" id="{00000000-0008-0000-0600-000009020000}"/>
            </a:ext>
          </a:extLst>
        </xdr:cNvPr>
        <xdr:cNvSpPr/>
      </xdr:nvSpPr>
      <xdr:spPr>
        <a:xfrm>
          <a:off x="15430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38</xdr:row>
      <xdr:rowOff>167911</xdr:rowOff>
    </xdr:from>
    <xdr:ext cx="313932"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311633" y="6683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50038</xdr:rowOff>
    </xdr:from>
    <xdr:to>
      <xdr:col>76</xdr:col>
      <xdr:colOff>165100</xdr:colOff>
      <xdr:row>38</xdr:row>
      <xdr:rowOff>151638</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4541500" y="656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142765</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403017" y="665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1118</xdr:rowOff>
    </xdr:from>
    <xdr:to>
      <xdr:col>72</xdr:col>
      <xdr:colOff>38100</xdr:colOff>
      <xdr:row>38</xdr:row>
      <xdr:rowOff>102718</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3652500" y="651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93845</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4017" y="66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124104</xdr:rowOff>
    </xdr:from>
    <xdr:to>
      <xdr:col>67</xdr:col>
      <xdr:colOff>101600</xdr:colOff>
      <xdr:row>38</xdr:row>
      <xdr:rowOff>54254</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2763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45381</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1" name="失業対策事業費グラフ枠">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3" name="失業対策事業費最小値テキスト">
          <a:extLst>
            <a:ext uri="{FF2B5EF4-FFF2-40B4-BE49-F238E27FC236}">
              <a16:creationId xmlns:a16="http://schemas.microsoft.com/office/drawing/2014/main" id="{00000000-0008-0000-0600-00001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5" name="失業対策事業費最大値テキスト">
          <a:extLst>
            <a:ext uri="{FF2B5EF4-FFF2-40B4-BE49-F238E27FC236}">
              <a16:creationId xmlns:a16="http://schemas.microsoft.com/office/drawing/2014/main" id="{00000000-0008-0000-0600-00002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8" name="失業対策事業費平均値テキスト">
          <a:extLst>
            <a:ext uri="{FF2B5EF4-FFF2-40B4-BE49-F238E27FC236}">
              <a16:creationId xmlns:a16="http://schemas.microsoft.com/office/drawing/2014/main" id="{00000000-0008-0000-0600-00002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49" name="フローチャート: 判断 548">
          <a:extLst>
            <a:ext uri="{FF2B5EF4-FFF2-40B4-BE49-F238E27FC236}">
              <a16:creationId xmlns:a16="http://schemas.microsoft.com/office/drawing/2014/main" id="{00000000-0008-0000-0600-00002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1" name="フローチャート: 判断 550">
          <a:extLst>
            <a:ext uri="{FF2B5EF4-FFF2-40B4-BE49-F238E27FC236}">
              <a16:creationId xmlns:a16="http://schemas.microsoft.com/office/drawing/2014/main" id="{00000000-0008-0000-0600-00002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楕円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7" name="失業対策事業費該当値テキスト">
          <a:extLst>
            <a:ext uri="{FF2B5EF4-FFF2-40B4-BE49-F238E27FC236}">
              <a16:creationId xmlns:a16="http://schemas.microsoft.com/office/drawing/2014/main" id="{00000000-0008-0000-0600-00003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8" name="楕円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0" name="楕円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7" name="公債費グラフ枠">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70129</xdr:rowOff>
    </xdr:from>
    <xdr:to>
      <xdr:col>85</xdr:col>
      <xdr:colOff>126364</xdr:colOff>
      <xdr:row>78</xdr:row>
      <xdr:rowOff>45898</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flipV="1">
          <a:off x="16317595" y="12243079"/>
          <a:ext cx="1269" cy="1175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49725</xdr:rowOff>
    </xdr:from>
    <xdr:ext cx="534377" cy="259045"/>
    <xdr:sp macro="" textlink="">
      <xdr:nvSpPr>
        <xdr:cNvPr id="599" name="公債費最小値テキスト">
          <a:extLst>
            <a:ext uri="{FF2B5EF4-FFF2-40B4-BE49-F238E27FC236}">
              <a16:creationId xmlns:a16="http://schemas.microsoft.com/office/drawing/2014/main" id="{00000000-0008-0000-0600-000057020000}"/>
            </a:ext>
          </a:extLst>
        </xdr:cNvPr>
        <xdr:cNvSpPr txBox="1"/>
      </xdr:nvSpPr>
      <xdr:spPr>
        <a:xfrm>
          <a:off x="16370300" y="1342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45898</xdr:rowOff>
    </xdr:from>
    <xdr:to>
      <xdr:col>86</xdr:col>
      <xdr:colOff>25400</xdr:colOff>
      <xdr:row>78</xdr:row>
      <xdr:rowOff>45898</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6230600" y="1341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16806</xdr:rowOff>
    </xdr:from>
    <xdr:ext cx="534377" cy="259045"/>
    <xdr:sp macro="" textlink="">
      <xdr:nvSpPr>
        <xdr:cNvPr id="601" name="公債費最大値テキスト">
          <a:extLst>
            <a:ext uri="{FF2B5EF4-FFF2-40B4-BE49-F238E27FC236}">
              <a16:creationId xmlns:a16="http://schemas.microsoft.com/office/drawing/2014/main" id="{00000000-0008-0000-0600-000059020000}"/>
            </a:ext>
          </a:extLst>
        </xdr:cNvPr>
        <xdr:cNvSpPr txBox="1"/>
      </xdr:nvSpPr>
      <xdr:spPr>
        <a:xfrm>
          <a:off x="16370300" y="1201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70129</xdr:rowOff>
    </xdr:from>
    <xdr:to>
      <xdr:col>86</xdr:col>
      <xdr:colOff>25400</xdr:colOff>
      <xdr:row>71</xdr:row>
      <xdr:rowOff>70129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6230600" y="12243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45898</xdr:rowOff>
    </xdr:from>
    <xdr:to>
      <xdr:col>85</xdr:col>
      <xdr:colOff>127000</xdr:colOff>
      <xdr:row>78</xdr:row>
      <xdr:rowOff>65063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5481300" y="13418998"/>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20223</xdr:rowOff>
    </xdr:from>
    <xdr:ext cx="534377" cy="259045"/>
    <xdr:sp macro="" textlink="">
      <xdr:nvSpPr>
        <xdr:cNvPr id="604" name="公債費平均値テキスト">
          <a:extLst>
            <a:ext uri="{FF2B5EF4-FFF2-40B4-BE49-F238E27FC236}">
              <a16:creationId xmlns:a16="http://schemas.microsoft.com/office/drawing/2014/main" id="{00000000-0008-0000-0600-00005C020000}"/>
            </a:ext>
          </a:extLst>
        </xdr:cNvPr>
        <xdr:cNvSpPr txBox="1"/>
      </xdr:nvSpPr>
      <xdr:spPr>
        <a:xfrm>
          <a:off x="16370300" y="12707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168796</xdr:rowOff>
    </xdr:from>
    <xdr:to>
      <xdr:col>85</xdr:col>
      <xdr:colOff>177800</xdr:colOff>
      <xdr:row>75</xdr:row>
      <xdr:rowOff>98946</xdr:rowOff>
    </xdr:to>
    <xdr:sp macro="" textlink="">
      <xdr:nvSpPr>
        <xdr:cNvPr id="605" name="フローチャート: 判断 604">
          <a:extLst>
            <a:ext uri="{FF2B5EF4-FFF2-40B4-BE49-F238E27FC236}">
              <a16:creationId xmlns:a16="http://schemas.microsoft.com/office/drawing/2014/main" id="{00000000-0008-0000-0600-00005D020000}"/>
            </a:ext>
          </a:extLst>
        </xdr:cNvPr>
        <xdr:cNvSpPr/>
      </xdr:nvSpPr>
      <xdr:spPr>
        <a:xfrm>
          <a:off x="16268700" y="1285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6274</xdr:rowOff>
    </xdr:from>
    <xdr:to>
      <xdr:col>81</xdr:col>
      <xdr:colOff>50800</xdr:colOff>
      <xdr:row>78</xdr:row>
      <xdr:rowOff>65063</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4592300" y="13207924"/>
          <a:ext cx="889000" cy="23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149213</xdr:rowOff>
    </xdr:from>
    <xdr:to>
      <xdr:col>81</xdr:col>
      <xdr:colOff>101600</xdr:colOff>
      <xdr:row>75</xdr:row>
      <xdr:rowOff>79363</xdr:rowOff>
    </xdr:to>
    <xdr:sp macro="" textlink="">
      <xdr:nvSpPr>
        <xdr:cNvPr id="607" name="フローチャート: 判断 606">
          <a:extLst>
            <a:ext uri="{FF2B5EF4-FFF2-40B4-BE49-F238E27FC236}">
              <a16:creationId xmlns:a16="http://schemas.microsoft.com/office/drawing/2014/main" id="{00000000-0008-0000-0600-00005F020000}"/>
            </a:ext>
          </a:extLst>
        </xdr:cNvPr>
        <xdr:cNvSpPr/>
      </xdr:nvSpPr>
      <xdr:spPr>
        <a:xfrm>
          <a:off x="154305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73</xdr:row>
      <xdr:rowOff>95890</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5201411" y="1261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6274</xdr:rowOff>
    </xdr:from>
    <xdr:to>
      <xdr:col>76</xdr:col>
      <xdr:colOff>114300</xdr:colOff>
      <xdr:row>78</xdr:row>
      <xdr:rowOff>10922</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3703300" y="13207924"/>
          <a:ext cx="889000" cy="1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115989</xdr:rowOff>
    </xdr:from>
    <xdr:to>
      <xdr:col>76</xdr:col>
      <xdr:colOff>165100</xdr:colOff>
      <xdr:row>75</xdr:row>
      <xdr:rowOff>46139</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4541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62666</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4325111" y="125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10922</xdr:rowOff>
    </xdr:from>
    <xdr:to>
      <xdr:col>71</xdr:col>
      <xdr:colOff>177800</xdr:colOff>
      <xdr:row>78</xdr:row>
      <xdr:rowOff>82093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2814300" y="13384022"/>
          <a:ext cx="889000" cy="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24435</xdr:rowOff>
    </xdr:from>
    <xdr:to>
      <xdr:col>72</xdr:col>
      <xdr:colOff>38100</xdr:colOff>
      <xdr:row>74</xdr:row>
      <xdr:rowOff>126035</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3652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142562</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3436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43104</xdr:rowOff>
    </xdr:from>
    <xdr:to>
      <xdr:col>67</xdr:col>
      <xdr:colOff>101600</xdr:colOff>
      <xdr:row>75</xdr:row>
      <xdr:rowOff>144704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2763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161231</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547111" y="126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166548</xdr:rowOff>
    </xdr:from>
    <xdr:to>
      <xdr:col>85</xdr:col>
      <xdr:colOff>177800</xdr:colOff>
      <xdr:row>78</xdr:row>
      <xdr:rowOff>96698</xdr:rowOff>
    </xdr:to>
    <xdr:sp macro="" textlink="">
      <xdr:nvSpPr>
        <xdr:cNvPr id="622" name="楕円 621">
          <a:extLst>
            <a:ext uri="{FF2B5EF4-FFF2-40B4-BE49-F238E27FC236}">
              <a16:creationId xmlns:a16="http://schemas.microsoft.com/office/drawing/2014/main" id="{00000000-0008-0000-0600-00006E020000}"/>
            </a:ext>
          </a:extLst>
        </xdr:cNvPr>
        <xdr:cNvSpPr/>
      </xdr:nvSpPr>
      <xdr:spPr>
        <a:xfrm>
          <a:off x="16268700" y="133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81475</xdr:rowOff>
    </xdr:from>
    <xdr:ext cx="534377" cy="259045"/>
    <xdr:sp macro="" textlink="">
      <xdr:nvSpPr>
        <xdr:cNvPr id="623" name="公債費該当値テキスト">
          <a:extLst>
            <a:ext uri="{FF2B5EF4-FFF2-40B4-BE49-F238E27FC236}">
              <a16:creationId xmlns:a16="http://schemas.microsoft.com/office/drawing/2014/main" id="{00000000-0008-0000-0600-00006F020000}"/>
            </a:ext>
          </a:extLst>
        </xdr:cNvPr>
        <xdr:cNvSpPr txBox="1"/>
      </xdr:nvSpPr>
      <xdr:spPr>
        <a:xfrm>
          <a:off x="16370300" y="132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14263</xdr:rowOff>
    </xdr:from>
    <xdr:to>
      <xdr:col>81</xdr:col>
      <xdr:colOff>101600</xdr:colOff>
      <xdr:row>78</xdr:row>
      <xdr:rowOff>115863</xdr:rowOff>
    </xdr:to>
    <xdr:sp macro="" textlink="">
      <xdr:nvSpPr>
        <xdr:cNvPr id="624" name="楕円 623">
          <a:extLst>
            <a:ext uri="{FF2B5EF4-FFF2-40B4-BE49-F238E27FC236}">
              <a16:creationId xmlns:a16="http://schemas.microsoft.com/office/drawing/2014/main" id="{00000000-0008-0000-0600-000070020000}"/>
            </a:ext>
          </a:extLst>
        </xdr:cNvPr>
        <xdr:cNvSpPr/>
      </xdr:nvSpPr>
      <xdr:spPr>
        <a:xfrm>
          <a:off x="15430500" y="1338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106990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01411" y="1348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126924</xdr:rowOff>
    </xdr:from>
    <xdr:to>
      <xdr:col>76</xdr:col>
      <xdr:colOff>165100</xdr:colOff>
      <xdr:row>77</xdr:row>
      <xdr:rowOff>57074</xdr:rowOff>
    </xdr:to>
    <xdr:sp macro="" textlink="">
      <xdr:nvSpPr>
        <xdr:cNvPr id="626" name="楕円 625">
          <a:extLst>
            <a:ext uri="{FF2B5EF4-FFF2-40B4-BE49-F238E27FC236}">
              <a16:creationId xmlns:a16="http://schemas.microsoft.com/office/drawing/2014/main" id="{00000000-0008-0000-0600-000072020000}"/>
            </a:ext>
          </a:extLst>
        </xdr:cNvPr>
        <xdr:cNvSpPr/>
      </xdr:nvSpPr>
      <xdr:spPr>
        <a:xfrm>
          <a:off x="14541500" y="131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48201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4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131572</xdr:rowOff>
    </xdr:from>
    <xdr:to>
      <xdr:col>72</xdr:col>
      <xdr:colOff>38100</xdr:colOff>
      <xdr:row>78</xdr:row>
      <xdr:rowOff>61722</xdr:rowOff>
    </xdr:to>
    <xdr:sp macro="" textlink="">
      <xdr:nvSpPr>
        <xdr:cNvPr id="628" name="楕円 627">
          <a:extLst>
            <a:ext uri="{FF2B5EF4-FFF2-40B4-BE49-F238E27FC236}">
              <a16:creationId xmlns:a16="http://schemas.microsoft.com/office/drawing/2014/main" id="{00000000-0008-0000-0600-000074020000}"/>
            </a:ext>
          </a:extLst>
        </xdr:cNvPr>
        <xdr:cNvSpPr/>
      </xdr:nvSpPr>
      <xdr:spPr>
        <a:xfrm>
          <a:off x="13652500" y="1333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52849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4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31293</xdr:rowOff>
    </xdr:from>
    <xdr:to>
      <xdr:col>67</xdr:col>
      <xdr:colOff>101600</xdr:colOff>
      <xdr:row>78</xdr:row>
      <xdr:rowOff>132893</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27635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124020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4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2" name="積立金グラフ枠">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95047</xdr:rowOff>
    </xdr:from>
    <xdr:to>
      <xdr:col>85</xdr:col>
      <xdr:colOff>126364</xdr:colOff>
      <xdr:row>97</xdr:row>
      <xdr:rowOff>119469</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flipV="1">
          <a:off x="16317595" y="15525547"/>
          <a:ext cx="1269" cy="12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123296</xdr:rowOff>
    </xdr:from>
    <xdr:ext cx="469744" cy="259045"/>
    <xdr:sp macro="" textlink="">
      <xdr:nvSpPr>
        <xdr:cNvPr id="654" name="積立金最小値テキスト">
          <a:extLst>
            <a:ext uri="{FF2B5EF4-FFF2-40B4-BE49-F238E27FC236}">
              <a16:creationId xmlns:a16="http://schemas.microsoft.com/office/drawing/2014/main" id="{00000000-0008-0000-0600-00008E020000}"/>
            </a:ext>
          </a:extLst>
        </xdr:cNvPr>
        <xdr:cNvSpPr txBox="1"/>
      </xdr:nvSpPr>
      <xdr:spPr>
        <a:xfrm>
          <a:off x="16370300" y="167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119469</xdr:rowOff>
    </xdr:from>
    <xdr:to>
      <xdr:col>86</xdr:col>
      <xdr:colOff>25400</xdr:colOff>
      <xdr:row>97</xdr:row>
      <xdr:rowOff>119469</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6230600" y="1675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41724</xdr:rowOff>
    </xdr:from>
    <xdr:ext cx="534377" cy="259045"/>
    <xdr:sp macro="" textlink="">
      <xdr:nvSpPr>
        <xdr:cNvPr id="656" name="積立金最大値テキスト">
          <a:extLst>
            <a:ext uri="{FF2B5EF4-FFF2-40B4-BE49-F238E27FC236}">
              <a16:creationId xmlns:a16="http://schemas.microsoft.com/office/drawing/2014/main" id="{00000000-0008-0000-0600-000090020000}"/>
            </a:ext>
          </a:extLst>
        </xdr:cNvPr>
        <xdr:cNvSpPr txBox="1"/>
      </xdr:nvSpPr>
      <xdr:spPr>
        <a:xfrm>
          <a:off x="16370300" y="1530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95047</xdr:rowOff>
    </xdr:from>
    <xdr:to>
      <xdr:col>86</xdr:col>
      <xdr:colOff>25400</xdr:colOff>
      <xdr:row>90</xdr:row>
      <xdr:rowOff>95047</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6230600" y="1552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9740</xdr:rowOff>
    </xdr:from>
    <xdr:to>
      <xdr:col>85</xdr:col>
      <xdr:colOff>127000</xdr:colOff>
      <xdr:row>96</xdr:row>
      <xdr:rowOff>55271</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5481300" y="16468940"/>
          <a:ext cx="838200" cy="4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124438</xdr:rowOff>
    </xdr:from>
    <xdr:ext cx="534377" cy="259045"/>
    <xdr:sp macro="" textlink="">
      <xdr:nvSpPr>
        <xdr:cNvPr id="659" name="積立金平均値テキスト">
          <a:extLst>
            <a:ext uri="{FF2B5EF4-FFF2-40B4-BE49-F238E27FC236}">
              <a16:creationId xmlns:a16="http://schemas.microsoft.com/office/drawing/2014/main" id="{00000000-0008-0000-0600-000093020000}"/>
            </a:ext>
          </a:extLst>
        </xdr:cNvPr>
        <xdr:cNvSpPr txBox="1"/>
      </xdr:nvSpPr>
      <xdr:spPr>
        <a:xfrm>
          <a:off x="16370300" y="164121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146011</xdr:rowOff>
    </xdr:from>
    <xdr:to>
      <xdr:col>85</xdr:col>
      <xdr:colOff>177800</xdr:colOff>
      <xdr:row>96</xdr:row>
      <xdr:rowOff>76161</xdr:rowOff>
    </xdr:to>
    <xdr:sp macro="" textlink="">
      <xdr:nvSpPr>
        <xdr:cNvPr id="660" name="フローチャート: 判断 659">
          <a:extLst>
            <a:ext uri="{FF2B5EF4-FFF2-40B4-BE49-F238E27FC236}">
              <a16:creationId xmlns:a16="http://schemas.microsoft.com/office/drawing/2014/main" id="{00000000-0008-0000-0600-000094020000}"/>
            </a:ext>
          </a:extLst>
        </xdr:cNvPr>
        <xdr:cNvSpPr/>
      </xdr:nvSpPr>
      <xdr:spPr>
        <a:xfrm>
          <a:off x="16268700" y="1643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53442</xdr:rowOff>
    </xdr:from>
    <xdr:to>
      <xdr:col>81</xdr:col>
      <xdr:colOff>50800</xdr:colOff>
      <xdr:row>96</xdr:row>
      <xdr:rowOff>55271</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4592300" y="1651264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105017</xdr:rowOff>
    </xdr:from>
    <xdr:to>
      <xdr:col>81</xdr:col>
      <xdr:colOff>101600</xdr:colOff>
      <xdr:row>97</xdr:row>
      <xdr:rowOff>35167</xdr:rowOff>
    </xdr:to>
    <xdr:sp macro="" textlink="">
      <xdr:nvSpPr>
        <xdr:cNvPr id="662" name="フローチャート: 判断 661">
          <a:extLst>
            <a:ext uri="{FF2B5EF4-FFF2-40B4-BE49-F238E27FC236}">
              <a16:creationId xmlns:a16="http://schemas.microsoft.com/office/drawing/2014/main" id="{00000000-0008-0000-0600-000096020000}"/>
            </a:ext>
          </a:extLst>
        </xdr:cNvPr>
        <xdr:cNvSpPr/>
      </xdr:nvSpPr>
      <xdr:spPr>
        <a:xfrm>
          <a:off x="154305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26294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5201411" y="16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57747</xdr:rowOff>
    </xdr:from>
    <xdr:to>
      <xdr:col>76</xdr:col>
      <xdr:colOff>114300</xdr:colOff>
      <xdr:row>96</xdr:row>
      <xdr:rowOff>53442</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3703300" y="16174047"/>
          <a:ext cx="889000" cy="3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48780</xdr:rowOff>
    </xdr:from>
    <xdr:to>
      <xdr:col>76</xdr:col>
      <xdr:colOff>165100</xdr:colOff>
      <xdr:row>96</xdr:row>
      <xdr:rowOff>150380</xdr:rowOff>
    </xdr:to>
    <xdr:sp macro="" textlink="">
      <xdr:nvSpPr>
        <xdr:cNvPr id="665" name="フローチャート: 判断 664">
          <a:extLst>
            <a:ext uri="{FF2B5EF4-FFF2-40B4-BE49-F238E27FC236}">
              <a16:creationId xmlns:a16="http://schemas.microsoft.com/office/drawing/2014/main" id="{00000000-0008-0000-0600-000099020000}"/>
            </a:ext>
          </a:extLst>
        </xdr:cNvPr>
        <xdr:cNvSpPr/>
      </xdr:nvSpPr>
      <xdr:spPr>
        <a:xfrm>
          <a:off x="14541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141507</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3251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57747</xdr:rowOff>
    </xdr:from>
    <xdr:to>
      <xdr:col>71</xdr:col>
      <xdr:colOff>177800</xdr:colOff>
      <xdr:row>97</xdr:row>
      <xdr:rowOff>12751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2814300" y="16174047"/>
          <a:ext cx="889000" cy="46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19101</xdr:rowOff>
    </xdr:from>
    <xdr:to>
      <xdr:col>72</xdr:col>
      <xdr:colOff>38100</xdr:colOff>
      <xdr:row>95</xdr:row>
      <xdr:rowOff>120701</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3652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111828</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3436111" y="163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107950</xdr:rowOff>
    </xdr:from>
    <xdr:to>
      <xdr:col>67</xdr:col>
      <xdr:colOff>101600</xdr:colOff>
      <xdr:row>98</xdr:row>
      <xdr:rowOff>38100</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2763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29227</xdr:rowOff>
    </xdr:from>
    <xdr:ext cx="469744"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579428" y="168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130390</xdr:rowOff>
    </xdr:from>
    <xdr:to>
      <xdr:col>85</xdr:col>
      <xdr:colOff>177800</xdr:colOff>
      <xdr:row>96</xdr:row>
      <xdr:rowOff>60540</xdr:rowOff>
    </xdr:to>
    <xdr:sp macro="" textlink="">
      <xdr:nvSpPr>
        <xdr:cNvPr id="677" name="楕円 676">
          <a:extLst>
            <a:ext uri="{FF2B5EF4-FFF2-40B4-BE49-F238E27FC236}">
              <a16:creationId xmlns:a16="http://schemas.microsoft.com/office/drawing/2014/main" id="{00000000-0008-0000-0600-0000A5020000}"/>
            </a:ext>
          </a:extLst>
        </xdr:cNvPr>
        <xdr:cNvSpPr/>
      </xdr:nvSpPr>
      <xdr:spPr>
        <a:xfrm>
          <a:off x="16268700" y="164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153267</xdr:rowOff>
    </xdr:from>
    <xdr:ext cx="534377" cy="259045"/>
    <xdr:sp macro="" textlink="">
      <xdr:nvSpPr>
        <xdr:cNvPr id="678" name="積立金該当値テキスト">
          <a:extLst>
            <a:ext uri="{FF2B5EF4-FFF2-40B4-BE49-F238E27FC236}">
              <a16:creationId xmlns:a16="http://schemas.microsoft.com/office/drawing/2014/main" id="{00000000-0008-0000-0600-0000A6020000}"/>
            </a:ext>
          </a:extLst>
        </xdr:cNvPr>
        <xdr:cNvSpPr txBox="1"/>
      </xdr:nvSpPr>
      <xdr:spPr>
        <a:xfrm>
          <a:off x="16370300" y="1626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4471</xdr:rowOff>
    </xdr:from>
    <xdr:to>
      <xdr:col>81</xdr:col>
      <xdr:colOff>101600</xdr:colOff>
      <xdr:row>96</xdr:row>
      <xdr:rowOff>106071</xdr:rowOff>
    </xdr:to>
    <xdr:sp macro="" textlink="">
      <xdr:nvSpPr>
        <xdr:cNvPr id="679" name="楕円 678">
          <a:extLst>
            <a:ext uri="{FF2B5EF4-FFF2-40B4-BE49-F238E27FC236}">
              <a16:creationId xmlns:a16="http://schemas.microsoft.com/office/drawing/2014/main" id="{00000000-0008-0000-0600-0000A7020000}"/>
            </a:ext>
          </a:extLst>
        </xdr:cNvPr>
        <xdr:cNvSpPr/>
      </xdr:nvSpPr>
      <xdr:spPr>
        <a:xfrm>
          <a:off x="15430500" y="164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122598</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01411" y="1623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2642</xdr:rowOff>
    </xdr:from>
    <xdr:to>
      <xdr:col>76</xdr:col>
      <xdr:colOff>165100</xdr:colOff>
      <xdr:row>96</xdr:row>
      <xdr:rowOff>104242</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4541500" y="164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120769</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23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6947</xdr:rowOff>
    </xdr:from>
    <xdr:to>
      <xdr:col>72</xdr:col>
      <xdr:colOff>38100</xdr:colOff>
      <xdr:row>94</xdr:row>
      <xdr:rowOff>108547</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3652500" y="161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125074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58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133401</xdr:rowOff>
    </xdr:from>
    <xdr:to>
      <xdr:col>67</xdr:col>
      <xdr:colOff>101600</xdr:colOff>
      <xdr:row>97</xdr:row>
      <xdr:rowOff>63551</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2763500" y="1659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80078</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79428" y="1636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5" name="投資及び出資金グラフ枠">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24486</xdr:rowOff>
    </xdr:from>
    <xdr:to>
      <xdr:col>116</xdr:col>
      <xdr:colOff>62864</xdr:colOff>
      <xdr:row>38</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22159595" y="5510886"/>
          <a:ext cx="1269" cy="1143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07" name="投資及び出資金最小値テキスト">
          <a:extLst>
            <a:ext uri="{FF2B5EF4-FFF2-40B4-BE49-F238E27FC236}">
              <a16:creationId xmlns:a16="http://schemas.microsoft.com/office/drawing/2014/main" id="{00000000-0008-0000-0600-0000C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142613</xdr:rowOff>
    </xdr:from>
    <xdr:ext cx="469744" cy="259045"/>
    <xdr:sp macro="" textlink="">
      <xdr:nvSpPr>
        <xdr:cNvPr id="709" name="投資及び出資金最大値テキスト">
          <a:extLst>
            <a:ext uri="{FF2B5EF4-FFF2-40B4-BE49-F238E27FC236}">
              <a16:creationId xmlns:a16="http://schemas.microsoft.com/office/drawing/2014/main" id="{00000000-0008-0000-0600-0000C5020000}"/>
            </a:ext>
          </a:extLst>
        </xdr:cNvPr>
        <xdr:cNvSpPr txBox="1"/>
      </xdr:nvSpPr>
      <xdr:spPr>
        <a:xfrm>
          <a:off x="22212300" y="5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24486</xdr:rowOff>
    </xdr:from>
    <xdr:to>
      <xdr:col>116</xdr:col>
      <xdr:colOff>152400</xdr:colOff>
      <xdr:row>32</xdr:row>
      <xdr:rowOff>24486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22072600" y="551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84802</xdr:rowOff>
    </xdr:from>
    <xdr:ext cx="378565" cy="259045"/>
    <xdr:sp macro="" textlink="">
      <xdr:nvSpPr>
        <xdr:cNvPr id="712" name="投資及び出資金平均値テキスト">
          <a:extLst>
            <a:ext uri="{FF2B5EF4-FFF2-40B4-BE49-F238E27FC236}">
              <a16:creationId xmlns:a16="http://schemas.microsoft.com/office/drawing/2014/main" id="{00000000-0008-0000-0600-0000C8020000}"/>
            </a:ext>
          </a:extLst>
        </xdr:cNvPr>
        <xdr:cNvSpPr txBox="1"/>
      </xdr:nvSpPr>
      <xdr:spPr>
        <a:xfrm>
          <a:off x="22212300" y="62570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61925</xdr:rowOff>
    </xdr:from>
    <xdr:to>
      <xdr:col>116</xdr:col>
      <xdr:colOff>114300</xdr:colOff>
      <xdr:row>37</xdr:row>
      <xdr:rowOff>163525</xdr:rowOff>
    </xdr:to>
    <xdr:sp macro="" textlink="">
      <xdr:nvSpPr>
        <xdr:cNvPr id="713" name="フローチャート: 判断 712">
          <a:extLst>
            <a:ext uri="{FF2B5EF4-FFF2-40B4-BE49-F238E27FC236}">
              <a16:creationId xmlns:a16="http://schemas.microsoft.com/office/drawing/2014/main" id="{00000000-0008-0000-0600-0000C9020000}"/>
            </a:ext>
          </a:extLst>
        </xdr:cNvPr>
        <xdr:cNvSpPr/>
      </xdr:nvSpPr>
      <xdr:spPr>
        <a:xfrm>
          <a:off x="221107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106274</xdr:rowOff>
    </xdr:from>
    <xdr:to>
      <xdr:col>112</xdr:col>
      <xdr:colOff>38100</xdr:colOff>
      <xdr:row>38</xdr:row>
      <xdr:rowOff>36424</xdr:rowOff>
    </xdr:to>
    <xdr:sp macro="" textlink="">
      <xdr:nvSpPr>
        <xdr:cNvPr id="715" name="フローチャート: 判断 714">
          <a:extLst>
            <a:ext uri="{FF2B5EF4-FFF2-40B4-BE49-F238E27FC236}">
              <a16:creationId xmlns:a16="http://schemas.microsoft.com/office/drawing/2014/main" id="{00000000-0008-0000-0600-0000CB020000}"/>
            </a:ext>
          </a:extLst>
        </xdr:cNvPr>
        <xdr:cNvSpPr/>
      </xdr:nvSpPr>
      <xdr:spPr>
        <a:xfrm>
          <a:off x="21272500" y="644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52951</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21121317" y="6225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136957</xdr:rowOff>
    </xdr:from>
    <xdr:to>
      <xdr:col>107</xdr:col>
      <xdr:colOff>50800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9545300" y="66520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117704</xdr:rowOff>
    </xdr:from>
    <xdr:to>
      <xdr:col>107</xdr:col>
      <xdr:colOff>101600</xdr:colOff>
      <xdr:row>38</xdr:row>
      <xdr:rowOff>47854</xdr:rowOff>
    </xdr:to>
    <xdr:sp macro="" textlink="">
      <xdr:nvSpPr>
        <xdr:cNvPr id="718" name="フローチャート: 判断 717">
          <a:extLst>
            <a:ext uri="{FF2B5EF4-FFF2-40B4-BE49-F238E27FC236}">
              <a16:creationId xmlns:a16="http://schemas.microsoft.com/office/drawing/2014/main" id="{00000000-0008-0000-0600-0000CE020000}"/>
            </a:ext>
          </a:extLst>
        </xdr:cNvPr>
        <xdr:cNvSpPr/>
      </xdr:nvSpPr>
      <xdr:spPr>
        <a:xfrm>
          <a:off x="20383500" y="64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64381</xdr:rowOff>
    </xdr:from>
    <xdr:ext cx="378565"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20245017" y="6236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130556</xdr:rowOff>
    </xdr:from>
    <xdr:to>
      <xdr:col>102</xdr:col>
      <xdr:colOff>114300</xdr:colOff>
      <xdr:row>38</xdr:row>
      <xdr:rowOff>136957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656300" y="664565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111760</xdr:rowOff>
    </xdr:from>
    <xdr:to>
      <xdr:col>102</xdr:col>
      <xdr:colOff>165100</xdr:colOff>
      <xdr:row>38</xdr:row>
      <xdr:rowOff>41910</xdr:rowOff>
    </xdr:to>
    <xdr:sp macro="" textlink="">
      <xdr:nvSpPr>
        <xdr:cNvPr id="721" name="フローチャート: 判断 720">
          <a:extLst>
            <a:ext uri="{FF2B5EF4-FFF2-40B4-BE49-F238E27FC236}">
              <a16:creationId xmlns:a16="http://schemas.microsoft.com/office/drawing/2014/main" id="{00000000-0008-0000-0600-0000D1020000}"/>
            </a:ext>
          </a:extLst>
        </xdr:cNvPr>
        <xdr:cNvSpPr/>
      </xdr:nvSpPr>
      <xdr:spPr>
        <a:xfrm>
          <a:off x="19494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58437</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9356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93472</xdr:rowOff>
    </xdr:from>
    <xdr:to>
      <xdr:col>98</xdr:col>
      <xdr:colOff>38100</xdr:colOff>
      <xdr:row>38</xdr:row>
      <xdr:rowOff>23622</xdr:rowOff>
    </xdr:to>
    <xdr:sp macro="" textlink="">
      <xdr:nvSpPr>
        <xdr:cNvPr id="723" name="フローチャート: 判断 722">
          <a:extLst>
            <a:ext uri="{FF2B5EF4-FFF2-40B4-BE49-F238E27FC236}">
              <a16:creationId xmlns:a16="http://schemas.microsoft.com/office/drawing/2014/main" id="{00000000-0008-0000-0600-0000D3020000}"/>
            </a:ext>
          </a:extLst>
        </xdr:cNvPr>
        <xdr:cNvSpPr/>
      </xdr:nvSpPr>
      <xdr:spPr>
        <a:xfrm>
          <a:off x="18605500" y="643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40149</xdr:rowOff>
    </xdr:from>
    <xdr:ext cx="378565"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7017" y="6212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0" name="楕円 729">
          <a:extLst>
            <a:ext uri="{FF2B5EF4-FFF2-40B4-BE49-F238E27FC236}">
              <a16:creationId xmlns:a16="http://schemas.microsoft.com/office/drawing/2014/main" id="{00000000-0008-0000-0600-0000D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31" name="投資及び出資金該当値テキスト">
          <a:extLst>
            <a:ext uri="{FF2B5EF4-FFF2-40B4-BE49-F238E27FC236}">
              <a16:creationId xmlns:a16="http://schemas.microsoft.com/office/drawing/2014/main" id="{00000000-0008-0000-0600-0000D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32" name="楕円 731">
          <a:extLst>
            <a:ext uri="{FF2B5EF4-FFF2-40B4-BE49-F238E27FC236}">
              <a16:creationId xmlns:a16="http://schemas.microsoft.com/office/drawing/2014/main" id="{00000000-0008-0000-0600-0000D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86157</xdr:rowOff>
    </xdr:from>
    <xdr:to>
      <xdr:col>102</xdr:col>
      <xdr:colOff>165100</xdr:colOff>
      <xdr:row>39</xdr:row>
      <xdr:rowOff>16307</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19494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7434</xdr:rowOff>
    </xdr:from>
    <xdr:ext cx="249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420650"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79756</xdr:rowOff>
    </xdr:from>
    <xdr:to>
      <xdr:col>98</xdr:col>
      <xdr:colOff>38100</xdr:colOff>
      <xdr:row>39</xdr:row>
      <xdr:rowOff>9906</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18605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1033</xdr:rowOff>
    </xdr:from>
    <xdr:ext cx="313932"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99333" y="6687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2" name="貸付金グラフ枠">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131879</xdr:rowOff>
    </xdr:from>
    <xdr:to>
      <xdr:col>116</xdr:col>
      <xdr:colOff>62864</xdr:colOff>
      <xdr:row>59</xdr:row>
      <xdr:rowOff>82076</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22159595" y="8704379"/>
          <a:ext cx="1269" cy="1493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85903</xdr:rowOff>
    </xdr:from>
    <xdr:ext cx="469744" cy="259045"/>
    <xdr:sp macro="" textlink="">
      <xdr:nvSpPr>
        <xdr:cNvPr id="764" name="貸付金最小値テキスト">
          <a:extLst>
            <a:ext uri="{FF2B5EF4-FFF2-40B4-BE49-F238E27FC236}">
              <a16:creationId xmlns:a16="http://schemas.microsoft.com/office/drawing/2014/main" id="{00000000-0008-0000-0600-0000FC020000}"/>
            </a:ext>
          </a:extLst>
        </xdr:cNvPr>
        <xdr:cNvSpPr txBox="1"/>
      </xdr:nvSpPr>
      <xdr:spPr>
        <a:xfrm>
          <a:off x="22212300" y="102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82076</xdr:rowOff>
    </xdr:from>
    <xdr:to>
      <xdr:col>116</xdr:col>
      <xdr:colOff>152400</xdr:colOff>
      <xdr:row>59</xdr:row>
      <xdr:rowOff>82076</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2072600" y="101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78556</xdr:rowOff>
    </xdr:from>
    <xdr:ext cx="534377" cy="259045"/>
    <xdr:sp macro="" textlink="">
      <xdr:nvSpPr>
        <xdr:cNvPr id="766" name="貸付金最大値テキスト">
          <a:extLst>
            <a:ext uri="{FF2B5EF4-FFF2-40B4-BE49-F238E27FC236}">
              <a16:creationId xmlns:a16="http://schemas.microsoft.com/office/drawing/2014/main" id="{00000000-0008-0000-0600-0000FE020000}"/>
            </a:ext>
          </a:extLst>
        </xdr:cNvPr>
        <xdr:cNvSpPr txBox="1"/>
      </xdr:nvSpPr>
      <xdr:spPr>
        <a:xfrm>
          <a:off x="22212300" y="847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131879</xdr:rowOff>
    </xdr:from>
    <xdr:to>
      <xdr:col>116</xdr:col>
      <xdr:colOff>152400</xdr:colOff>
      <xdr:row>50</xdr:row>
      <xdr:rowOff>131879</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2072600" y="870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82076</xdr:rowOff>
    </xdr:from>
    <xdr:to>
      <xdr:col>116</xdr:col>
      <xdr:colOff>63500</xdr:colOff>
      <xdr:row>59</xdr:row>
      <xdr:rowOff>86420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1323300" y="10197626"/>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8629</xdr:rowOff>
    </xdr:from>
    <xdr:ext cx="534377" cy="259045"/>
    <xdr:sp macro="" textlink="">
      <xdr:nvSpPr>
        <xdr:cNvPr id="769" name="貸付金平均値テキスト">
          <a:extLst>
            <a:ext uri="{FF2B5EF4-FFF2-40B4-BE49-F238E27FC236}">
              <a16:creationId xmlns:a16="http://schemas.microsoft.com/office/drawing/2014/main" id="{00000000-0008-0000-0600-000001030000}"/>
            </a:ext>
          </a:extLst>
        </xdr:cNvPr>
        <xdr:cNvSpPr txBox="1"/>
      </xdr:nvSpPr>
      <xdr:spPr>
        <a:xfrm>
          <a:off x="22212300" y="9438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157202</xdr:rowOff>
    </xdr:from>
    <xdr:to>
      <xdr:col>116</xdr:col>
      <xdr:colOff>114300</xdr:colOff>
      <xdr:row>56</xdr:row>
      <xdr:rowOff>87352</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2110700" y="958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86142</xdr:rowOff>
    </xdr:from>
    <xdr:to>
      <xdr:col>111</xdr:col>
      <xdr:colOff>177800</xdr:colOff>
      <xdr:row>59</xdr:row>
      <xdr:rowOff>86420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0434300" y="10201692"/>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106225</xdr:rowOff>
    </xdr:from>
    <xdr:to>
      <xdr:col>112</xdr:col>
      <xdr:colOff>38100</xdr:colOff>
      <xdr:row>56</xdr:row>
      <xdr:rowOff>36375</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12725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52902</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43411" y="9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84787</xdr:rowOff>
    </xdr:from>
    <xdr:to>
      <xdr:col>107</xdr:col>
      <xdr:colOff>50800</xdr:colOff>
      <xdr:row>59</xdr:row>
      <xdr:rowOff>86142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9545300" y="10200337"/>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99138</xdr:rowOff>
    </xdr:from>
    <xdr:to>
      <xdr:col>107</xdr:col>
      <xdr:colOff>101600</xdr:colOff>
      <xdr:row>56</xdr:row>
      <xdr:rowOff>29288</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0383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45815</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671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84787</xdr:rowOff>
    </xdr:from>
    <xdr:to>
      <xdr:col>102</xdr:col>
      <xdr:colOff>114300</xdr:colOff>
      <xdr:row>59</xdr:row>
      <xdr:rowOff>88820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18656300" y="10200337"/>
          <a:ext cx="8890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14867</xdr:rowOff>
    </xdr:from>
    <xdr:to>
      <xdr:col>102</xdr:col>
      <xdr:colOff>165100</xdr:colOff>
      <xdr:row>55</xdr:row>
      <xdr:rowOff>116467</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19494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132994</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278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3404</xdr:rowOff>
    </xdr:from>
    <xdr:to>
      <xdr:col>98</xdr:col>
      <xdr:colOff>38100</xdr:colOff>
      <xdr:row>55</xdr:row>
      <xdr:rowOff>105004</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18605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121531</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389111" y="920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31276</xdr:rowOff>
    </xdr:from>
    <xdr:to>
      <xdr:col>116</xdr:col>
      <xdr:colOff>114300</xdr:colOff>
      <xdr:row>59</xdr:row>
      <xdr:rowOff>132876</xdr:rowOff>
    </xdr:to>
    <xdr:sp macro="" textlink="">
      <xdr:nvSpPr>
        <xdr:cNvPr id="787" name="楕円 786">
          <a:extLst>
            <a:ext uri="{FF2B5EF4-FFF2-40B4-BE49-F238E27FC236}">
              <a16:creationId xmlns:a16="http://schemas.microsoft.com/office/drawing/2014/main" id="{00000000-0008-0000-0600-000013030000}"/>
            </a:ext>
          </a:extLst>
        </xdr:cNvPr>
        <xdr:cNvSpPr/>
      </xdr:nvSpPr>
      <xdr:spPr>
        <a:xfrm>
          <a:off x="22110700" y="101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117653</xdr:rowOff>
    </xdr:from>
    <xdr:ext cx="469744" cy="259045"/>
    <xdr:sp macro="" textlink="">
      <xdr:nvSpPr>
        <xdr:cNvPr id="788" name="貸付金該当値テキスト">
          <a:extLst>
            <a:ext uri="{FF2B5EF4-FFF2-40B4-BE49-F238E27FC236}">
              <a16:creationId xmlns:a16="http://schemas.microsoft.com/office/drawing/2014/main" id="{00000000-0008-0000-0600-000014030000}"/>
            </a:ext>
          </a:extLst>
        </xdr:cNvPr>
        <xdr:cNvSpPr txBox="1"/>
      </xdr:nvSpPr>
      <xdr:spPr>
        <a:xfrm>
          <a:off x="22212300" y="100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35620</xdr:rowOff>
    </xdr:from>
    <xdr:to>
      <xdr:col>112</xdr:col>
      <xdr:colOff>38100</xdr:colOff>
      <xdr:row>59</xdr:row>
      <xdr:rowOff>137220</xdr:rowOff>
    </xdr:to>
    <xdr:sp macro="" textlink="">
      <xdr:nvSpPr>
        <xdr:cNvPr id="789" name="楕円 788">
          <a:extLst>
            <a:ext uri="{FF2B5EF4-FFF2-40B4-BE49-F238E27FC236}">
              <a16:creationId xmlns:a16="http://schemas.microsoft.com/office/drawing/2014/main" id="{00000000-0008-0000-0600-000015030000}"/>
            </a:ext>
          </a:extLst>
        </xdr:cNvPr>
        <xdr:cNvSpPr/>
      </xdr:nvSpPr>
      <xdr:spPr>
        <a:xfrm>
          <a:off x="21272500" y="101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59</xdr:row>
      <xdr:rowOff>128347</xdr:rowOff>
    </xdr:from>
    <xdr:ext cx="378565"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121317" y="10243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35342</xdr:rowOff>
    </xdr:from>
    <xdr:to>
      <xdr:col>107</xdr:col>
      <xdr:colOff>101600</xdr:colOff>
      <xdr:row>59</xdr:row>
      <xdr:rowOff>136942</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0383500" y="101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128069</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5017" y="10243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33987</xdr:rowOff>
    </xdr:from>
    <xdr:to>
      <xdr:col>102</xdr:col>
      <xdr:colOff>165100</xdr:colOff>
      <xdr:row>59</xdr:row>
      <xdr:rowOff>135587</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19494500" y="1014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126714</xdr:rowOff>
    </xdr:from>
    <xdr:ext cx="378565"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56017" y="10242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38020</xdr:rowOff>
    </xdr:from>
    <xdr:to>
      <xdr:col>98</xdr:col>
      <xdr:colOff>38100</xdr:colOff>
      <xdr:row>59</xdr:row>
      <xdr:rowOff>139620</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18605500" y="1015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130747</xdr:rowOff>
    </xdr:from>
    <xdr:ext cx="378565"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7017" y="10246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8" name="繰出金グラフ枠">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89789</xdr:rowOff>
    </xdr:from>
    <xdr:to>
      <xdr:col>116</xdr:col>
      <xdr:colOff>62864</xdr:colOff>
      <xdr:row>79</xdr:row>
      <xdr:rowOff>65405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22159595" y="12262739"/>
          <a:ext cx="1269"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69232</xdr:rowOff>
    </xdr:from>
    <xdr:ext cx="469744" cy="259045"/>
    <xdr:sp macro="" textlink="">
      <xdr:nvSpPr>
        <xdr:cNvPr id="820" name="繰出金最小値テキスト">
          <a:extLst>
            <a:ext uri="{FF2B5EF4-FFF2-40B4-BE49-F238E27FC236}">
              <a16:creationId xmlns:a16="http://schemas.microsoft.com/office/drawing/2014/main" id="{00000000-0008-0000-0600-000034030000}"/>
            </a:ext>
          </a:extLst>
        </xdr:cNvPr>
        <xdr:cNvSpPr txBox="1"/>
      </xdr:nvSpPr>
      <xdr:spPr>
        <a:xfrm>
          <a:off x="22212300"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65405</xdr:rowOff>
    </xdr:from>
    <xdr:to>
      <xdr:col>116</xdr:col>
      <xdr:colOff>152400</xdr:colOff>
      <xdr:row>79</xdr:row>
      <xdr:rowOff>65405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2072600" y="1360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36466</xdr:rowOff>
    </xdr:from>
    <xdr:ext cx="469744" cy="259045"/>
    <xdr:sp macro="" textlink="">
      <xdr:nvSpPr>
        <xdr:cNvPr id="822" name="繰出金最大値テキスト">
          <a:extLst>
            <a:ext uri="{FF2B5EF4-FFF2-40B4-BE49-F238E27FC236}">
              <a16:creationId xmlns:a16="http://schemas.microsoft.com/office/drawing/2014/main" id="{00000000-0008-0000-0600-000036030000}"/>
            </a:ext>
          </a:extLst>
        </xdr:cNvPr>
        <xdr:cNvSpPr txBox="1"/>
      </xdr:nvSpPr>
      <xdr:spPr>
        <a:xfrm>
          <a:off x="22212300" y="1203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89789</xdr:rowOff>
    </xdr:from>
    <xdr:to>
      <xdr:col>116</xdr:col>
      <xdr:colOff>152400</xdr:colOff>
      <xdr:row>71</xdr:row>
      <xdr:rowOff>89789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22072600" y="1226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113792</xdr:rowOff>
    </xdr:from>
    <xdr:to>
      <xdr:col>116</xdr:col>
      <xdr:colOff>63500</xdr:colOff>
      <xdr:row>78</xdr:row>
      <xdr:rowOff>125222</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1323300" y="1348689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90060</xdr:rowOff>
    </xdr:from>
    <xdr:ext cx="469744" cy="259045"/>
    <xdr:sp macro="" textlink="">
      <xdr:nvSpPr>
        <xdr:cNvPr id="825" name="繰出金平均値テキスト">
          <a:extLst>
            <a:ext uri="{FF2B5EF4-FFF2-40B4-BE49-F238E27FC236}">
              <a16:creationId xmlns:a16="http://schemas.microsoft.com/office/drawing/2014/main" id="{00000000-0008-0000-0600-000039030000}"/>
            </a:ext>
          </a:extLst>
        </xdr:cNvPr>
        <xdr:cNvSpPr txBox="1"/>
      </xdr:nvSpPr>
      <xdr:spPr>
        <a:xfrm>
          <a:off x="22212300" y="131202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67183</xdr:rowOff>
    </xdr:from>
    <xdr:to>
      <xdr:col>116</xdr:col>
      <xdr:colOff>114300</xdr:colOff>
      <xdr:row>77</xdr:row>
      <xdr:rowOff>168783</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2110700" y="1326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62357</xdr:rowOff>
    </xdr:from>
    <xdr:to>
      <xdr:col>111</xdr:col>
      <xdr:colOff>177800</xdr:colOff>
      <xdr:row>78</xdr:row>
      <xdr:rowOff>113792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0434300" y="13435457"/>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152146</xdr:rowOff>
    </xdr:from>
    <xdr:to>
      <xdr:col>112</xdr:col>
      <xdr:colOff>38100</xdr:colOff>
      <xdr:row>77</xdr:row>
      <xdr:rowOff>82296</xdr:rowOff>
    </xdr:to>
    <xdr:sp macro="" textlink="">
      <xdr:nvSpPr>
        <xdr:cNvPr id="828" name="フローチャート: 判断 827">
          <a:extLst>
            <a:ext uri="{FF2B5EF4-FFF2-40B4-BE49-F238E27FC236}">
              <a16:creationId xmlns:a16="http://schemas.microsoft.com/office/drawing/2014/main" id="{00000000-0008-0000-0600-00003C030000}"/>
            </a:ext>
          </a:extLst>
        </xdr:cNvPr>
        <xdr:cNvSpPr/>
      </xdr:nvSpPr>
      <xdr:spPr>
        <a:xfrm>
          <a:off x="212725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98823</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75728" y="1295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62357</xdr:rowOff>
    </xdr:from>
    <xdr:to>
      <xdr:col>107</xdr:col>
      <xdr:colOff>50800</xdr:colOff>
      <xdr:row>79</xdr:row>
      <xdr:rowOff>23113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19545300" y="13435457"/>
          <a:ext cx="889000" cy="1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160147</xdr:rowOff>
    </xdr:from>
    <xdr:to>
      <xdr:col>107</xdr:col>
      <xdr:colOff>101600</xdr:colOff>
      <xdr:row>77</xdr:row>
      <xdr:rowOff>90297</xdr:rowOff>
    </xdr:to>
    <xdr:sp macro="" textlink="">
      <xdr:nvSpPr>
        <xdr:cNvPr id="831" name="フローチャート: 判断 830">
          <a:extLst>
            <a:ext uri="{FF2B5EF4-FFF2-40B4-BE49-F238E27FC236}">
              <a16:creationId xmlns:a16="http://schemas.microsoft.com/office/drawing/2014/main" id="{00000000-0008-0000-0600-00003F030000}"/>
            </a:ext>
          </a:extLst>
        </xdr:cNvPr>
        <xdr:cNvSpPr/>
      </xdr:nvSpPr>
      <xdr:spPr>
        <a:xfrm>
          <a:off x="20383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106824</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23113</xdr:rowOff>
    </xdr:from>
    <xdr:to>
      <xdr:col>102</xdr:col>
      <xdr:colOff>114300</xdr:colOff>
      <xdr:row>79</xdr:row>
      <xdr:rowOff>68835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18656300" y="1356766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64515</xdr:rowOff>
    </xdr:from>
    <xdr:to>
      <xdr:col>102</xdr:col>
      <xdr:colOff>165100</xdr:colOff>
      <xdr:row>77</xdr:row>
      <xdr:rowOff>166115</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19494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11192</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310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82042</xdr:rowOff>
    </xdr:from>
    <xdr:to>
      <xdr:col>98</xdr:col>
      <xdr:colOff>38100</xdr:colOff>
      <xdr:row>78</xdr:row>
      <xdr:rowOff>12192</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18605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28719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21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74422</xdr:rowOff>
    </xdr:from>
    <xdr:to>
      <xdr:col>116</xdr:col>
      <xdr:colOff>114300</xdr:colOff>
      <xdr:row>79</xdr:row>
      <xdr:rowOff>4572</xdr:rowOff>
    </xdr:to>
    <xdr:sp macro="" textlink="">
      <xdr:nvSpPr>
        <xdr:cNvPr id="843" name="楕円 842">
          <a:extLst>
            <a:ext uri="{FF2B5EF4-FFF2-40B4-BE49-F238E27FC236}">
              <a16:creationId xmlns:a16="http://schemas.microsoft.com/office/drawing/2014/main" id="{00000000-0008-0000-0600-00004B030000}"/>
            </a:ext>
          </a:extLst>
        </xdr:cNvPr>
        <xdr:cNvSpPr/>
      </xdr:nvSpPr>
      <xdr:spPr>
        <a:xfrm>
          <a:off x="221107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160799</xdr:rowOff>
    </xdr:from>
    <xdr:ext cx="469744" cy="259045"/>
    <xdr:sp macro="" textlink="">
      <xdr:nvSpPr>
        <xdr:cNvPr id="844" name="繰出金該当値テキスト">
          <a:extLst>
            <a:ext uri="{FF2B5EF4-FFF2-40B4-BE49-F238E27FC236}">
              <a16:creationId xmlns:a16="http://schemas.microsoft.com/office/drawing/2014/main" id="{00000000-0008-0000-0600-00004C030000}"/>
            </a:ext>
          </a:extLst>
        </xdr:cNvPr>
        <xdr:cNvSpPr txBox="1"/>
      </xdr:nvSpPr>
      <xdr:spPr>
        <a:xfrm>
          <a:off x="22212300" y="133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62992</xdr:rowOff>
    </xdr:from>
    <xdr:to>
      <xdr:col>112</xdr:col>
      <xdr:colOff>38100</xdr:colOff>
      <xdr:row>78</xdr:row>
      <xdr:rowOff>164592</xdr:rowOff>
    </xdr:to>
    <xdr:sp macro="" textlink="">
      <xdr:nvSpPr>
        <xdr:cNvPr id="845" name="楕円 844">
          <a:extLst>
            <a:ext uri="{FF2B5EF4-FFF2-40B4-BE49-F238E27FC236}">
              <a16:creationId xmlns:a16="http://schemas.microsoft.com/office/drawing/2014/main" id="{00000000-0008-0000-0600-00004D030000}"/>
            </a:ext>
          </a:extLst>
        </xdr:cNvPr>
        <xdr:cNvSpPr/>
      </xdr:nvSpPr>
      <xdr:spPr>
        <a:xfrm>
          <a:off x="21272500" y="1343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155719</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75728" y="135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11557</xdr:rowOff>
    </xdr:from>
    <xdr:to>
      <xdr:col>107</xdr:col>
      <xdr:colOff>101600</xdr:colOff>
      <xdr:row>78</xdr:row>
      <xdr:rowOff>113157</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20383500" y="1338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104284</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99428" y="1347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143763</xdr:rowOff>
    </xdr:from>
    <xdr:to>
      <xdr:col>102</xdr:col>
      <xdr:colOff>165100</xdr:colOff>
      <xdr:row>79</xdr:row>
      <xdr:rowOff>73913</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19494500" y="1351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65040</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10428" y="136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79</xdr:row>
      <xdr:rowOff>18035</xdr:rowOff>
    </xdr:from>
    <xdr:to>
      <xdr:col>98</xdr:col>
      <xdr:colOff>38100</xdr:colOff>
      <xdr:row>79</xdr:row>
      <xdr:rowOff>119635</xdr:rowOff>
    </xdr:to>
    <xdr:sp macro="" textlink="">
      <xdr:nvSpPr>
        <xdr:cNvPr id="851" name="楕円 850">
          <a:extLst>
            <a:ext uri="{FF2B5EF4-FFF2-40B4-BE49-F238E27FC236}">
              <a16:creationId xmlns:a16="http://schemas.microsoft.com/office/drawing/2014/main" id="{00000000-0008-0000-0600-000053030000}"/>
            </a:ext>
          </a:extLst>
        </xdr:cNvPr>
        <xdr:cNvSpPr/>
      </xdr:nvSpPr>
      <xdr:spPr>
        <a:xfrm>
          <a:off x="18605500" y="1356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79</xdr:row>
      <xdr:rowOff>110762</xdr:rowOff>
    </xdr:from>
    <xdr:ext cx="469744"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21428" y="1365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5" name="前年度繰上充用金グラフ枠">
          <a:extLst>
            <a:ext uri="{FF2B5EF4-FFF2-40B4-BE49-F238E27FC236}">
              <a16:creationId xmlns:a16="http://schemas.microsoft.com/office/drawing/2014/main" id="{00000000-0008-0000-0600-00006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7" name="前年度繰上充用金最小値テキスト">
          <a:extLst>
            <a:ext uri="{FF2B5EF4-FFF2-40B4-BE49-F238E27FC236}">
              <a16:creationId xmlns:a16="http://schemas.microsoft.com/office/drawing/2014/main" id="{00000000-0008-0000-0600-00006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9" name="前年度繰上充用金最大値テキスト">
          <a:extLst>
            <a:ext uri="{FF2B5EF4-FFF2-40B4-BE49-F238E27FC236}">
              <a16:creationId xmlns:a16="http://schemas.microsoft.com/office/drawing/2014/main" id="{00000000-0008-0000-0600-00006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2" name="前年度繰上充用金平均値テキスト">
          <a:extLst>
            <a:ext uri="{FF2B5EF4-FFF2-40B4-BE49-F238E27FC236}">
              <a16:creationId xmlns:a16="http://schemas.microsoft.com/office/drawing/2014/main" id="{00000000-0008-0000-0600-00006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1" name="前年度繰上充用金該当値テキスト">
          <a:extLst>
            <a:ext uri="{FF2B5EF4-FFF2-40B4-BE49-F238E27FC236}">
              <a16:creationId xmlns:a16="http://schemas.microsoft.com/office/drawing/2014/main" id="{00000000-0008-0000-0600-00007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248,974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県費負担教職員の給与負担事務の政令市への移譲から大幅に減少し、グループ内平均と比較して低い水準で推移している。令和６年度は、給与改定による職員給の増や退職手当の増等により増加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物件費は、グループ内平均と比較して低い水準で推移している。令和６年度は、教育環境整備事業費（緊急整備分）等により増加している。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は、グループ内平均と比較して低い水準で推移している。令和２年度以降は新型コロナウイルス感染症の拡大防止対策により大幅増となったのち、令和４年度から減少に転じたが、令和６年度は、税収増に伴う税交付金の増等により増加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普通建設事業費は、県内に抱える３つの政令市が道路建設等を担っていることから、グループ内平均と比較して低い水準で推移している。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は、令和５年度では過去に発行した県債の償還がピークを越えたこと等により減少したが、令和６年度は、償還を迎える銘柄が一時的に増となるなどにより増加している。また、県債発行の適正化に取り組んでおり、グループ内平均と比較して低い水準で推移して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9,202,559
8,917,670
2,416.55
2,342,944,916
2,291,196,569
21,589,912
1,449,789,663
2,872,935,522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137795</xdr:rowOff>
    </xdr:from>
    <xdr:to>
      <xdr:col>24</xdr:col>
      <xdr:colOff>62865</xdr:colOff>
      <xdr:row>38</xdr:row>
      <xdr:rowOff>101600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81295"/>
          <a:ext cx="127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105427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0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101600</xdr:rowOff>
    </xdr:from>
    <xdr:to>
      <xdr:col>24</xdr:col>
      <xdr:colOff>152400</xdr:colOff>
      <xdr:row>38</xdr:row>
      <xdr:rowOff>101600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84472</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56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137795</xdr:rowOff>
    </xdr:from>
    <xdr:to>
      <xdr:col>24</xdr:col>
      <xdr:colOff>152400</xdr:colOff>
      <xdr:row>30</xdr:row>
      <xdr:rowOff>137795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8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17780</xdr:rowOff>
    </xdr:from>
    <xdr:to>
      <xdr:col>24</xdr:col>
      <xdr:colOff>63500</xdr:colOff>
      <xdr:row>37</xdr:row>
      <xdr:rowOff>33020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14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90822</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01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67945</xdr:rowOff>
    </xdr:from>
    <xdr:to>
      <xdr:col>24</xdr:col>
      <xdr:colOff>114300</xdr:colOff>
      <xdr:row>35</xdr:row>
      <xdr:rowOff>169545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17780</xdr:rowOff>
    </xdr:from>
    <xdr:to>
      <xdr:col>19</xdr:col>
      <xdr:colOff>177800</xdr:colOff>
      <xdr:row>37</xdr:row>
      <xdr:rowOff>52070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14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73660</xdr:rowOff>
    </xdr:from>
    <xdr:to>
      <xdr:col>20</xdr:col>
      <xdr:colOff>38100</xdr:colOff>
      <xdr:row>36</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20337</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5849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52070</xdr:rowOff>
    </xdr:from>
    <xdr:to>
      <xdr:col>15</xdr:col>
      <xdr:colOff>50800</xdr:colOff>
      <xdr:row>37</xdr:row>
      <xdr:rowOff>57785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57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106045</xdr:rowOff>
    </xdr:from>
    <xdr:to>
      <xdr:col>15</xdr:col>
      <xdr:colOff>101600</xdr:colOff>
      <xdr:row>36</xdr:row>
      <xdr:rowOff>36195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52722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588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44450</xdr:rowOff>
    </xdr:from>
    <xdr:to>
      <xdr:col>10</xdr:col>
      <xdr:colOff>114300</xdr:colOff>
      <xdr:row>37</xdr:row>
      <xdr:rowOff>57785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8810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115570</xdr:rowOff>
    </xdr:from>
    <xdr:to>
      <xdr:col>10</xdr:col>
      <xdr:colOff>165100</xdr:colOff>
      <xdr:row>36</xdr:row>
      <xdr:rowOff>45720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62247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5891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104140</xdr:rowOff>
    </xdr:from>
    <xdr:to>
      <xdr:col>6</xdr:col>
      <xdr:colOff>38100</xdr:colOff>
      <xdr:row>36</xdr:row>
      <xdr:rowOff>34290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50817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153670</xdr:rowOff>
    </xdr:from>
    <xdr:to>
      <xdr:col>24</xdr:col>
      <xdr:colOff>114300</xdr:colOff>
      <xdr:row>37</xdr:row>
      <xdr:rowOff>83820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132097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4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138430</xdr:rowOff>
    </xdr:from>
    <xdr:to>
      <xdr:col>20</xdr:col>
      <xdr:colOff>38100</xdr:colOff>
      <xdr:row>37</xdr:row>
      <xdr:rowOff>68580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59707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1270</xdr:rowOff>
    </xdr:from>
    <xdr:to>
      <xdr:col>15</xdr:col>
      <xdr:colOff>101600</xdr:colOff>
      <xdr:row>37</xdr:row>
      <xdr:rowOff>102870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93997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3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6985</xdr:rowOff>
    </xdr:from>
    <xdr:to>
      <xdr:col>10</xdr:col>
      <xdr:colOff>165100</xdr:colOff>
      <xdr:row>37</xdr:row>
      <xdr:rowOff>108585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99712</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443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165100</xdr:rowOff>
    </xdr:from>
    <xdr:to>
      <xdr:col>6</xdr:col>
      <xdr:colOff>38100</xdr:colOff>
      <xdr:row>37</xdr:row>
      <xdr:rowOff>95250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86377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430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22265</xdr:rowOff>
    </xdr:from>
    <xdr:to>
      <xdr:col>24</xdr:col>
      <xdr:colOff>62865</xdr:colOff>
      <xdr:row>58</xdr:row>
      <xdr:rowOff>106651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94765"/>
          <a:ext cx="1270" cy="145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110478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106651</xdr:rowOff>
    </xdr:from>
    <xdr:to>
      <xdr:col>24</xdr:col>
      <xdr:colOff>152400</xdr:colOff>
      <xdr:row>58</xdr:row>
      <xdr:rowOff>106651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140392</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6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22265</xdr:rowOff>
    </xdr:from>
    <xdr:to>
      <xdr:col>24</xdr:col>
      <xdr:colOff>152400</xdr:colOff>
      <xdr:row>50</xdr:row>
      <xdr:rowOff>22265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94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25074</xdr:rowOff>
    </xdr:from>
    <xdr:to>
      <xdr:col>24</xdr:col>
      <xdr:colOff>63500</xdr:colOff>
      <xdr:row>57</xdr:row>
      <xdr:rowOff>92543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97724"/>
          <a:ext cx="8382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78254</xdr:rowOff>
    </xdr:from>
    <xdr:to>
      <xdr:col>24</xdr:col>
      <xdr:colOff>114300</xdr:colOff>
      <xdr:row>57</xdr:row>
      <xdr:rowOff>8404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7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92543</xdr:rowOff>
    </xdr:from>
    <xdr:to>
      <xdr:col>19</xdr:col>
      <xdr:colOff>177800</xdr:colOff>
      <xdr:row>57</xdr:row>
      <xdr:rowOff>100054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65193"/>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28680</xdr:rowOff>
    </xdr:from>
    <xdr:to>
      <xdr:col>20</xdr:col>
      <xdr:colOff>38100</xdr:colOff>
      <xdr:row>57</xdr:row>
      <xdr:rowOff>130280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0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146807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17411" y="95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88395</xdr:rowOff>
    </xdr:from>
    <xdr:to>
      <xdr:col>15</xdr:col>
      <xdr:colOff>50800</xdr:colOff>
      <xdr:row>57</xdr:row>
      <xdr:rowOff>100054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346695"/>
          <a:ext cx="889000" cy="5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152059</xdr:rowOff>
    </xdr:from>
    <xdr:to>
      <xdr:col>15</xdr:col>
      <xdr:colOff>101600</xdr:colOff>
      <xdr:row>57</xdr:row>
      <xdr:rowOff>82209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98736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2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88395</xdr:rowOff>
    </xdr:from>
    <xdr:to>
      <xdr:col>10</xdr:col>
      <xdr:colOff>114300</xdr:colOff>
      <xdr:row>57</xdr:row>
      <xdr:rowOff>142770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346695"/>
          <a:ext cx="889000" cy="56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92068</xdr:rowOff>
    </xdr:from>
    <xdr:to>
      <xdr:col>10</xdr:col>
      <xdr:colOff>165100</xdr:colOff>
      <xdr:row>56</xdr:row>
      <xdr:rowOff>22218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52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13345</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1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14703</xdr:rowOff>
    </xdr:from>
    <xdr:to>
      <xdr:col>6</xdr:col>
      <xdr:colOff>38100</xdr:colOff>
      <xdr:row>58</xdr:row>
      <xdr:rowOff>116303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5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107430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5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145724</xdr:rowOff>
    </xdr:from>
    <xdr:to>
      <xdr:col>24</xdr:col>
      <xdr:colOff>114300</xdr:colOff>
      <xdr:row>57</xdr:row>
      <xdr:rowOff>75874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124151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41743</xdr:rowOff>
    </xdr:from>
    <xdr:to>
      <xdr:col>20</xdr:col>
      <xdr:colOff>38100</xdr:colOff>
      <xdr:row>57</xdr:row>
      <xdr:rowOff>143343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134470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17411" y="990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49254</xdr:rowOff>
    </xdr:from>
    <xdr:to>
      <xdr:col>15</xdr:col>
      <xdr:colOff>101600</xdr:colOff>
      <xdr:row>57</xdr:row>
      <xdr:rowOff>150854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141981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1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37595</xdr:rowOff>
    </xdr:from>
    <xdr:to>
      <xdr:col>10</xdr:col>
      <xdr:colOff>165100</xdr:colOff>
      <xdr:row>54</xdr:row>
      <xdr:rowOff>139195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29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155722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07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91970</xdr:rowOff>
    </xdr:from>
    <xdr:to>
      <xdr:col>6</xdr:col>
      <xdr:colOff>38100</xdr:colOff>
      <xdr:row>58</xdr:row>
      <xdr:rowOff>22120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38647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3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63576</xdr:rowOff>
    </xdr:from>
    <xdr:to>
      <xdr:col>24</xdr:col>
      <xdr:colOff>62865</xdr:colOff>
      <xdr:row>76</xdr:row>
      <xdr:rowOff>70754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65076"/>
          <a:ext cx="1270" cy="103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74581</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10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70754</xdr:rowOff>
    </xdr:from>
    <xdr:to>
      <xdr:col>24</xdr:col>
      <xdr:colOff>152400</xdr:colOff>
      <xdr:row>76</xdr:row>
      <xdr:rowOff>70754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1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10253</xdr:rowOff>
    </xdr:from>
    <xdr:ext cx="534377"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84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63576</xdr:rowOff>
    </xdr:from>
    <xdr:to>
      <xdr:col>24</xdr:col>
      <xdr:colOff>152400</xdr:colOff>
      <xdr:row>70</xdr:row>
      <xdr:rowOff>63576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70754</xdr:rowOff>
    </xdr:from>
    <xdr:to>
      <xdr:col>24</xdr:col>
      <xdr:colOff>63500</xdr:colOff>
      <xdr:row>76</xdr:row>
      <xdr:rowOff>168549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00954"/>
          <a:ext cx="8382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105239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449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82362</xdr:rowOff>
    </xdr:from>
    <xdr:to>
      <xdr:col>24</xdr:col>
      <xdr:colOff>114300</xdr:colOff>
      <xdr:row>74</xdr:row>
      <xdr:rowOff>12512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9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75051</xdr:rowOff>
    </xdr:from>
    <xdr:to>
      <xdr:col>19</xdr:col>
      <xdr:colOff>177800</xdr:colOff>
      <xdr:row>76</xdr:row>
      <xdr:rowOff>168549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3105251"/>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15016</xdr:rowOff>
    </xdr:from>
    <xdr:to>
      <xdr:col>20</xdr:col>
      <xdr:colOff>38100</xdr:colOff>
      <xdr:row>74</xdr:row>
      <xdr:rowOff>116616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133143</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4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75051</xdr:rowOff>
    </xdr:from>
    <xdr:to>
      <xdr:col>15</xdr:col>
      <xdr:colOff>50800</xdr:colOff>
      <xdr:row>77</xdr:row>
      <xdr:rowOff>104313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105251"/>
          <a:ext cx="889000" cy="2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6010</xdr:rowOff>
    </xdr:from>
    <xdr:to>
      <xdr:col>15</xdr:col>
      <xdr:colOff>101600</xdr:colOff>
      <xdr:row>74</xdr:row>
      <xdr:rowOff>107610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124137</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102896</xdr:rowOff>
    </xdr:from>
    <xdr:to>
      <xdr:col>10</xdr:col>
      <xdr:colOff>114300</xdr:colOff>
      <xdr:row>77</xdr:row>
      <xdr:rowOff>104313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133096"/>
          <a:ext cx="889000" cy="1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3815</xdr:rowOff>
    </xdr:from>
    <xdr:to>
      <xdr:col>10</xdr:col>
      <xdr:colOff>165100</xdr:colOff>
      <xdr:row>74</xdr:row>
      <xdr:rowOff>105415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121942</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4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50450</xdr:rowOff>
    </xdr:from>
    <xdr:to>
      <xdr:col>6</xdr:col>
      <xdr:colOff>38100</xdr:colOff>
      <xdr:row>73</xdr:row>
      <xdr:rowOff>152050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168577</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19954</xdr:rowOff>
    </xdr:from>
    <xdr:to>
      <xdr:col>24</xdr:col>
      <xdr:colOff>114300</xdr:colOff>
      <xdr:row>76</xdr:row>
      <xdr:rowOff>121554</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106332</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96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117749</xdr:rowOff>
    </xdr:from>
    <xdr:to>
      <xdr:col>20</xdr:col>
      <xdr:colOff>38100</xdr:colOff>
      <xdr:row>77</xdr:row>
      <xdr:rowOff>47899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4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39026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324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24251</xdr:rowOff>
    </xdr:from>
    <xdr:to>
      <xdr:col>15</xdr:col>
      <xdr:colOff>101600</xdr:colOff>
      <xdr:row>76</xdr:row>
      <xdr:rowOff>125851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116978</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314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53513</xdr:rowOff>
    </xdr:from>
    <xdr:to>
      <xdr:col>10</xdr:col>
      <xdr:colOff>165100</xdr:colOff>
      <xdr:row>77</xdr:row>
      <xdr:rowOff>155113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146240</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334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52096</xdr:rowOff>
    </xdr:from>
    <xdr:to>
      <xdr:col>6</xdr:col>
      <xdr:colOff>38100</xdr:colOff>
      <xdr:row>76</xdr:row>
      <xdr:rowOff>153696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8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144823</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31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93</xdr:row>
      <xdr:rowOff>75121</xdr:rowOff>
    </xdr:from>
    <xdr:to>
      <xdr:col>24</xdr:col>
      <xdr:colOff>62865</xdr:colOff>
      <xdr:row>97</xdr:row>
      <xdr:rowOff>122059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6019971"/>
          <a:ext cx="1270" cy="732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125886</xdr:rowOff>
    </xdr:from>
    <xdr:ext cx="469744"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7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122059</xdr:rowOff>
    </xdr:from>
    <xdr:to>
      <xdr:col>24</xdr:col>
      <xdr:colOff>152400</xdr:colOff>
      <xdr:row>97</xdr:row>
      <xdr:rowOff>122059</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75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21798</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79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93</xdr:row>
      <xdr:rowOff>75121</xdr:rowOff>
    </xdr:from>
    <xdr:to>
      <xdr:col>24</xdr:col>
      <xdr:colOff>152400</xdr:colOff>
      <xdr:row>93</xdr:row>
      <xdr:rowOff>75121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0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17514</xdr:rowOff>
    </xdr:from>
    <xdr:to>
      <xdr:col>24</xdr:col>
      <xdr:colOff>63500</xdr:colOff>
      <xdr:row>97</xdr:row>
      <xdr:rowOff>80759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648164"/>
          <a:ext cx="838200" cy="6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52303</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4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29426</xdr:rowOff>
    </xdr:from>
    <xdr:to>
      <xdr:col>24</xdr:col>
      <xdr:colOff>114300</xdr:colOff>
      <xdr:row>96</xdr:row>
      <xdr:rowOff>131026</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8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147625</xdr:rowOff>
    </xdr:from>
    <xdr:to>
      <xdr:col>19</xdr:col>
      <xdr:colOff>177800</xdr:colOff>
      <xdr:row>97</xdr:row>
      <xdr:rowOff>17514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092475"/>
          <a:ext cx="889000" cy="5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49161</xdr:rowOff>
    </xdr:from>
    <xdr:to>
      <xdr:col>20</xdr:col>
      <xdr:colOff>38100</xdr:colOff>
      <xdr:row>95</xdr:row>
      <xdr:rowOff>150761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33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167288</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17411" y="1611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165684</xdr:rowOff>
    </xdr:from>
    <xdr:to>
      <xdr:col>15</xdr:col>
      <xdr:colOff>50800</xdr:colOff>
      <xdr:row>93</xdr:row>
      <xdr:rowOff>147625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5939084"/>
          <a:ext cx="889000" cy="1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53353</xdr:rowOff>
    </xdr:from>
    <xdr:to>
      <xdr:col>15</xdr:col>
      <xdr:colOff>101600</xdr:colOff>
      <xdr:row>90</xdr:row>
      <xdr:rowOff>154953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54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30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52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165684</xdr:rowOff>
    </xdr:from>
    <xdr:to>
      <xdr:col>10</xdr:col>
      <xdr:colOff>114300</xdr:colOff>
      <xdr:row>93</xdr:row>
      <xdr:rowOff>59119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5939084"/>
          <a:ext cx="889000" cy="6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90</xdr:row>
      <xdr:rowOff>131648</xdr:rowOff>
    </xdr:from>
    <xdr:to>
      <xdr:col>10</xdr:col>
      <xdr:colOff>165100</xdr:colOff>
      <xdr:row>91</xdr:row>
      <xdr:rowOff>61798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556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78325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53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131153</xdr:rowOff>
    </xdr:from>
    <xdr:to>
      <xdr:col>6</xdr:col>
      <xdr:colOff>38100</xdr:colOff>
      <xdr:row>93</xdr:row>
      <xdr:rowOff>61303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590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77830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56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29959</xdr:rowOff>
    </xdr:from>
    <xdr:to>
      <xdr:col>24</xdr:col>
      <xdr:colOff>114300</xdr:colOff>
      <xdr:row>97</xdr:row>
      <xdr:rowOff>131559</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6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116336</xdr:rowOff>
    </xdr:from>
    <xdr:ext cx="469744"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57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138164</xdr:rowOff>
    </xdr:from>
    <xdr:to>
      <xdr:col>20</xdr:col>
      <xdr:colOff>38100</xdr:colOff>
      <xdr:row>97</xdr:row>
      <xdr:rowOff>68314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5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59441</xdr:rowOff>
    </xdr:from>
    <xdr:ext cx="469744"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49728" y="1669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96825</xdr:rowOff>
    </xdr:from>
    <xdr:to>
      <xdr:col>15</xdr:col>
      <xdr:colOff>101600</xdr:colOff>
      <xdr:row>94</xdr:row>
      <xdr:rowOff>26975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04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18102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13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114884</xdr:rowOff>
    </xdr:from>
    <xdr:to>
      <xdr:col>10</xdr:col>
      <xdr:colOff>165100</xdr:colOff>
      <xdr:row>93</xdr:row>
      <xdr:rowOff>45034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58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36161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598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8319</xdr:rowOff>
    </xdr:from>
    <xdr:to>
      <xdr:col>6</xdr:col>
      <xdr:colOff>38100</xdr:colOff>
      <xdr:row>93</xdr:row>
      <xdr:rowOff>109919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59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101046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0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58166</xdr:rowOff>
    </xdr:from>
    <xdr:to>
      <xdr:col>54</xdr:col>
      <xdr:colOff>189865</xdr:colOff>
      <xdr:row>39</xdr:row>
      <xdr:rowOff>254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73116"/>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4081</xdr:rowOff>
    </xdr:from>
    <xdr:ext cx="378565"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254</xdr:rowOff>
    </xdr:from>
    <xdr:to>
      <xdr:col>55</xdr:col>
      <xdr:colOff>88900</xdr:colOff>
      <xdr:row>39</xdr:row>
      <xdr:rowOff>254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86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4843</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4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58166</xdr:rowOff>
    </xdr:from>
    <xdr:to>
      <xdr:col>55</xdr:col>
      <xdr:colOff>88900</xdr:colOff>
      <xdr:row>31</xdr:row>
      <xdr:rowOff>58166</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73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105410</xdr:rowOff>
    </xdr:from>
    <xdr:to>
      <xdr:col>55</xdr:col>
      <xdr:colOff>0</xdr:colOff>
      <xdr:row>38</xdr:row>
      <xdr:rowOff>144272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9639300" y="6620510"/>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138447</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139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115570</xdr:rowOff>
    </xdr:from>
    <xdr:to>
      <xdr:col>55</xdr:col>
      <xdr:colOff>50800</xdr:colOff>
      <xdr:row>37</xdr:row>
      <xdr:rowOff>45720</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2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51308</xdr:rowOff>
    </xdr:from>
    <xdr:to>
      <xdr:col>50</xdr:col>
      <xdr:colOff>114300</xdr:colOff>
      <xdr:row>38</xdr:row>
      <xdr:rowOff>144272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566408"/>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24130</xdr:rowOff>
    </xdr:from>
    <xdr:to>
      <xdr:col>50</xdr:col>
      <xdr:colOff>165100</xdr:colOff>
      <xdr:row>37</xdr:row>
      <xdr:rowOff>125730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35</xdr:row>
      <xdr:rowOff>142257</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373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51308</xdr:rowOff>
    </xdr:from>
    <xdr:to>
      <xdr:col>45</xdr:col>
      <xdr:colOff>177800</xdr:colOff>
      <xdr:row>38</xdr:row>
      <xdr:rowOff>71120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656640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91186</xdr:rowOff>
    </xdr:from>
    <xdr:to>
      <xdr:col>46</xdr:col>
      <xdr:colOff>38100</xdr:colOff>
      <xdr:row>37</xdr:row>
      <xdr:rowOff>21336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37863</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71120</xdr:rowOff>
    </xdr:from>
    <xdr:to>
      <xdr:col>41</xdr:col>
      <xdr:colOff>50800</xdr:colOff>
      <xdr:row>38</xdr:row>
      <xdr:rowOff>148082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586220"/>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49276</xdr:rowOff>
    </xdr:from>
    <xdr:to>
      <xdr:col>41</xdr:col>
      <xdr:colOff>101600</xdr:colOff>
      <xdr:row>36</xdr:row>
      <xdr:rowOff>150876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167403</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10414</xdr:rowOff>
    </xdr:from>
    <xdr:to>
      <xdr:col>36</xdr:col>
      <xdr:colOff>165100</xdr:colOff>
      <xdr:row>36</xdr:row>
      <xdr:rowOff>112014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128541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595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54610</xdr:rowOff>
    </xdr:from>
    <xdr:to>
      <xdr:col>55</xdr:col>
      <xdr:colOff>50800</xdr:colOff>
      <xdr:row>38</xdr:row>
      <xdr:rowOff>156210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140987</xdr:rowOff>
    </xdr:from>
    <xdr:ext cx="378565"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484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93472</xdr:rowOff>
    </xdr:from>
    <xdr:to>
      <xdr:col>50</xdr:col>
      <xdr:colOff>165100</xdr:colOff>
      <xdr:row>39</xdr:row>
      <xdr:rowOff>23622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39</xdr:row>
      <xdr:rowOff>14749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373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508</xdr:rowOff>
    </xdr:from>
    <xdr:to>
      <xdr:col>46</xdr:col>
      <xdr:colOff>38100</xdr:colOff>
      <xdr:row>38</xdr:row>
      <xdr:rowOff>102108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93235</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0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20320</xdr:rowOff>
    </xdr:from>
    <xdr:to>
      <xdr:col>41</xdr:col>
      <xdr:colOff>101600</xdr:colOff>
      <xdr:row>38</xdr:row>
      <xdr:rowOff>121920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113047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2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97282</xdr:rowOff>
    </xdr:from>
    <xdr:to>
      <xdr:col>36</xdr:col>
      <xdr:colOff>165100</xdr:colOff>
      <xdr:row>39</xdr:row>
      <xdr:rowOff>27432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18559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3017" y="670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116775</xdr:rowOff>
    </xdr:from>
    <xdr:to>
      <xdr:col>54</xdr:col>
      <xdr:colOff>189865</xdr:colOff>
      <xdr:row>59</xdr:row>
      <xdr:rowOff>46954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9275"/>
          <a:ext cx="1270" cy="1473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50781</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46954</xdr:rowOff>
    </xdr:from>
    <xdr:to>
      <xdr:col>55</xdr:col>
      <xdr:colOff>88900</xdr:colOff>
      <xdr:row>59</xdr:row>
      <xdr:rowOff>46954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6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63452</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116775</xdr:rowOff>
    </xdr:from>
    <xdr:to>
      <xdr:col>55</xdr:col>
      <xdr:colOff>88900</xdr:colOff>
      <xdr:row>50</xdr:row>
      <xdr:rowOff>116775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2801</xdr:rowOff>
    </xdr:from>
    <xdr:to>
      <xdr:col>55</xdr:col>
      <xdr:colOff>0</xdr:colOff>
      <xdr:row>59</xdr:row>
      <xdr:rowOff>4173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11835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15961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6171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164534</xdr:rowOff>
    </xdr:from>
    <xdr:to>
      <xdr:col>55</xdr:col>
      <xdr:colOff>50800</xdr:colOff>
      <xdr:row>57</xdr:row>
      <xdr:rowOff>94684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2801</xdr:rowOff>
    </xdr:from>
    <xdr:to>
      <xdr:col>50</xdr:col>
      <xdr:colOff>114300</xdr:colOff>
      <xdr:row>59</xdr:row>
      <xdr:rowOff>3291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118351"/>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156631</xdr:rowOff>
    </xdr:from>
    <xdr:to>
      <xdr:col>50</xdr:col>
      <xdr:colOff>165100</xdr:colOff>
      <xdr:row>57</xdr:row>
      <xdr:rowOff>86781</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103308</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53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3291</xdr:rowOff>
    </xdr:from>
    <xdr:to>
      <xdr:col>45</xdr:col>
      <xdr:colOff>177800</xdr:colOff>
      <xdr:row>59</xdr:row>
      <xdr:rowOff>11586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118841"/>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150034</xdr:rowOff>
    </xdr:from>
    <xdr:to>
      <xdr:col>46</xdr:col>
      <xdr:colOff>38100</xdr:colOff>
      <xdr:row>57</xdr:row>
      <xdr:rowOff>80184</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96711</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2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10280</xdr:rowOff>
    </xdr:from>
    <xdr:to>
      <xdr:col>41</xdr:col>
      <xdr:colOff>50800</xdr:colOff>
      <xdr:row>59</xdr:row>
      <xdr:rowOff>11586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12583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162150</xdr:rowOff>
    </xdr:from>
    <xdr:to>
      <xdr:col>41</xdr:col>
      <xdr:colOff>101600</xdr:colOff>
      <xdr:row>57</xdr:row>
      <xdr:rowOff>92300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6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108827</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134947</xdr:rowOff>
    </xdr:from>
    <xdr:to>
      <xdr:col>36</xdr:col>
      <xdr:colOff>165100</xdr:colOff>
      <xdr:row>57</xdr:row>
      <xdr:rowOff>65097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3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81624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1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124823</xdr:rowOff>
    </xdr:from>
    <xdr:to>
      <xdr:col>55</xdr:col>
      <xdr:colOff>50800</xdr:colOff>
      <xdr:row>59</xdr:row>
      <xdr:rowOff>54973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6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39750</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8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123451</xdr:rowOff>
    </xdr:from>
    <xdr:to>
      <xdr:col>50</xdr:col>
      <xdr:colOff>165100</xdr:colOff>
      <xdr:row>59</xdr:row>
      <xdr:rowOff>53601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1006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59</xdr:row>
      <xdr:rowOff>44728</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91728" y="1016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123941</xdr:rowOff>
    </xdr:from>
    <xdr:to>
      <xdr:col>46</xdr:col>
      <xdr:colOff>38100</xdr:colOff>
      <xdr:row>59</xdr:row>
      <xdr:rowOff>54091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6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45218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16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132236</xdr:rowOff>
    </xdr:from>
    <xdr:to>
      <xdr:col>41</xdr:col>
      <xdr:colOff>101600</xdr:colOff>
      <xdr:row>59</xdr:row>
      <xdr:rowOff>62386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7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53513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130930</xdr:rowOff>
    </xdr:from>
    <xdr:to>
      <xdr:col>36</xdr:col>
      <xdr:colOff>165100</xdr:colOff>
      <xdr:row>59</xdr:row>
      <xdr:rowOff>61080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52207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1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124710</xdr:rowOff>
    </xdr:from>
    <xdr:to>
      <xdr:col>54</xdr:col>
      <xdr:colOff>189865</xdr:colOff>
      <xdr:row>79</xdr:row>
      <xdr:rowOff>50628</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6210"/>
          <a:ext cx="1270" cy="146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54455</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9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50628</xdr:rowOff>
    </xdr:from>
    <xdr:to>
      <xdr:col>55</xdr:col>
      <xdr:colOff>88900</xdr:colOff>
      <xdr:row>79</xdr:row>
      <xdr:rowOff>50628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95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71387</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90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124710</xdr:rowOff>
    </xdr:from>
    <xdr:to>
      <xdr:col>55</xdr:col>
      <xdr:colOff>88900</xdr:colOff>
      <xdr:row>70</xdr:row>
      <xdr:rowOff>124710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12320</xdr:rowOff>
    </xdr:from>
    <xdr:to>
      <xdr:col>55</xdr:col>
      <xdr:colOff>0</xdr:colOff>
      <xdr:row>79</xdr:row>
      <xdr:rowOff>50628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556870"/>
          <a:ext cx="838200" cy="3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119942</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2807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97065</xdr:rowOff>
    </xdr:from>
    <xdr:to>
      <xdr:col>55</xdr:col>
      <xdr:colOff>50800</xdr:colOff>
      <xdr:row>76</xdr:row>
      <xdr:rowOff>27214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2955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25727</xdr:rowOff>
    </xdr:from>
    <xdr:to>
      <xdr:col>50</xdr:col>
      <xdr:colOff>114300</xdr:colOff>
      <xdr:row>79</xdr:row>
      <xdr:rowOff>12320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398827"/>
          <a:ext cx="889000" cy="15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170641</xdr:rowOff>
    </xdr:from>
    <xdr:to>
      <xdr:col>50</xdr:col>
      <xdr:colOff>165100</xdr:colOff>
      <xdr:row>75</xdr:row>
      <xdr:rowOff>100791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117318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59411" y="12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10590</xdr:rowOff>
    </xdr:from>
    <xdr:to>
      <xdr:col>45</xdr:col>
      <xdr:colOff>177800</xdr:colOff>
      <xdr:row>78</xdr:row>
      <xdr:rowOff>25727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2697890"/>
          <a:ext cx="889000" cy="70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157937</xdr:rowOff>
    </xdr:from>
    <xdr:to>
      <xdr:col>46</xdr:col>
      <xdr:colOff>38100</xdr:colOff>
      <xdr:row>74</xdr:row>
      <xdr:rowOff>88087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104614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10590</xdr:rowOff>
    </xdr:from>
    <xdr:to>
      <xdr:col>41</xdr:col>
      <xdr:colOff>50800</xdr:colOff>
      <xdr:row>78</xdr:row>
      <xdr:rowOff>108888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2697890"/>
          <a:ext cx="889000" cy="7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77225</xdr:rowOff>
    </xdr:from>
    <xdr:to>
      <xdr:col>41</xdr:col>
      <xdr:colOff>101600</xdr:colOff>
      <xdr:row>71</xdr:row>
      <xdr:rowOff>7375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23902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135518</xdr:rowOff>
    </xdr:from>
    <xdr:to>
      <xdr:col>36</xdr:col>
      <xdr:colOff>165100</xdr:colOff>
      <xdr:row>74</xdr:row>
      <xdr:rowOff>65668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82195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42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171278</xdr:rowOff>
    </xdr:from>
    <xdr:to>
      <xdr:col>55</xdr:col>
      <xdr:colOff>50800</xdr:colOff>
      <xdr:row>79</xdr:row>
      <xdr:rowOff>101428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4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86205</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132970</xdr:rowOff>
    </xdr:from>
    <xdr:to>
      <xdr:col>50</xdr:col>
      <xdr:colOff>165100</xdr:colOff>
      <xdr:row>79</xdr:row>
      <xdr:rowOff>63120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79</xdr:row>
      <xdr:rowOff>54247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91728" y="1359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146377</xdr:rowOff>
    </xdr:from>
    <xdr:to>
      <xdr:col>46</xdr:col>
      <xdr:colOff>38100</xdr:colOff>
      <xdr:row>78</xdr:row>
      <xdr:rowOff>76527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4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67654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131240</xdr:rowOff>
    </xdr:from>
    <xdr:to>
      <xdr:col>41</xdr:col>
      <xdr:colOff>101600</xdr:colOff>
      <xdr:row>74</xdr:row>
      <xdr:rowOff>61390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264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52517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73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58088</xdr:rowOff>
    </xdr:from>
    <xdr:to>
      <xdr:col>36</xdr:col>
      <xdr:colOff>165100</xdr:colOff>
      <xdr:row>78</xdr:row>
      <xdr:rowOff>159688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3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150815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2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100895</xdr:rowOff>
    </xdr:from>
    <xdr:to>
      <xdr:col>54</xdr:col>
      <xdr:colOff>189865</xdr:colOff>
      <xdr:row>98</xdr:row>
      <xdr:rowOff>94824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31395"/>
          <a:ext cx="1270" cy="136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98651</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90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94824</xdr:rowOff>
    </xdr:from>
    <xdr:to>
      <xdr:col>55</xdr:col>
      <xdr:colOff>88900</xdr:colOff>
      <xdr:row>98</xdr:row>
      <xdr:rowOff>94824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9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47572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0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100895</xdr:rowOff>
    </xdr:from>
    <xdr:to>
      <xdr:col>55</xdr:col>
      <xdr:colOff>88900</xdr:colOff>
      <xdr:row>90</xdr:row>
      <xdr:rowOff>100895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31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94824</xdr:rowOff>
    </xdr:from>
    <xdr:to>
      <xdr:col>55</xdr:col>
      <xdr:colOff>0</xdr:colOff>
      <xdr:row>98</xdr:row>
      <xdr:rowOff>121698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96924"/>
          <a:ext cx="838200" cy="2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119249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06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96372</xdr:rowOff>
    </xdr:from>
    <xdr:to>
      <xdr:col>55</xdr:col>
      <xdr:colOff>50800</xdr:colOff>
      <xdr:row>97</xdr:row>
      <xdr:rowOff>26522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5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121698</xdr:rowOff>
    </xdr:from>
    <xdr:to>
      <xdr:col>50</xdr:col>
      <xdr:colOff>114300</xdr:colOff>
      <xdr:row>98</xdr:row>
      <xdr:rowOff>137843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923798"/>
          <a:ext cx="889000" cy="1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101330</xdr:rowOff>
    </xdr:from>
    <xdr:to>
      <xdr:col>50</xdr:col>
      <xdr:colOff>165100</xdr:colOff>
      <xdr:row>97</xdr:row>
      <xdr:rowOff>31480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48007</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59411" y="1633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137843</xdr:rowOff>
    </xdr:from>
    <xdr:to>
      <xdr:col>45</xdr:col>
      <xdr:colOff>177800</xdr:colOff>
      <xdr:row>98</xdr:row>
      <xdr:rowOff>142872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3994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95800</xdr:rowOff>
    </xdr:from>
    <xdr:to>
      <xdr:col>46</xdr:col>
      <xdr:colOff>38100</xdr:colOff>
      <xdr:row>97</xdr:row>
      <xdr:rowOff>25950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42477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3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139472</xdr:rowOff>
    </xdr:from>
    <xdr:to>
      <xdr:col>41</xdr:col>
      <xdr:colOff>50800</xdr:colOff>
      <xdr:row>98</xdr:row>
      <xdr:rowOff>142872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41572"/>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75242</xdr:rowOff>
    </xdr:from>
    <xdr:to>
      <xdr:col>41</xdr:col>
      <xdr:colOff>101600</xdr:colOff>
      <xdr:row>97</xdr:row>
      <xdr:rowOff>5392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21919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78970</xdr:rowOff>
    </xdr:from>
    <xdr:to>
      <xdr:col>36</xdr:col>
      <xdr:colOff>165100</xdr:colOff>
      <xdr:row>97</xdr:row>
      <xdr:rowOff>9120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25647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1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44024</xdr:rowOff>
    </xdr:from>
    <xdr:to>
      <xdr:col>55</xdr:col>
      <xdr:colOff>50800</xdr:colOff>
      <xdr:row>98</xdr:row>
      <xdr:rowOff>145624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84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130401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76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70898</xdr:rowOff>
    </xdr:from>
    <xdr:to>
      <xdr:col>50</xdr:col>
      <xdr:colOff>165100</xdr:colOff>
      <xdr:row>99</xdr:row>
      <xdr:rowOff>1048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8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163625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59411" y="1696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87043</xdr:rowOff>
    </xdr:from>
    <xdr:to>
      <xdr:col>46</xdr:col>
      <xdr:colOff>38100</xdr:colOff>
      <xdr:row>99</xdr:row>
      <xdr:rowOff>17193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8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8320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8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92072</xdr:rowOff>
    </xdr:from>
    <xdr:to>
      <xdr:col>41</xdr:col>
      <xdr:colOff>101600</xdr:colOff>
      <xdr:row>99</xdr:row>
      <xdr:rowOff>22222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13349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8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88672</xdr:rowOff>
    </xdr:from>
    <xdr:to>
      <xdr:col>36</xdr:col>
      <xdr:colOff>165100</xdr:colOff>
      <xdr:row>99</xdr:row>
      <xdr:rowOff>18822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9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9949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警察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19558</xdr:rowOff>
    </xdr:from>
    <xdr:to>
      <xdr:col>85</xdr:col>
      <xdr:colOff>126364</xdr:colOff>
      <xdr:row>38</xdr:row>
      <xdr:rowOff>170688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163058"/>
          <a:ext cx="1269"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3065</xdr:rowOff>
    </xdr:from>
    <xdr:ext cx="534377" cy="259045"/>
    <xdr:sp macro="" textlink="">
      <xdr:nvSpPr>
        <xdr:cNvPr id="509" name="警察費最小値テキスト">
          <a:extLst>
            <a:ext uri="{FF2B5EF4-FFF2-40B4-BE49-F238E27FC236}">
              <a16:creationId xmlns:a16="http://schemas.microsoft.com/office/drawing/2014/main" id="{00000000-0008-0000-0700-0000FD010000}"/>
            </a:ext>
          </a:extLst>
        </xdr:cNvPr>
        <xdr:cNvSpPr txBox="1"/>
      </xdr:nvSpPr>
      <xdr:spPr>
        <a:xfrm>
          <a:off x="16370300" y="668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170688</xdr:rowOff>
    </xdr:from>
    <xdr:to>
      <xdr:col>86</xdr:col>
      <xdr:colOff>25400</xdr:colOff>
      <xdr:row>38</xdr:row>
      <xdr:rowOff>170688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8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137685</xdr:rowOff>
    </xdr:from>
    <xdr:ext cx="534377" cy="259045"/>
    <xdr:sp macro="" textlink="">
      <xdr:nvSpPr>
        <xdr:cNvPr id="511" name="警察費最大値テキスト">
          <a:extLst>
            <a:ext uri="{FF2B5EF4-FFF2-40B4-BE49-F238E27FC236}">
              <a16:creationId xmlns:a16="http://schemas.microsoft.com/office/drawing/2014/main" id="{00000000-0008-0000-0700-0000FF010000}"/>
            </a:ext>
          </a:extLst>
        </xdr:cNvPr>
        <xdr:cNvSpPr txBox="1"/>
      </xdr:nvSpPr>
      <xdr:spPr>
        <a:xfrm>
          <a:off x="16370300" y="493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19558</xdr:rowOff>
    </xdr:from>
    <xdr:to>
      <xdr:col>86</xdr:col>
      <xdr:colOff>25400</xdr:colOff>
      <xdr:row>30</xdr:row>
      <xdr:rowOff>19558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163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164592</xdr:rowOff>
    </xdr:from>
    <xdr:to>
      <xdr:col>85</xdr:col>
      <xdr:colOff>127000</xdr:colOff>
      <xdr:row>38</xdr:row>
      <xdr:rowOff>137160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508242"/>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148607</xdr:rowOff>
    </xdr:from>
    <xdr:ext cx="534377" cy="259045"/>
    <xdr:sp macro="" textlink="">
      <xdr:nvSpPr>
        <xdr:cNvPr id="514" name="警察費平均値テキスト">
          <a:extLst>
            <a:ext uri="{FF2B5EF4-FFF2-40B4-BE49-F238E27FC236}">
              <a16:creationId xmlns:a16="http://schemas.microsoft.com/office/drawing/2014/main" id="{00000000-0008-0000-0700-000002020000}"/>
            </a:ext>
          </a:extLst>
        </xdr:cNvPr>
        <xdr:cNvSpPr txBox="1"/>
      </xdr:nvSpPr>
      <xdr:spPr>
        <a:xfrm>
          <a:off x="16370300" y="5977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125730</xdr:rowOff>
    </xdr:from>
    <xdr:to>
      <xdr:col>85</xdr:col>
      <xdr:colOff>177800</xdr:colOff>
      <xdr:row>36</xdr:row>
      <xdr:rowOff>55880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137160</xdr:rowOff>
    </xdr:from>
    <xdr:to>
      <xdr:col>81</xdr:col>
      <xdr:colOff>50800</xdr:colOff>
      <xdr:row>38</xdr:row>
      <xdr:rowOff>171323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652260"/>
          <a:ext cx="889000" cy="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138938</xdr:rowOff>
    </xdr:from>
    <xdr:to>
      <xdr:col>81</xdr:col>
      <xdr:colOff>101600</xdr:colOff>
      <xdr:row>37</xdr:row>
      <xdr:rowOff>69088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85615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01411" y="60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171323</xdr:rowOff>
    </xdr:from>
    <xdr:to>
      <xdr:col>76</xdr:col>
      <xdr:colOff>114300</xdr:colOff>
      <xdr:row>39</xdr:row>
      <xdr:rowOff>36322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686423"/>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111142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36322</xdr:rowOff>
    </xdr:from>
    <xdr:to>
      <xdr:col>71</xdr:col>
      <xdr:colOff>177800</xdr:colOff>
      <xdr:row>39</xdr:row>
      <xdr:rowOff>39751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72287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32766</xdr:rowOff>
    </xdr:from>
    <xdr:to>
      <xdr:col>72</xdr:col>
      <xdr:colOff>38100</xdr:colOff>
      <xdr:row>37</xdr:row>
      <xdr:rowOff>134366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150893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157878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113792</xdr:rowOff>
    </xdr:from>
    <xdr:to>
      <xdr:col>85</xdr:col>
      <xdr:colOff>177800</xdr:colOff>
      <xdr:row>38</xdr:row>
      <xdr:rowOff>43942</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92219</xdr:rowOff>
    </xdr:from>
    <xdr:ext cx="534377" cy="259045"/>
    <xdr:sp macro="" textlink="">
      <xdr:nvSpPr>
        <xdr:cNvPr id="533" name="警察費該当値テキスト">
          <a:extLst>
            <a:ext uri="{FF2B5EF4-FFF2-40B4-BE49-F238E27FC236}">
              <a16:creationId xmlns:a16="http://schemas.microsoft.com/office/drawing/2014/main" id="{00000000-0008-0000-0700-000015020000}"/>
            </a:ext>
          </a:extLst>
        </xdr:cNvPr>
        <xdr:cNvSpPr txBox="1"/>
      </xdr:nvSpPr>
      <xdr:spPr>
        <a:xfrm>
          <a:off x="16370300" y="643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7637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01411" y="669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120523</xdr:rowOff>
    </xdr:from>
    <xdr:to>
      <xdr:col>76</xdr:col>
      <xdr:colOff>165100</xdr:colOff>
      <xdr:row>39</xdr:row>
      <xdr:rowOff>50673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41800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72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156972</xdr:rowOff>
    </xdr:from>
    <xdr:to>
      <xdr:col>72</xdr:col>
      <xdr:colOff>38100</xdr:colOff>
      <xdr:row>39</xdr:row>
      <xdr:rowOff>87122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6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78249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7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160401</xdr:rowOff>
    </xdr:from>
    <xdr:to>
      <xdr:col>67</xdr:col>
      <xdr:colOff>101600</xdr:colOff>
      <xdr:row>39</xdr:row>
      <xdr:rowOff>90551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67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81678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7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126727</xdr:rowOff>
    </xdr:from>
    <xdr:to>
      <xdr:col>85</xdr:col>
      <xdr:colOff>126364</xdr:colOff>
      <xdr:row>58</xdr:row>
      <xdr:rowOff>129508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527777"/>
          <a:ext cx="1269" cy="1545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133335</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7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129508</xdr:rowOff>
    </xdr:from>
    <xdr:to>
      <xdr:col>86</xdr:col>
      <xdr:colOff>25400</xdr:colOff>
      <xdr:row>58</xdr:row>
      <xdr:rowOff>129508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7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73404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03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126727</xdr:rowOff>
    </xdr:from>
    <xdr:to>
      <xdr:col>86</xdr:col>
      <xdr:colOff>25400</xdr:colOff>
      <xdr:row>49</xdr:row>
      <xdr:rowOff>126727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527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129508</xdr:rowOff>
    </xdr:from>
    <xdr:to>
      <xdr:col>85</xdr:col>
      <xdr:colOff>127000</xdr:colOff>
      <xdr:row>59</xdr:row>
      <xdr:rowOff>750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10073608"/>
          <a:ext cx="838200" cy="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35482</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93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12605</xdr:rowOff>
    </xdr:from>
    <xdr:to>
      <xdr:col>85</xdr:col>
      <xdr:colOff>177800</xdr:colOff>
      <xdr:row>55</xdr:row>
      <xdr:rowOff>114205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154692</xdr:rowOff>
    </xdr:from>
    <xdr:to>
      <xdr:col>81</xdr:col>
      <xdr:colOff>50800</xdr:colOff>
      <xdr:row>59</xdr:row>
      <xdr:rowOff>750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10098792"/>
          <a:ext cx="889000" cy="1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129934</xdr:rowOff>
    </xdr:from>
    <xdr:to>
      <xdr:col>81</xdr:col>
      <xdr:colOff>101600</xdr:colOff>
      <xdr:row>56</xdr:row>
      <xdr:rowOff>60084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76611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01411" y="93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154692</xdr:rowOff>
    </xdr:from>
    <xdr:to>
      <xdr:col>76</xdr:col>
      <xdr:colOff>114300</xdr:colOff>
      <xdr:row>58</xdr:row>
      <xdr:rowOff>159474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098792"/>
          <a:ext cx="889000" cy="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100158</xdr:rowOff>
    </xdr:from>
    <xdr:to>
      <xdr:col>76</xdr:col>
      <xdr:colOff>165100</xdr:colOff>
      <xdr:row>56</xdr:row>
      <xdr:rowOff>30308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46835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3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159474</xdr:rowOff>
    </xdr:from>
    <xdr:to>
      <xdr:col>71</xdr:col>
      <xdr:colOff>177800</xdr:colOff>
      <xdr:row>58</xdr:row>
      <xdr:rowOff>167475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1010357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118046</xdr:rowOff>
    </xdr:from>
    <xdr:to>
      <xdr:col>72</xdr:col>
      <xdr:colOff>38100</xdr:colOff>
      <xdr:row>56</xdr:row>
      <xdr:rowOff>48196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64723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32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99796</xdr:rowOff>
    </xdr:from>
    <xdr:to>
      <xdr:col>67</xdr:col>
      <xdr:colOff>101600</xdr:colOff>
      <xdr:row>56</xdr:row>
      <xdr:rowOff>29946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46473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3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78708</xdr:rowOff>
    </xdr:from>
    <xdr:to>
      <xdr:col>85</xdr:col>
      <xdr:colOff>177800</xdr:colOff>
      <xdr:row>59</xdr:row>
      <xdr:rowOff>8858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100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165085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93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121400</xdr:rowOff>
    </xdr:from>
    <xdr:to>
      <xdr:col>81</xdr:col>
      <xdr:colOff>101600</xdr:colOff>
      <xdr:row>59</xdr:row>
      <xdr:rowOff>51550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100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59</xdr:row>
      <xdr:rowOff>42677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01411" y="1015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103892</xdr:rowOff>
    </xdr:from>
    <xdr:to>
      <xdr:col>76</xdr:col>
      <xdr:colOff>165100</xdr:colOff>
      <xdr:row>59</xdr:row>
      <xdr:rowOff>34042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25169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4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108674</xdr:rowOff>
    </xdr:from>
    <xdr:to>
      <xdr:col>72</xdr:col>
      <xdr:colOff>38100</xdr:colOff>
      <xdr:row>59</xdr:row>
      <xdr:rowOff>38824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05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29951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14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116675</xdr:rowOff>
    </xdr:from>
    <xdr:to>
      <xdr:col>67</xdr:col>
      <xdr:colOff>101600</xdr:colOff>
      <xdr:row>59</xdr:row>
      <xdr:rowOff>46825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100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37952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1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126441</xdr:rowOff>
    </xdr:from>
    <xdr:to>
      <xdr:col>85</xdr:col>
      <xdr:colOff>126364</xdr:colOff>
      <xdr:row>78</xdr:row>
      <xdr:rowOff>134671</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27941"/>
          <a:ext cx="1269" cy="137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138498</xdr:rowOff>
    </xdr:from>
    <xdr:ext cx="313932"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15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134671</xdr:rowOff>
    </xdr:from>
    <xdr:to>
      <xdr:col>86</xdr:col>
      <xdr:colOff>25400</xdr:colOff>
      <xdr:row>78</xdr:row>
      <xdr:rowOff>134671</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73118</xdr:rowOff>
    </xdr:from>
    <xdr:ext cx="469744"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0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126441</xdr:rowOff>
    </xdr:from>
    <xdr:to>
      <xdr:col>86</xdr:col>
      <xdr:colOff>25400</xdr:colOff>
      <xdr:row>70</xdr:row>
      <xdr:rowOff>126441</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2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125985</xdr:rowOff>
    </xdr:from>
    <xdr:to>
      <xdr:col>85</xdr:col>
      <xdr:colOff>127000</xdr:colOff>
      <xdr:row>78</xdr:row>
      <xdr:rowOff>134671</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499085"/>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168927</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0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146050</xdr:rowOff>
    </xdr:from>
    <xdr:to>
      <xdr:col>85</xdr:col>
      <xdr:colOff>177800</xdr:colOff>
      <xdr:row>77</xdr:row>
      <xdr:rowOff>76200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100837</xdr:rowOff>
    </xdr:from>
    <xdr:to>
      <xdr:col>81</xdr:col>
      <xdr:colOff>50800</xdr:colOff>
      <xdr:row>78</xdr:row>
      <xdr:rowOff>125985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473937"/>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79756</xdr:rowOff>
    </xdr:from>
    <xdr:to>
      <xdr:col>81</xdr:col>
      <xdr:colOff>101600</xdr:colOff>
      <xdr:row>77</xdr:row>
      <xdr:rowOff>9906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10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26433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33728" y="128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51918</xdr:rowOff>
    </xdr:from>
    <xdr:to>
      <xdr:col>76</xdr:col>
      <xdr:colOff>114300</xdr:colOff>
      <xdr:row>78</xdr:row>
      <xdr:rowOff>100837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425018"/>
          <a:ext cx="889000" cy="4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22834</xdr:rowOff>
    </xdr:from>
    <xdr:to>
      <xdr:col>76</xdr:col>
      <xdr:colOff>165100</xdr:colOff>
      <xdr:row>76</xdr:row>
      <xdr:rowOff>124434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0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140961</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28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3454</xdr:rowOff>
    </xdr:from>
    <xdr:to>
      <xdr:col>71</xdr:col>
      <xdr:colOff>177800</xdr:colOff>
      <xdr:row>78</xdr:row>
      <xdr:rowOff>51918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76554"/>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87757</xdr:rowOff>
    </xdr:from>
    <xdr:to>
      <xdr:col>72</xdr:col>
      <xdr:colOff>38100</xdr:colOff>
      <xdr:row>75</xdr:row>
      <xdr:rowOff>17907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27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34434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255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132791</xdr:rowOff>
    </xdr:from>
    <xdr:to>
      <xdr:col>67</xdr:col>
      <xdr:colOff>101600</xdr:colOff>
      <xdr:row>73</xdr:row>
      <xdr:rowOff>62941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247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79468</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225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83871</xdr:rowOff>
    </xdr:from>
    <xdr:to>
      <xdr:col>85</xdr:col>
      <xdr:colOff>177800</xdr:colOff>
      <xdr:row>79</xdr:row>
      <xdr:rowOff>14021</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170248</xdr:rowOff>
    </xdr:from>
    <xdr:ext cx="313932"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71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75185</xdr:rowOff>
    </xdr:from>
    <xdr:to>
      <xdr:col>81</xdr:col>
      <xdr:colOff>101600</xdr:colOff>
      <xdr:row>79</xdr:row>
      <xdr:rowOff>5335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71633</xdr:colOff>
      <xdr:row>78</xdr:row>
      <xdr:rowOff>167912</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11633" y="1354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50037</xdr:rowOff>
    </xdr:from>
    <xdr:to>
      <xdr:col>76</xdr:col>
      <xdr:colOff>165100</xdr:colOff>
      <xdr:row>78</xdr:row>
      <xdr:rowOff>151637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142764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515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1118</xdr:rowOff>
    </xdr:from>
    <xdr:to>
      <xdr:col>72</xdr:col>
      <xdr:colOff>38100</xdr:colOff>
      <xdr:row>78</xdr:row>
      <xdr:rowOff>102718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93845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124104</xdr:rowOff>
    </xdr:from>
    <xdr:to>
      <xdr:col>67</xdr:col>
      <xdr:colOff>101600</xdr:colOff>
      <xdr:row>78</xdr:row>
      <xdr:rowOff>54254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45381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18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64833</xdr:rowOff>
    </xdr:from>
    <xdr:to>
      <xdr:col>85</xdr:col>
      <xdr:colOff>126364</xdr:colOff>
      <xdr:row>98</xdr:row>
      <xdr:rowOff>42887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666783"/>
          <a:ext cx="1269" cy="117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46714</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84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42887</xdr:rowOff>
    </xdr:from>
    <xdr:to>
      <xdr:col>86</xdr:col>
      <xdr:colOff>25400</xdr:colOff>
      <xdr:row>98</xdr:row>
      <xdr:rowOff>42887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84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11510</xdr:rowOff>
    </xdr:from>
    <xdr:ext cx="534377"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44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64833</xdr:rowOff>
    </xdr:from>
    <xdr:to>
      <xdr:col>86</xdr:col>
      <xdr:colOff>25400</xdr:colOff>
      <xdr:row>91</xdr:row>
      <xdr:rowOff>64833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66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42887</xdr:rowOff>
    </xdr:from>
    <xdr:to>
      <xdr:col>85</xdr:col>
      <xdr:colOff>127000</xdr:colOff>
      <xdr:row>98</xdr:row>
      <xdr:rowOff>62204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481300" y="16844987"/>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14812</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131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163385</xdr:rowOff>
    </xdr:from>
    <xdr:to>
      <xdr:col>85</xdr:col>
      <xdr:colOff>177800</xdr:colOff>
      <xdr:row>95</xdr:row>
      <xdr:rowOff>93535</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27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2730</xdr:rowOff>
    </xdr:from>
    <xdr:to>
      <xdr:col>81</xdr:col>
      <xdr:colOff>50800</xdr:colOff>
      <xdr:row>98</xdr:row>
      <xdr:rowOff>62204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592300" y="16633380"/>
          <a:ext cx="889000" cy="23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142660</xdr:rowOff>
    </xdr:from>
    <xdr:to>
      <xdr:col>81</xdr:col>
      <xdr:colOff>101600</xdr:colOff>
      <xdr:row>95</xdr:row>
      <xdr:rowOff>72810</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25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89337</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01411" y="160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2730</xdr:rowOff>
    </xdr:from>
    <xdr:to>
      <xdr:col>76</xdr:col>
      <xdr:colOff>114300</xdr:colOff>
      <xdr:row>98</xdr:row>
      <xdr:rowOff>5321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3703300" y="16633380"/>
          <a:ext cx="889000" cy="17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110655</xdr:rowOff>
    </xdr:from>
    <xdr:to>
      <xdr:col>76</xdr:col>
      <xdr:colOff>165100</xdr:colOff>
      <xdr:row>95</xdr:row>
      <xdr:rowOff>40805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2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57332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0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5321</xdr:rowOff>
    </xdr:from>
    <xdr:to>
      <xdr:col>71</xdr:col>
      <xdr:colOff>177800</xdr:colOff>
      <xdr:row>98</xdr:row>
      <xdr:rowOff>76988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2814300" y="16807421"/>
          <a:ext cx="889000" cy="7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17044</xdr:rowOff>
    </xdr:from>
    <xdr:to>
      <xdr:col>72</xdr:col>
      <xdr:colOff>38100</xdr:colOff>
      <xdr:row>94</xdr:row>
      <xdr:rowOff>118644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13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135171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59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35407</xdr:rowOff>
    </xdr:from>
    <xdr:to>
      <xdr:col>67</xdr:col>
      <xdr:colOff>101600</xdr:colOff>
      <xdr:row>95</xdr:row>
      <xdr:rowOff>137007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32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153534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0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163537</xdr:rowOff>
    </xdr:from>
    <xdr:to>
      <xdr:col>85</xdr:col>
      <xdr:colOff>177800</xdr:colOff>
      <xdr:row>98</xdr:row>
      <xdr:rowOff>93687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7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78464</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7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11404</xdr:rowOff>
    </xdr:from>
    <xdr:to>
      <xdr:col>81</xdr:col>
      <xdr:colOff>101600</xdr:colOff>
      <xdr:row>98</xdr:row>
      <xdr:rowOff>113004</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68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104131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01411" y="169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123380</xdr:rowOff>
    </xdr:from>
    <xdr:to>
      <xdr:col>76</xdr:col>
      <xdr:colOff>165100</xdr:colOff>
      <xdr:row>97</xdr:row>
      <xdr:rowOff>53530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58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44657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6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125971</xdr:rowOff>
    </xdr:from>
    <xdr:to>
      <xdr:col>72</xdr:col>
      <xdr:colOff>38100</xdr:colOff>
      <xdr:row>98</xdr:row>
      <xdr:rowOff>56121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67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47248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4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26188</xdr:rowOff>
    </xdr:from>
    <xdr:to>
      <xdr:col>67</xdr:col>
      <xdr:colOff>101600</xdr:colOff>
      <xdr:row>98</xdr:row>
      <xdr:rowOff>127788</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8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118915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9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13932"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09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101600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1323300" y="6616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105427</xdr:rowOff>
    </xdr:from>
    <xdr:ext cx="249299"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620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50800</xdr:rowOff>
    </xdr:from>
    <xdr:to>
      <xdr:col>98</xdr:col>
      <xdr:colOff>38100</xdr:colOff>
      <xdr:row>36</xdr:row>
      <xdr:rowOff>152400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34</xdr:row>
      <xdr:rowOff>168927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99333" y="5998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50800</xdr:rowOff>
    </xdr:from>
    <xdr:to>
      <xdr:col>116</xdr:col>
      <xdr:colOff>114300</xdr:colOff>
      <xdr:row>38</xdr:row>
      <xdr:rowOff>152400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10177</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前年度繰上充用金グラフ枠">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6" name="前年度繰上充用金最小値テキスト">
          <a:extLst>
            <a:ext uri="{FF2B5EF4-FFF2-40B4-BE49-F238E27FC236}">
              <a16:creationId xmlns:a16="http://schemas.microsoft.com/office/drawing/2014/main" id="{00000000-0008-0000-0700-00000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8" name="前年度繰上充用金最大値テキスト">
          <a:extLst>
            <a:ext uri="{FF2B5EF4-FFF2-40B4-BE49-F238E27FC236}">
              <a16:creationId xmlns:a16="http://schemas.microsoft.com/office/drawing/2014/main" id="{00000000-0008-0000-0700-00000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1" name="前年度繰上充用金平均値テキスト">
          <a:extLst>
            <a:ext uri="{FF2B5EF4-FFF2-40B4-BE49-F238E27FC236}">
              <a16:creationId xmlns:a16="http://schemas.microsoft.com/office/drawing/2014/main" id="{00000000-0008-0000-0700-00000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2" name="フローチャート: 判断 781">
          <a:extLst>
            <a:ext uri="{FF2B5EF4-FFF2-40B4-BE49-F238E27FC236}">
              <a16:creationId xmlns:a16="http://schemas.microsoft.com/office/drawing/2014/main" id="{00000000-0008-0000-0700-00000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0" name="前年度繰上充用金該当値テキスト">
          <a:extLst>
            <a:ext uri="{FF2B5EF4-FFF2-40B4-BE49-F238E27FC236}">
              <a16:creationId xmlns:a16="http://schemas.microsoft.com/office/drawing/2014/main" id="{00000000-0008-0000-0700-00002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9" name="正方形/長方形 808">
          <a:extLst>
            <a:ext uri="{FF2B5EF4-FFF2-40B4-BE49-F238E27FC236}">
              <a16:creationId xmlns:a16="http://schemas.microsoft.com/office/drawing/2014/main" id="{00000000-0008-0000-0700-00002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民生費は、グループ内平均と比較して低い水準で推移している。子ども施策の拡充や高齢化等により社会保障関係費の増は依然として続いており、令和６年度も増加している。</a:t>
          </a:r>
        </a:p>
        <a:p>
          <a:r>
            <a:rPr kumimoji="1" lang="ja-JP" altLang="en-US" sz="1300">
              <a:latin typeface="ＭＳ Ｐゴシック" panose="020B0600070205080204" pitchFamily="50" charset="-128"/>
              <a:ea typeface="ＭＳ Ｐゴシック" panose="020B0600070205080204" pitchFamily="50" charset="-128"/>
            </a:rPr>
            <a:t>衛生費は、グループ内平均と比較して低い水準で推移している。令和６年度は、新型コロナウイルス感染症への対応に伴う感染症病床確保支援事業費の減などにより減少している。</a:t>
          </a:r>
        </a:p>
        <a:p>
          <a:r>
            <a:rPr kumimoji="1" lang="ja-JP" altLang="en-US" sz="1300">
              <a:latin typeface="ＭＳ Ｐゴシック" panose="020B0600070205080204" pitchFamily="50" charset="-128"/>
              <a:ea typeface="ＭＳ Ｐゴシック" panose="020B0600070205080204" pitchFamily="50" charset="-128"/>
            </a:rPr>
            <a:t>商工費は、グループ内平均と比較して低い水準で推移している。令和６年度は、新型コロナウイルス感染症への対応に伴う県内消費喚起対策事業費の減などにより減少している。</a:t>
          </a:r>
        </a:p>
        <a:p>
          <a:r>
            <a:rPr kumimoji="1" lang="ja-JP" altLang="en-US" sz="1300">
              <a:latin typeface="ＭＳ Ｐゴシック" panose="020B0600070205080204" pitchFamily="50" charset="-128"/>
              <a:ea typeface="ＭＳ Ｐゴシック" panose="020B0600070205080204" pitchFamily="50" charset="-128"/>
            </a:rPr>
            <a:t>公債費は、令和５年度は過去に発行した県債の償還がピークを越えたこと等により減少したが、令和６年度は、償還を迎える銘柄が一時的に増となるなどにより増加している。また、県債発行の適正化に取り組んでおり、グループ内平均と比較して低い水準で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実質収支額は、税収の増などにより引き続き黒字を確保しており、令和５年度と同程度となっている。なお、新型コロナウイルス感染症対策緊急包括支援交付金の不用額（国への返済未納額）等による特殊要因があった令和２年度、４年度と比べると小さく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財政調整基金残高は、本県の残高の目安である標準財政規模の５％程度となっており、引き続き計画的な積立に努めていく。</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実質単年度収支は、令和６年度の法定積立額が取崩額を上回ったため、改善した。なお、令和４年度は、財源対策として財政調整基金を取り崩したため、マイナスとなっている。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神奈川県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６年度の電気事業会計においては容量市場収入を新たに得たこと、前年度より降雨量が増加し供給電力量が増加したことで、電力収入が増加し黒字額も上昇した。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今後も引き続き全ての会計で資金不足が起こらないよう慎重な財政運営に努めていく。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25" zeroHeight="1" x14ac:dyDescent="0.15"/>
  <cols>
    <col min="1" max="11" width="2.125" style="149" customWidth="1"/>
    <col min="12" max="12" width="2.25" style="149" customWidth="1"/>
    <col min="13" max="17" width="2.375" style="149" customWidth="1"/>
    <col min="18" max="119" width="2.125" style="149" customWidth="1"/>
    <col min="120" max="16384" width="0" style="149" hidden="1"/>
  </cols>
  <sheetData>
    <row r="1" spans="1:119" ht="33" customHeight="1" x14ac:dyDescent="0.15">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75" thickBot="1" x14ac:dyDescent="0.2">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x14ac:dyDescent="0.2">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x14ac:dyDescent="0.15">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2342944916</v>
      </c>
      <c r="BO4" s="382"/>
      <c r="BP4" s="382"/>
      <c r="BQ4" s="382"/>
      <c r="BR4" s="382"/>
      <c r="BS4" s="382"/>
      <c r="BT4" s="382"/>
      <c r="BU4" s="383"/>
      <c r="BV4" s="381">
        <v>2251237949</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1.5</v>
      </c>
      <c r="CU4" s="425"/>
      <c r="CV4" s="425"/>
      <c r="CW4" s="425"/>
      <c r="CX4" s="425"/>
      <c r="CY4" s="425"/>
      <c r="CZ4" s="425"/>
      <c r="DA4" s="426"/>
      <c r="DB4" s="424">
        <v>1.6</v>
      </c>
      <c r="DC4" s="425"/>
      <c r="DD4" s="425"/>
      <c r="DE4" s="425"/>
      <c r="DF4" s="425"/>
      <c r="DG4" s="425"/>
      <c r="DH4" s="425"/>
      <c r="DI4" s="426"/>
    </row>
    <row r="5" spans="1:119" ht="18.75" customHeight="1" thickBot="1" x14ac:dyDescent="0.2">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2291196569</v>
      </c>
      <c r="BO5" s="392"/>
      <c r="BP5" s="392"/>
      <c r="BQ5" s="392"/>
      <c r="BR5" s="392"/>
      <c r="BS5" s="392"/>
      <c r="BT5" s="392"/>
      <c r="BU5" s="393"/>
      <c r="BV5" s="391">
        <v>2207423640</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96.3</v>
      </c>
      <c r="CU5" s="428"/>
      <c r="CV5" s="428"/>
      <c r="CW5" s="428"/>
      <c r="CX5" s="428"/>
      <c r="CY5" s="428"/>
      <c r="CZ5" s="428"/>
      <c r="DA5" s="429"/>
      <c r="DB5" s="427">
        <v>96</v>
      </c>
      <c r="DC5" s="428"/>
      <c r="DD5" s="428"/>
      <c r="DE5" s="428"/>
      <c r="DF5" s="428"/>
      <c r="DG5" s="428"/>
      <c r="DH5" s="428"/>
      <c r="DI5" s="429"/>
    </row>
    <row r="6" spans="1:119" ht="18.75" customHeight="1" x14ac:dyDescent="0.15">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14500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51748347</v>
      </c>
      <c r="BO6" s="392"/>
      <c r="BP6" s="392"/>
      <c r="BQ6" s="392"/>
      <c r="BR6" s="392"/>
      <c r="BS6" s="392"/>
      <c r="BT6" s="392"/>
      <c r="BU6" s="393"/>
      <c r="BV6" s="391">
        <v>43814309</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97.8</v>
      </c>
      <c r="CU6" s="398"/>
      <c r="CV6" s="398"/>
      <c r="CW6" s="398"/>
      <c r="CX6" s="398"/>
      <c r="CY6" s="398"/>
      <c r="CZ6" s="398"/>
      <c r="DA6" s="399"/>
      <c r="DB6" s="397">
        <v>100.1</v>
      </c>
      <c r="DC6" s="398"/>
      <c r="DD6" s="398"/>
      <c r="DE6" s="398"/>
      <c r="DF6" s="398"/>
      <c r="DG6" s="398"/>
      <c r="DH6" s="398"/>
      <c r="DI6" s="399"/>
    </row>
    <row r="7" spans="1:119" ht="18.75" customHeight="1" x14ac:dyDescent="0.15">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3</v>
      </c>
      <c r="AJ7" s="385"/>
      <c r="AK7" s="385"/>
      <c r="AL7" s="385"/>
      <c r="AM7" s="385"/>
      <c r="AN7" s="385"/>
      <c r="AO7" s="385"/>
      <c r="AP7" s="386"/>
      <c r="AQ7" s="384">
        <v>11600</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30158435</v>
      </c>
      <c r="BO7" s="392"/>
      <c r="BP7" s="392"/>
      <c r="BQ7" s="392"/>
      <c r="BR7" s="392"/>
      <c r="BS7" s="392"/>
      <c r="BT7" s="392"/>
      <c r="BU7" s="393"/>
      <c r="BV7" s="391">
        <v>20876468</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1449789663</v>
      </c>
      <c r="CU7" s="392"/>
      <c r="CV7" s="392"/>
      <c r="CW7" s="392"/>
      <c r="CX7" s="392"/>
      <c r="CY7" s="392"/>
      <c r="CZ7" s="392"/>
      <c r="DA7" s="393"/>
      <c r="DB7" s="391">
        <v>1414177145</v>
      </c>
      <c r="DC7" s="392"/>
      <c r="DD7" s="392"/>
      <c r="DE7" s="392"/>
      <c r="DF7" s="392"/>
      <c r="DG7" s="392"/>
      <c r="DH7" s="392"/>
      <c r="DI7" s="393"/>
    </row>
    <row r="8" spans="1:119" ht="18.75" customHeight="1" thickBot="1" x14ac:dyDescent="0.2">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9500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21589912</v>
      </c>
      <c r="BO8" s="392"/>
      <c r="BP8" s="392"/>
      <c r="BQ8" s="392"/>
      <c r="BR8" s="392"/>
      <c r="BS8" s="392"/>
      <c r="BT8" s="392"/>
      <c r="BU8" s="393"/>
      <c r="BV8" s="391">
        <v>22937841</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3">
        <v>0.86324999999999996</v>
      </c>
      <c r="CU8" s="474"/>
      <c r="CV8" s="474"/>
      <c r="CW8" s="474"/>
      <c r="CX8" s="474"/>
      <c r="CY8" s="474"/>
      <c r="CZ8" s="474"/>
      <c r="DA8" s="475"/>
      <c r="DB8" s="473">
        <v>0.83935000000000004</v>
      </c>
      <c r="DC8" s="474"/>
      <c r="DD8" s="474"/>
      <c r="DE8" s="474"/>
      <c r="DF8" s="474"/>
      <c r="DG8" s="474"/>
      <c r="DH8" s="474"/>
      <c r="DI8" s="475"/>
    </row>
    <row r="9" spans="1:119" ht="18.75" customHeight="1" thickBot="1" x14ac:dyDescent="0.2">
      <c r="A9" s="150"/>
      <c r="B9" s="449" t="s">
        <v>104</v>
      </c>
      <c r="C9" s="443"/>
      <c r="D9" s="443"/>
      <c r="E9" s="443"/>
      <c r="F9" s="443"/>
      <c r="G9" s="443"/>
      <c r="H9" s="443"/>
      <c r="I9" s="443"/>
      <c r="J9" s="443"/>
      <c r="K9" s="444"/>
      <c r="L9" s="455" t="s">
        <v>105</v>
      </c>
      <c r="M9" s="456"/>
      <c r="N9" s="456"/>
      <c r="O9" s="456"/>
      <c r="P9" s="456"/>
      <c r="Q9" s="457"/>
      <c r="R9" s="458">
        <v>9237333</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12000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-1347929</v>
      </c>
      <c r="BO9" s="392"/>
      <c r="BP9" s="392"/>
      <c r="BQ9" s="392"/>
      <c r="BR9" s="392"/>
      <c r="BS9" s="392"/>
      <c r="BT9" s="392"/>
      <c r="BU9" s="393"/>
      <c r="BV9" s="391">
        <v>-3792639</v>
      </c>
      <c r="BW9" s="392"/>
      <c r="BX9" s="392"/>
      <c r="BY9" s="392"/>
      <c r="BZ9" s="392"/>
      <c r="CA9" s="392"/>
      <c r="CB9" s="392"/>
      <c r="CC9" s="393"/>
      <c r="CD9" s="479" t="s">
        <v>108</v>
      </c>
      <c r="CE9" s="480"/>
      <c r="CF9" s="480"/>
      <c r="CG9" s="480"/>
      <c r="CH9" s="480"/>
      <c r="CI9" s="480"/>
      <c r="CJ9" s="480"/>
      <c r="CK9" s="480"/>
      <c r="CL9" s="480"/>
      <c r="CM9" s="480"/>
      <c r="CN9" s="480"/>
      <c r="CO9" s="480"/>
      <c r="CP9" s="480"/>
      <c r="CQ9" s="480"/>
      <c r="CR9" s="480"/>
      <c r="CS9" s="481"/>
      <c r="CT9" s="427">
        <v>15.7</v>
      </c>
      <c r="CU9" s="428"/>
      <c r="CV9" s="428"/>
      <c r="CW9" s="428"/>
      <c r="CX9" s="428"/>
      <c r="CY9" s="428"/>
      <c r="CZ9" s="428"/>
      <c r="DA9" s="429"/>
      <c r="DB9" s="427">
        <v>15.8</v>
      </c>
      <c r="DC9" s="428"/>
      <c r="DD9" s="428"/>
      <c r="DE9" s="428"/>
      <c r="DF9" s="428"/>
      <c r="DG9" s="428"/>
      <c r="DH9" s="428"/>
      <c r="DI9" s="429"/>
    </row>
    <row r="10" spans="1:119" ht="18.75" customHeight="1" x14ac:dyDescent="0.15">
      <c r="A10" s="150"/>
      <c r="B10" s="450"/>
      <c r="C10" s="451"/>
      <c r="D10" s="451"/>
      <c r="E10" s="451"/>
      <c r="F10" s="451"/>
      <c r="G10" s="451"/>
      <c r="H10" s="451"/>
      <c r="I10" s="451"/>
      <c r="J10" s="451"/>
      <c r="K10" s="406"/>
      <c r="L10" s="470" t="s">
        <v>109</v>
      </c>
      <c r="M10" s="471"/>
      <c r="N10" s="471"/>
      <c r="O10" s="471"/>
      <c r="P10" s="471"/>
      <c r="Q10" s="472"/>
      <c r="R10" s="384">
        <v>9126209</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10800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9806244</v>
      </c>
      <c r="BO10" s="392"/>
      <c r="BP10" s="392"/>
      <c r="BQ10" s="392"/>
      <c r="BR10" s="392"/>
      <c r="BS10" s="392"/>
      <c r="BT10" s="392"/>
      <c r="BU10" s="393"/>
      <c r="BV10" s="391">
        <v>4706940</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x14ac:dyDescent="0.2">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103</v>
      </c>
      <c r="AJ11" s="385"/>
      <c r="AK11" s="385"/>
      <c r="AL11" s="385"/>
      <c r="AM11" s="385"/>
      <c r="AN11" s="385"/>
      <c r="AO11" s="385"/>
      <c r="AP11" s="386"/>
      <c r="AQ11" s="384">
        <v>9700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0</v>
      </c>
      <c r="BO11" s="392"/>
      <c r="BP11" s="392"/>
      <c r="BQ11" s="392"/>
      <c r="BR11" s="392"/>
      <c r="BS11" s="392"/>
      <c r="BT11" s="392"/>
      <c r="BU11" s="393"/>
      <c r="BV11" s="391">
        <v>0</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6" t="s">
        <v>118</v>
      </c>
      <c r="CU11" s="477"/>
      <c r="CV11" s="477"/>
      <c r="CW11" s="477"/>
      <c r="CX11" s="477"/>
      <c r="CY11" s="477"/>
      <c r="CZ11" s="477"/>
      <c r="DA11" s="478"/>
      <c r="DB11" s="476" t="s">
        <v>118</v>
      </c>
      <c r="DC11" s="477"/>
      <c r="DD11" s="477"/>
      <c r="DE11" s="477"/>
      <c r="DF11" s="477"/>
      <c r="DG11" s="477"/>
      <c r="DH11" s="477"/>
      <c r="DI11" s="478"/>
    </row>
    <row r="12" spans="1:119" ht="18.75" customHeight="1" x14ac:dyDescent="0.15">
      <c r="A12" s="150"/>
      <c r="B12" s="482" t="s">
        <v>119</v>
      </c>
      <c r="C12" s="483"/>
      <c r="D12" s="483"/>
      <c r="E12" s="483"/>
      <c r="F12" s="483"/>
      <c r="G12" s="483"/>
      <c r="H12" s="483"/>
      <c r="I12" s="483"/>
      <c r="J12" s="483"/>
      <c r="K12" s="484"/>
      <c r="L12" s="491" t="s">
        <v>120</v>
      </c>
      <c r="M12" s="492"/>
      <c r="N12" s="492"/>
      <c r="O12" s="492"/>
      <c r="P12" s="492"/>
      <c r="Q12" s="493"/>
      <c r="R12" s="494">
        <v>9202559</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1074760</v>
      </c>
      <c r="BO12" s="392"/>
      <c r="BP12" s="392"/>
      <c r="BQ12" s="392"/>
      <c r="BR12" s="392"/>
      <c r="BS12" s="392"/>
      <c r="BT12" s="392"/>
      <c r="BU12" s="393"/>
      <c r="BV12" s="391">
        <v>439</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6" t="s">
        <v>118</v>
      </c>
      <c r="CU12" s="477"/>
      <c r="CV12" s="477"/>
      <c r="CW12" s="477"/>
      <c r="CX12" s="477"/>
      <c r="CY12" s="477"/>
      <c r="CZ12" s="477"/>
      <c r="DA12" s="478"/>
      <c r="DB12" s="476" t="s">
        <v>118</v>
      </c>
      <c r="DC12" s="477"/>
      <c r="DD12" s="477"/>
      <c r="DE12" s="477"/>
      <c r="DF12" s="477"/>
      <c r="DG12" s="477"/>
      <c r="DH12" s="477"/>
      <c r="DI12" s="478"/>
    </row>
    <row r="13" spans="1:119" ht="18.75" customHeight="1" thickBot="1" x14ac:dyDescent="0.2">
      <c r="A13" s="150"/>
      <c r="B13" s="485"/>
      <c r="C13" s="486"/>
      <c r="D13" s="486"/>
      <c r="E13" s="486"/>
      <c r="F13" s="486"/>
      <c r="G13" s="486"/>
      <c r="H13" s="486"/>
      <c r="I13" s="486"/>
      <c r="J13" s="486"/>
      <c r="K13" s="487"/>
      <c r="L13" s="154"/>
      <c r="M13" s="497" t="s">
        <v>127</v>
      </c>
      <c r="N13" s="498"/>
      <c r="O13" s="498"/>
      <c r="P13" s="498"/>
      <c r="Q13" s="499"/>
      <c r="R13" s="500">
        <v>8917670</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7383555</v>
      </c>
      <c r="BO13" s="392"/>
      <c r="BP13" s="392"/>
      <c r="BQ13" s="392"/>
      <c r="BR13" s="392"/>
      <c r="BS13" s="392"/>
      <c r="BT13" s="392"/>
      <c r="BU13" s="393"/>
      <c r="BV13" s="391">
        <v>913862</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8.6</v>
      </c>
      <c r="CU13" s="428"/>
      <c r="CV13" s="428"/>
      <c r="CW13" s="428"/>
      <c r="CX13" s="428"/>
      <c r="CY13" s="428"/>
      <c r="CZ13" s="428"/>
      <c r="DA13" s="429"/>
      <c r="DB13" s="427">
        <v>8.9</v>
      </c>
      <c r="DC13" s="428"/>
      <c r="DD13" s="428"/>
      <c r="DE13" s="428"/>
      <c r="DF13" s="428"/>
      <c r="DG13" s="428"/>
      <c r="DH13" s="428"/>
      <c r="DI13" s="429"/>
    </row>
    <row r="14" spans="1:119" ht="18.75" customHeight="1" thickBot="1" x14ac:dyDescent="0.2">
      <c r="A14" s="150"/>
      <c r="B14" s="485"/>
      <c r="C14" s="486"/>
      <c r="D14" s="486"/>
      <c r="E14" s="486"/>
      <c r="F14" s="486"/>
      <c r="G14" s="486"/>
      <c r="H14" s="486"/>
      <c r="I14" s="486"/>
      <c r="J14" s="486"/>
      <c r="K14" s="487"/>
      <c r="L14" s="516" t="s">
        <v>130</v>
      </c>
      <c r="M14" s="517"/>
      <c r="N14" s="517"/>
      <c r="O14" s="517"/>
      <c r="P14" s="517"/>
      <c r="Q14" s="518"/>
      <c r="R14" s="519">
        <v>9208688</v>
      </c>
      <c r="S14" s="520"/>
      <c r="T14" s="520"/>
      <c r="U14" s="520"/>
      <c r="V14" s="521"/>
      <c r="W14" s="436"/>
      <c r="X14" s="437"/>
      <c r="Y14" s="438"/>
      <c r="Z14" s="470" t="s">
        <v>131</v>
      </c>
      <c r="AA14" s="471"/>
      <c r="AB14" s="471"/>
      <c r="AC14" s="471"/>
      <c r="AD14" s="471"/>
      <c r="AE14" s="471"/>
      <c r="AF14" s="471"/>
      <c r="AG14" s="471"/>
      <c r="AH14" s="472"/>
      <c r="AI14" s="384">
        <v>11214</v>
      </c>
      <c r="AJ14" s="385"/>
      <c r="AK14" s="385"/>
      <c r="AL14" s="385"/>
      <c r="AM14" s="386"/>
      <c r="AN14" s="384">
        <v>36086652</v>
      </c>
      <c r="AO14" s="385"/>
      <c r="AP14" s="385"/>
      <c r="AQ14" s="385"/>
      <c r="AR14" s="385"/>
      <c r="AS14" s="386"/>
      <c r="AT14" s="384">
        <v>3218</v>
      </c>
      <c r="AU14" s="385"/>
      <c r="AV14" s="385"/>
      <c r="AW14" s="385"/>
      <c r="AX14" s="385"/>
      <c r="AY14" s="387"/>
      <c r="AZ14" s="378" t="s">
        <v>132</v>
      </c>
      <c r="BA14" s="379"/>
      <c r="BB14" s="379"/>
      <c r="BC14" s="379"/>
      <c r="BD14" s="379"/>
      <c r="BE14" s="379"/>
      <c r="BF14" s="379"/>
      <c r="BG14" s="379"/>
      <c r="BH14" s="379"/>
      <c r="BI14" s="379"/>
      <c r="BJ14" s="379"/>
      <c r="BK14" s="379"/>
      <c r="BL14" s="379"/>
      <c r="BM14" s="380"/>
      <c r="BN14" s="381">
        <v>997435202</v>
      </c>
      <c r="BO14" s="382"/>
      <c r="BP14" s="382"/>
      <c r="BQ14" s="382"/>
      <c r="BR14" s="382"/>
      <c r="BS14" s="382"/>
      <c r="BT14" s="382"/>
      <c r="BU14" s="383"/>
      <c r="BV14" s="381">
        <v>949213938</v>
      </c>
      <c r="BW14" s="382"/>
      <c r="BX14" s="382"/>
      <c r="BY14" s="382"/>
      <c r="BZ14" s="382"/>
      <c r="CA14" s="382"/>
      <c r="CB14" s="382"/>
      <c r="CC14" s="383"/>
      <c r="CD14" s="479" t="s">
        <v>133</v>
      </c>
      <c r="CE14" s="480"/>
      <c r="CF14" s="480"/>
      <c r="CG14" s="480"/>
      <c r="CH14" s="480"/>
      <c r="CI14" s="480"/>
      <c r="CJ14" s="480"/>
      <c r="CK14" s="480"/>
      <c r="CL14" s="480"/>
      <c r="CM14" s="480"/>
      <c r="CN14" s="480"/>
      <c r="CO14" s="480"/>
      <c r="CP14" s="480"/>
      <c r="CQ14" s="480"/>
      <c r="CR14" s="480"/>
      <c r="CS14" s="481"/>
      <c r="CT14" s="522">
        <v>54.5</v>
      </c>
      <c r="CU14" s="523"/>
      <c r="CV14" s="523"/>
      <c r="CW14" s="523"/>
      <c r="CX14" s="523"/>
      <c r="CY14" s="523"/>
      <c r="CZ14" s="523"/>
      <c r="DA14" s="524"/>
      <c r="DB14" s="522">
        <v>64</v>
      </c>
      <c r="DC14" s="523"/>
      <c r="DD14" s="523"/>
      <c r="DE14" s="523"/>
      <c r="DF14" s="523"/>
      <c r="DG14" s="523"/>
      <c r="DH14" s="523"/>
      <c r="DI14" s="524"/>
    </row>
    <row r="15" spans="1:119" ht="18.75" customHeight="1" x14ac:dyDescent="0.15">
      <c r="A15" s="150"/>
      <c r="B15" s="485"/>
      <c r="C15" s="486"/>
      <c r="D15" s="486"/>
      <c r="E15" s="486"/>
      <c r="F15" s="486"/>
      <c r="G15" s="486"/>
      <c r="H15" s="486"/>
      <c r="I15" s="486"/>
      <c r="J15" s="486"/>
      <c r="K15" s="487"/>
      <c r="L15" s="154"/>
      <c r="M15" s="497" t="s">
        <v>127</v>
      </c>
      <c r="N15" s="498"/>
      <c r="O15" s="498"/>
      <c r="P15" s="498"/>
      <c r="Q15" s="499"/>
      <c r="R15" s="519">
        <v>8948525</v>
      </c>
      <c r="S15" s="520"/>
      <c r="T15" s="520"/>
      <c r="U15" s="520"/>
      <c r="V15" s="521"/>
      <c r="W15" s="436"/>
      <c r="X15" s="437"/>
      <c r="Y15" s="438"/>
      <c r="Z15" s="470" t="s">
        <v>134</v>
      </c>
      <c r="AA15" s="471"/>
      <c r="AB15" s="471"/>
      <c r="AC15" s="471"/>
      <c r="AD15" s="471"/>
      <c r="AE15" s="471"/>
      <c r="AF15" s="471"/>
      <c r="AG15" s="471"/>
      <c r="AH15" s="472"/>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1156685134</v>
      </c>
      <c r="BO15" s="392"/>
      <c r="BP15" s="392"/>
      <c r="BQ15" s="392"/>
      <c r="BR15" s="392"/>
      <c r="BS15" s="392"/>
      <c r="BT15" s="392"/>
      <c r="BU15" s="393"/>
      <c r="BV15" s="391">
        <v>1101695318</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x14ac:dyDescent="0.15">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436"/>
      <c r="X16" s="437"/>
      <c r="Y16" s="438"/>
      <c r="Z16" s="470" t="s">
        <v>139</v>
      </c>
      <c r="AA16" s="471"/>
      <c r="AB16" s="471"/>
      <c r="AC16" s="471"/>
      <c r="AD16" s="471"/>
      <c r="AE16" s="471"/>
      <c r="AF16" s="471"/>
      <c r="AG16" s="471"/>
      <c r="AH16" s="472"/>
      <c r="AI16" s="384">
        <v>251</v>
      </c>
      <c r="AJ16" s="385"/>
      <c r="AK16" s="385"/>
      <c r="AL16" s="385"/>
      <c r="AM16" s="386"/>
      <c r="AN16" s="384">
        <v>744215</v>
      </c>
      <c r="AO16" s="385"/>
      <c r="AP16" s="385"/>
      <c r="AQ16" s="385"/>
      <c r="AR16" s="385"/>
      <c r="AS16" s="386"/>
      <c r="AT16" s="384">
        <v>2965</v>
      </c>
      <c r="AU16" s="385"/>
      <c r="AV16" s="385"/>
      <c r="AW16" s="385"/>
      <c r="AX16" s="385"/>
      <c r="AY16" s="387"/>
      <c r="AZ16" s="388" t="s">
        <v>140</v>
      </c>
      <c r="BA16" s="389"/>
      <c r="BB16" s="389"/>
      <c r="BC16" s="389"/>
      <c r="BD16" s="389"/>
      <c r="BE16" s="389"/>
      <c r="BF16" s="389"/>
      <c r="BG16" s="389"/>
      <c r="BH16" s="389"/>
      <c r="BI16" s="389"/>
      <c r="BJ16" s="389"/>
      <c r="BK16" s="389"/>
      <c r="BL16" s="389"/>
      <c r="BM16" s="390"/>
      <c r="BN16" s="391">
        <v>1266769766</v>
      </c>
      <c r="BO16" s="392"/>
      <c r="BP16" s="392"/>
      <c r="BQ16" s="392"/>
      <c r="BR16" s="392"/>
      <c r="BS16" s="392"/>
      <c r="BT16" s="392"/>
      <c r="BU16" s="393"/>
      <c r="BV16" s="391">
        <v>1202565719</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x14ac:dyDescent="0.2">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436"/>
      <c r="X17" s="437"/>
      <c r="Y17" s="438"/>
      <c r="Z17" s="470" t="s">
        <v>143</v>
      </c>
      <c r="AA17" s="471"/>
      <c r="AB17" s="471"/>
      <c r="AC17" s="471"/>
      <c r="AD17" s="471"/>
      <c r="AE17" s="471"/>
      <c r="AF17" s="471"/>
      <c r="AG17" s="471"/>
      <c r="AH17" s="472"/>
      <c r="AI17" s="384">
        <v>15701</v>
      </c>
      <c r="AJ17" s="385"/>
      <c r="AK17" s="385"/>
      <c r="AL17" s="385"/>
      <c r="AM17" s="386"/>
      <c r="AN17" s="384">
        <v>52268629</v>
      </c>
      <c r="AO17" s="385"/>
      <c r="AP17" s="385"/>
      <c r="AQ17" s="385"/>
      <c r="AR17" s="385"/>
      <c r="AS17" s="386"/>
      <c r="AT17" s="384">
        <v>3329</v>
      </c>
      <c r="AU17" s="385"/>
      <c r="AV17" s="385"/>
      <c r="AW17" s="385"/>
      <c r="AX17" s="385"/>
      <c r="AY17" s="387"/>
      <c r="AZ17" s="388" t="s">
        <v>144</v>
      </c>
      <c r="BA17" s="389"/>
      <c r="BB17" s="389"/>
      <c r="BC17" s="389"/>
      <c r="BD17" s="389"/>
      <c r="BE17" s="389"/>
      <c r="BF17" s="389"/>
      <c r="BG17" s="389"/>
      <c r="BH17" s="389"/>
      <c r="BI17" s="389"/>
      <c r="BJ17" s="389"/>
      <c r="BK17" s="389"/>
      <c r="BL17" s="389"/>
      <c r="BM17" s="390"/>
      <c r="BN17" s="391">
        <v>1459350744</v>
      </c>
      <c r="BO17" s="392"/>
      <c r="BP17" s="392"/>
      <c r="BQ17" s="392"/>
      <c r="BR17" s="392"/>
      <c r="BS17" s="392"/>
      <c r="BT17" s="392"/>
      <c r="BU17" s="393"/>
      <c r="BV17" s="391">
        <v>1366316037</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x14ac:dyDescent="0.2">
      <c r="A18" s="150"/>
      <c r="B18" s="418" t="s">
        <v>145</v>
      </c>
      <c r="C18" s="419"/>
      <c r="D18" s="419"/>
      <c r="E18" s="419"/>
      <c r="F18" s="419"/>
      <c r="G18" s="419"/>
      <c r="H18" s="419"/>
      <c r="I18" s="419"/>
      <c r="J18" s="419"/>
      <c r="K18" s="538"/>
      <c r="L18" s="539">
        <v>2417</v>
      </c>
      <c r="M18" s="540"/>
      <c r="N18" s="540"/>
      <c r="O18" s="540"/>
      <c r="P18" s="540"/>
      <c r="Q18" s="540"/>
      <c r="R18" s="540"/>
      <c r="S18" s="540"/>
      <c r="T18" s="540"/>
      <c r="U18" s="540"/>
      <c r="V18" s="540"/>
      <c r="W18" s="436"/>
      <c r="X18" s="437"/>
      <c r="Y18" s="438"/>
      <c r="Z18" s="470" t="s">
        <v>146</v>
      </c>
      <c r="AA18" s="471"/>
      <c r="AB18" s="471"/>
      <c r="AC18" s="471"/>
      <c r="AD18" s="471"/>
      <c r="AE18" s="471"/>
      <c r="AF18" s="471"/>
      <c r="AG18" s="471"/>
      <c r="AH18" s="472"/>
      <c r="AI18" s="384">
        <v>23930</v>
      </c>
      <c r="AJ18" s="385"/>
      <c r="AK18" s="385"/>
      <c r="AL18" s="385"/>
      <c r="AM18" s="386"/>
      <c r="AN18" s="384">
        <v>82445512</v>
      </c>
      <c r="AO18" s="385"/>
      <c r="AP18" s="385"/>
      <c r="AQ18" s="385"/>
      <c r="AR18" s="385"/>
      <c r="AS18" s="386"/>
      <c r="AT18" s="384">
        <v>3445</v>
      </c>
      <c r="AU18" s="385"/>
      <c r="AV18" s="385"/>
      <c r="AW18" s="385"/>
      <c r="AX18" s="385"/>
      <c r="AY18" s="387"/>
      <c r="AZ18" s="503" t="s">
        <v>147</v>
      </c>
      <c r="BA18" s="504"/>
      <c r="BB18" s="504"/>
      <c r="BC18" s="504"/>
      <c r="BD18" s="504"/>
      <c r="BE18" s="504"/>
      <c r="BF18" s="504"/>
      <c r="BG18" s="504"/>
      <c r="BH18" s="504"/>
      <c r="BI18" s="504"/>
      <c r="BJ18" s="504"/>
      <c r="BK18" s="504"/>
      <c r="BL18" s="504"/>
      <c r="BM18" s="505"/>
      <c r="BN18" s="541">
        <v>2009432767</v>
      </c>
      <c r="BO18" s="542"/>
      <c r="BP18" s="542"/>
      <c r="BQ18" s="542"/>
      <c r="BR18" s="542"/>
      <c r="BS18" s="542"/>
      <c r="BT18" s="542"/>
      <c r="BU18" s="543"/>
      <c r="BV18" s="541">
        <v>1889641724</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x14ac:dyDescent="0.2">
      <c r="A19" s="150"/>
      <c r="B19" s="418" t="s">
        <v>148</v>
      </c>
      <c r="C19" s="419"/>
      <c r="D19" s="419"/>
      <c r="E19" s="419"/>
      <c r="F19" s="419"/>
      <c r="G19" s="419"/>
      <c r="H19" s="419"/>
      <c r="I19" s="419"/>
      <c r="J19" s="419"/>
      <c r="K19" s="538"/>
      <c r="L19" s="539">
        <v>3808</v>
      </c>
      <c r="M19" s="540"/>
      <c r="N19" s="540"/>
      <c r="O19" s="540"/>
      <c r="P19" s="540"/>
      <c r="Q19" s="540"/>
      <c r="R19" s="540"/>
      <c r="S19" s="540"/>
      <c r="T19" s="540"/>
      <c r="U19" s="540"/>
      <c r="V19" s="540"/>
      <c r="W19" s="436"/>
      <c r="X19" s="437"/>
      <c r="Y19" s="438"/>
      <c r="Z19" s="470" t="s">
        <v>149</v>
      </c>
      <c r="AA19" s="471"/>
      <c r="AB19" s="471"/>
      <c r="AC19" s="471"/>
      <c r="AD19" s="471"/>
      <c r="AE19" s="471"/>
      <c r="AF19" s="471"/>
      <c r="AG19" s="471"/>
      <c r="AH19" s="472"/>
      <c r="AI19" s="384">
        <v>2685</v>
      </c>
      <c r="AJ19" s="385"/>
      <c r="AK19" s="385"/>
      <c r="AL19" s="385"/>
      <c r="AM19" s="386"/>
      <c r="AN19" s="384">
        <v>7939545</v>
      </c>
      <c r="AO19" s="385"/>
      <c r="AP19" s="385"/>
      <c r="AQ19" s="385"/>
      <c r="AR19" s="385"/>
      <c r="AS19" s="386"/>
      <c r="AT19" s="384">
        <v>2957</v>
      </c>
      <c r="AU19" s="385"/>
      <c r="AV19" s="385"/>
      <c r="AW19" s="385"/>
      <c r="AX19" s="385"/>
      <c r="AY19" s="387"/>
      <c r="AZ19" s="378" t="s">
        <v>150</v>
      </c>
      <c r="BA19" s="379"/>
      <c r="BB19" s="379"/>
      <c r="BC19" s="379"/>
      <c r="BD19" s="379"/>
      <c r="BE19" s="379"/>
      <c r="BF19" s="379"/>
      <c r="BG19" s="379"/>
      <c r="BH19" s="379"/>
      <c r="BI19" s="379"/>
      <c r="BJ19" s="379"/>
      <c r="BK19" s="379"/>
      <c r="BL19" s="379"/>
      <c r="BM19" s="380"/>
      <c r="BN19" s="381">
        <v>2872935522</v>
      </c>
      <c r="BO19" s="382"/>
      <c r="BP19" s="382"/>
      <c r="BQ19" s="382"/>
      <c r="BR19" s="382"/>
      <c r="BS19" s="382"/>
      <c r="BT19" s="382"/>
      <c r="BU19" s="383"/>
      <c r="BV19" s="381">
        <v>3073437909</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x14ac:dyDescent="0.2">
      <c r="A20" s="150"/>
      <c r="B20" s="418" t="s">
        <v>151</v>
      </c>
      <c r="C20" s="419"/>
      <c r="D20" s="419"/>
      <c r="E20" s="419"/>
      <c r="F20" s="419"/>
      <c r="G20" s="419"/>
      <c r="H20" s="419"/>
      <c r="I20" s="419"/>
      <c r="J20" s="419"/>
      <c r="K20" s="538"/>
      <c r="L20" s="539">
        <v>4223706</v>
      </c>
      <c r="M20" s="540"/>
      <c r="N20" s="540"/>
      <c r="O20" s="540"/>
      <c r="P20" s="540"/>
      <c r="Q20" s="540"/>
      <c r="R20" s="540"/>
      <c r="S20" s="540"/>
      <c r="T20" s="540"/>
      <c r="U20" s="540"/>
      <c r="V20" s="540"/>
      <c r="W20" s="439"/>
      <c r="X20" s="440"/>
      <c r="Y20" s="441"/>
      <c r="Z20" s="470" t="s">
        <v>152</v>
      </c>
      <c r="AA20" s="471"/>
      <c r="AB20" s="471"/>
      <c r="AC20" s="471"/>
      <c r="AD20" s="471"/>
      <c r="AE20" s="471"/>
      <c r="AF20" s="471"/>
      <c r="AG20" s="471"/>
      <c r="AH20" s="472"/>
      <c r="AI20" s="384">
        <v>53530</v>
      </c>
      <c r="AJ20" s="385"/>
      <c r="AK20" s="385"/>
      <c r="AL20" s="385"/>
      <c r="AM20" s="386"/>
      <c r="AN20" s="384">
        <v>178740338</v>
      </c>
      <c r="AO20" s="385"/>
      <c r="AP20" s="385"/>
      <c r="AQ20" s="385"/>
      <c r="AR20" s="385"/>
      <c r="AS20" s="386"/>
      <c r="AT20" s="384">
        <v>3339</v>
      </c>
      <c r="AU20" s="385"/>
      <c r="AV20" s="385"/>
      <c r="AW20" s="385"/>
      <c r="AX20" s="385"/>
      <c r="AY20" s="387"/>
      <c r="AZ20" s="388" t="s">
        <v>153</v>
      </c>
      <c r="BA20" s="389"/>
      <c r="BB20" s="389"/>
      <c r="BC20" s="389"/>
      <c r="BD20" s="389"/>
      <c r="BE20" s="389"/>
      <c r="BF20" s="389"/>
      <c r="BG20" s="389"/>
      <c r="BH20" s="389"/>
      <c r="BI20" s="389"/>
      <c r="BJ20" s="389"/>
      <c r="BK20" s="389"/>
      <c r="BL20" s="389"/>
      <c r="BM20" s="390"/>
      <c r="BN20" s="391">
        <v>310001470</v>
      </c>
      <c r="BO20" s="392"/>
      <c r="BP20" s="392"/>
      <c r="BQ20" s="392"/>
      <c r="BR20" s="392"/>
      <c r="BS20" s="392"/>
      <c r="BT20" s="392"/>
      <c r="BU20" s="393"/>
      <c r="BV20" s="391">
        <v>332962885</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x14ac:dyDescent="0.2">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100</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1222746440</v>
      </c>
      <c r="BO21" s="542"/>
      <c r="BP21" s="542"/>
      <c r="BQ21" s="542"/>
      <c r="BR21" s="542"/>
      <c r="BS21" s="542"/>
      <c r="BT21" s="542"/>
      <c r="BU21" s="543"/>
      <c r="BV21" s="541">
        <v>1306389331</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x14ac:dyDescent="0.15">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156</v>
      </c>
      <c r="BA22" s="389"/>
      <c r="BB22" s="389"/>
      <c r="BC22" s="389"/>
      <c r="BD22" s="389"/>
      <c r="BE22" s="389"/>
      <c r="BF22" s="389"/>
      <c r="BG22" s="389"/>
      <c r="BH22" s="389"/>
      <c r="BI22" s="389"/>
      <c r="BJ22" s="389"/>
      <c r="BK22" s="389"/>
      <c r="BL22" s="389"/>
      <c r="BM22" s="390"/>
      <c r="BN22" s="391">
        <v>189938686</v>
      </c>
      <c r="BO22" s="392"/>
      <c r="BP22" s="392"/>
      <c r="BQ22" s="392"/>
      <c r="BR22" s="392"/>
      <c r="BS22" s="392"/>
      <c r="BT22" s="392"/>
      <c r="BU22" s="393"/>
      <c r="BV22" s="391">
        <v>240798037</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x14ac:dyDescent="0.15">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157</v>
      </c>
      <c r="BA23" s="389"/>
      <c r="BB23" s="389"/>
      <c r="BC23" s="389"/>
      <c r="BD23" s="389"/>
      <c r="BE23" s="389"/>
      <c r="BF23" s="389"/>
      <c r="BG23" s="389"/>
      <c r="BH23" s="389"/>
      <c r="BI23" s="389"/>
      <c r="BJ23" s="389"/>
      <c r="BK23" s="389"/>
      <c r="BL23" s="389"/>
      <c r="BM23" s="390"/>
      <c r="BN23" s="391">
        <v>8479038</v>
      </c>
      <c r="BO23" s="392"/>
      <c r="BP23" s="392"/>
      <c r="BQ23" s="392"/>
      <c r="BR23" s="392"/>
      <c r="BS23" s="392"/>
      <c r="BT23" s="392"/>
      <c r="BU23" s="393"/>
      <c r="BV23" s="391">
        <v>8933966</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x14ac:dyDescent="0.15">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158</v>
      </c>
      <c r="BA24" s="389"/>
      <c r="BB24" s="389"/>
      <c r="BC24" s="389"/>
      <c r="BD24" s="389"/>
      <c r="BE24" s="389"/>
      <c r="BF24" s="389"/>
      <c r="BG24" s="389"/>
      <c r="BH24" s="389"/>
      <c r="BI24" s="389"/>
      <c r="BJ24" s="389"/>
      <c r="BK24" s="389"/>
      <c r="BL24" s="389"/>
      <c r="BM24" s="390"/>
      <c r="BN24" s="391" t="s">
        <v>118</v>
      </c>
      <c r="BO24" s="392"/>
      <c r="BP24" s="392"/>
      <c r="BQ24" s="392"/>
      <c r="BR24" s="392"/>
      <c r="BS24" s="392"/>
      <c r="BT24" s="392"/>
      <c r="BU24" s="393"/>
      <c r="BV24" s="391" t="s">
        <v>118</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x14ac:dyDescent="0.2">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9" t="s">
        <v>159</v>
      </c>
      <c r="BA25" s="480"/>
      <c r="BB25" s="480"/>
      <c r="BC25" s="480"/>
      <c r="BD25" s="480"/>
      <c r="BE25" s="480"/>
      <c r="BF25" s="480"/>
      <c r="BG25" s="480"/>
      <c r="BH25" s="480"/>
      <c r="BI25" s="480"/>
      <c r="BJ25" s="480"/>
      <c r="BK25" s="480"/>
      <c r="BL25" s="480"/>
      <c r="BM25" s="481"/>
      <c r="BN25" s="541" t="s">
        <v>118</v>
      </c>
      <c r="BO25" s="542"/>
      <c r="BP25" s="542"/>
      <c r="BQ25" s="542"/>
      <c r="BR25" s="542"/>
      <c r="BS25" s="542"/>
      <c r="BT25" s="542"/>
      <c r="BU25" s="543"/>
      <c r="BV25" s="541" t="s">
        <v>118</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x14ac:dyDescent="0.15">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78" t="s">
        <v>46</v>
      </c>
      <c r="BE26" s="379"/>
      <c r="BF26" s="379"/>
      <c r="BG26" s="379"/>
      <c r="BH26" s="379"/>
      <c r="BI26" s="379"/>
      <c r="BJ26" s="379"/>
      <c r="BK26" s="379"/>
      <c r="BL26" s="379"/>
      <c r="BM26" s="380"/>
      <c r="BN26" s="381">
        <v>79623013</v>
      </c>
      <c r="BO26" s="382"/>
      <c r="BP26" s="382"/>
      <c r="BQ26" s="382"/>
      <c r="BR26" s="382"/>
      <c r="BS26" s="382"/>
      <c r="BT26" s="382"/>
      <c r="BU26" s="383"/>
      <c r="BV26" s="381">
        <v>70891529</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x14ac:dyDescent="0.15">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161</v>
      </c>
      <c r="BE27" s="389"/>
      <c r="BF27" s="389"/>
      <c r="BG27" s="389"/>
      <c r="BH27" s="389"/>
      <c r="BI27" s="389"/>
      <c r="BJ27" s="389"/>
      <c r="BK27" s="389"/>
      <c r="BL27" s="389"/>
      <c r="BM27" s="390"/>
      <c r="BN27" s="391">
        <v>70604648</v>
      </c>
      <c r="BO27" s="392"/>
      <c r="BP27" s="392"/>
      <c r="BQ27" s="392"/>
      <c r="BR27" s="392"/>
      <c r="BS27" s="392"/>
      <c r="BT27" s="392"/>
      <c r="BU27" s="393"/>
      <c r="BV27" s="391">
        <v>56174494</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x14ac:dyDescent="0.2">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249133024</v>
      </c>
      <c r="BO28" s="542"/>
      <c r="BP28" s="542"/>
      <c r="BQ28" s="542"/>
      <c r="BR28" s="542"/>
      <c r="BS28" s="542"/>
      <c r="BT28" s="542"/>
      <c r="BU28" s="543"/>
      <c r="BV28" s="541">
        <v>249523460</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15">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15">
      <c r="A30" s="150"/>
      <c r="B30" s="190"/>
      <c r="C30" s="550" t="s">
        <v>162</v>
      </c>
      <c r="D30" s="550"/>
      <c r="E30" s="550"/>
      <c r="F30" s="550"/>
      <c r="G30" s="550"/>
      <c r="H30" s="550"/>
      <c r="I30" s="550"/>
      <c r="J30" s="550"/>
      <c r="K30" s="550"/>
      <c r="L30" s="550"/>
      <c r="M30" s="550"/>
      <c r="N30" s="550"/>
      <c r="O30" s="550"/>
      <c r="P30" s="550"/>
      <c r="Q30" s="550"/>
      <c r="R30" s="550"/>
      <c r="S30" s="550"/>
      <c r="U30" s="395" t="s">
        <v>163</v>
      </c>
      <c r="V30" s="395"/>
      <c r="W30" s="395"/>
      <c r="X30" s="395"/>
      <c r="Y30" s="395"/>
      <c r="Z30" s="395"/>
      <c r="AA30" s="395"/>
      <c r="AB30" s="395"/>
      <c r="AC30" s="395"/>
      <c r="AD30" s="395"/>
      <c r="AE30" s="395"/>
      <c r="AF30" s="395"/>
      <c r="AG30" s="395"/>
      <c r="AH30" s="395"/>
      <c r="AI30" s="395"/>
      <c r="AJ30" s="395"/>
      <c r="AK30" s="395"/>
      <c r="AM30" s="395" t="s">
        <v>164</v>
      </c>
      <c r="AN30" s="395"/>
      <c r="AO30" s="395"/>
      <c r="AP30" s="395"/>
      <c r="AQ30" s="395"/>
      <c r="AR30" s="395"/>
      <c r="AS30" s="395"/>
      <c r="AT30" s="395"/>
      <c r="AU30" s="395"/>
      <c r="AV30" s="395"/>
      <c r="AW30" s="395"/>
      <c r="AX30" s="395"/>
      <c r="AY30" s="395"/>
      <c r="AZ30" s="395"/>
      <c r="BA30" s="395"/>
      <c r="BB30" s="395"/>
      <c r="BC30" s="395"/>
      <c r="BE30" s="395" t="s">
        <v>165</v>
      </c>
      <c r="BF30" s="395"/>
      <c r="BG30" s="395"/>
      <c r="BH30" s="395"/>
      <c r="BI30" s="395"/>
      <c r="BJ30" s="395"/>
      <c r="BK30" s="395"/>
      <c r="BL30" s="395"/>
      <c r="BM30" s="395"/>
      <c r="BN30" s="395"/>
      <c r="BO30" s="395"/>
      <c r="BP30" s="395"/>
      <c r="BQ30" s="395"/>
      <c r="BR30" s="395"/>
      <c r="BS30" s="395"/>
      <c r="BT30" s="395"/>
      <c r="BU30" s="395"/>
      <c r="BW30" s="395" t="s">
        <v>166</v>
      </c>
      <c r="BX30" s="395"/>
      <c r="BY30" s="395"/>
      <c r="BZ30" s="395"/>
      <c r="CA30" s="395"/>
      <c r="CB30" s="395"/>
      <c r="CC30" s="395"/>
      <c r="CD30" s="395"/>
      <c r="CE30" s="395"/>
      <c r="CF30" s="395"/>
      <c r="CG30" s="395"/>
      <c r="CH30" s="395"/>
      <c r="CI30" s="395"/>
      <c r="CJ30" s="395"/>
      <c r="CK30" s="395"/>
      <c r="CL30" s="395"/>
      <c r="CM30" s="395"/>
      <c r="CO30" s="395" t="s">
        <v>167</v>
      </c>
      <c r="CP30" s="395"/>
      <c r="CQ30" s="395"/>
      <c r="CR30" s="395"/>
      <c r="CS30" s="395"/>
      <c r="CT30" s="395"/>
      <c r="CU30" s="395"/>
      <c r="CV30" s="395"/>
      <c r="CW30" s="395"/>
      <c r="CX30" s="395"/>
      <c r="CY30" s="395"/>
      <c r="CZ30" s="395"/>
      <c r="DA30" s="395"/>
      <c r="DB30" s="395"/>
      <c r="DC30" s="395"/>
      <c r="DD30" s="395"/>
      <c r="DE30" s="395"/>
      <c r="DI30" s="189"/>
    </row>
    <row r="31" spans="1:113" ht="13.5" customHeight="1" x14ac:dyDescent="0.15">
      <c r="A31" s="150"/>
      <c r="B31" s="190"/>
      <c r="C31" s="563" t="s">
        <v>168</v>
      </c>
      <c r="D31" s="563"/>
      <c r="E31" s="451" t="s">
        <v>169</v>
      </c>
      <c r="F31" s="451"/>
      <c r="G31" s="451"/>
      <c r="H31" s="451"/>
      <c r="I31" s="451"/>
      <c r="J31" s="451"/>
      <c r="K31" s="451"/>
      <c r="L31" s="451"/>
      <c r="M31" s="451"/>
      <c r="N31" s="451"/>
      <c r="O31" s="451"/>
      <c r="P31" s="451"/>
      <c r="Q31" s="451"/>
      <c r="R31" s="451"/>
      <c r="S31" s="451"/>
      <c r="T31" s="164"/>
      <c r="U31" s="563" t="s">
        <v>168</v>
      </c>
      <c r="V31" s="563"/>
      <c r="W31" s="451" t="s">
        <v>169</v>
      </c>
      <c r="X31" s="451"/>
      <c r="Y31" s="451"/>
      <c r="Z31" s="451"/>
      <c r="AA31" s="451"/>
      <c r="AB31" s="451"/>
      <c r="AC31" s="451"/>
      <c r="AD31" s="451"/>
      <c r="AE31" s="451"/>
      <c r="AF31" s="451"/>
      <c r="AG31" s="451"/>
      <c r="AH31" s="451"/>
      <c r="AI31" s="451"/>
      <c r="AJ31" s="451"/>
      <c r="AK31" s="451"/>
      <c r="AL31" s="164"/>
      <c r="AM31" s="563" t="s">
        <v>168</v>
      </c>
      <c r="AN31" s="563"/>
      <c r="AO31" s="451" t="s">
        <v>169</v>
      </c>
      <c r="AP31" s="451"/>
      <c r="AQ31" s="451"/>
      <c r="AR31" s="451"/>
      <c r="AS31" s="451"/>
      <c r="AT31" s="451"/>
      <c r="AU31" s="451"/>
      <c r="AV31" s="451"/>
      <c r="AW31" s="451"/>
      <c r="AX31" s="451"/>
      <c r="AY31" s="451"/>
      <c r="AZ31" s="451"/>
      <c r="BA31" s="451"/>
      <c r="BB31" s="451"/>
      <c r="BC31" s="451"/>
      <c r="BD31" s="150"/>
      <c r="BE31" s="563" t="s">
        <v>168</v>
      </c>
      <c r="BF31" s="563"/>
      <c r="BG31" s="451" t="s">
        <v>169</v>
      </c>
      <c r="BH31" s="451"/>
      <c r="BI31" s="451"/>
      <c r="BJ31" s="451"/>
      <c r="BK31" s="451"/>
      <c r="BL31" s="451"/>
      <c r="BM31" s="451"/>
      <c r="BN31" s="451"/>
      <c r="BO31" s="451"/>
      <c r="BP31" s="451"/>
      <c r="BQ31" s="451"/>
      <c r="BR31" s="451"/>
      <c r="BS31" s="451"/>
      <c r="BT31" s="451"/>
      <c r="BU31" s="451"/>
      <c r="BV31" s="191"/>
      <c r="BW31" s="563" t="s">
        <v>168</v>
      </c>
      <c r="BX31" s="563"/>
      <c r="BY31" s="451" t="s">
        <v>170</v>
      </c>
      <c r="BZ31" s="451"/>
      <c r="CA31" s="451"/>
      <c r="CB31" s="451"/>
      <c r="CC31" s="451"/>
      <c r="CD31" s="451"/>
      <c r="CE31" s="451"/>
      <c r="CF31" s="451"/>
      <c r="CG31" s="451"/>
      <c r="CH31" s="451"/>
      <c r="CI31" s="451"/>
      <c r="CJ31" s="451"/>
      <c r="CK31" s="451"/>
      <c r="CL31" s="451"/>
      <c r="CM31" s="451"/>
      <c r="CN31" s="164"/>
      <c r="CO31" s="563" t="s">
        <v>168</v>
      </c>
      <c r="CP31" s="563"/>
      <c r="CQ31" s="451" t="s">
        <v>171</v>
      </c>
      <c r="CR31" s="451"/>
      <c r="CS31" s="451"/>
      <c r="CT31" s="451"/>
      <c r="CU31" s="451"/>
      <c r="CV31" s="451"/>
      <c r="CW31" s="451"/>
      <c r="CX31" s="451"/>
      <c r="CY31" s="451"/>
      <c r="CZ31" s="451"/>
      <c r="DA31" s="451"/>
      <c r="DB31" s="451"/>
      <c r="DC31" s="451"/>
      <c r="DD31" s="451"/>
      <c r="DE31" s="451"/>
      <c r="DF31" s="164"/>
      <c r="DG31" s="560" t="s">
        <v>172</v>
      </c>
      <c r="DH31" s="560"/>
      <c r="DI31" s="192"/>
    </row>
    <row r="32" spans="1:113" ht="32.25" customHeight="1" x14ac:dyDescent="0.15">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国民健康保険事業会計</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水道事業会計</v>
      </c>
      <c r="AP32" s="562"/>
      <c r="AQ32" s="562"/>
      <c r="AR32" s="562"/>
      <c r="AS32" s="562"/>
      <c r="AT32" s="562"/>
      <c r="AU32" s="562"/>
      <c r="AV32" s="562"/>
      <c r="AW32" s="562"/>
      <c r="AX32" s="562"/>
      <c r="AY32" s="562"/>
      <c r="AZ32" s="562"/>
      <c r="BA32" s="562"/>
      <c r="BB32" s="562"/>
      <c r="BC32" s="562"/>
      <c r="BD32" s="150"/>
      <c r="BE32" s="561" t="str">
        <f>IF(BG32="","",MAX(C32:D41,U32:V41,AM32:AN41)+1)</f>
        <v/>
      </c>
      <c r="BF32" s="561"/>
      <c r="BG32" s="562"/>
      <c r="BH32" s="562"/>
      <c r="BI32" s="562"/>
      <c r="BJ32" s="562"/>
      <c r="BK32" s="562"/>
      <c r="BL32" s="562"/>
      <c r="BM32" s="562"/>
      <c r="BN32" s="562"/>
      <c r="BO32" s="562"/>
      <c r="BP32" s="562"/>
      <c r="BQ32" s="562"/>
      <c r="BR32" s="562"/>
      <c r="BS32" s="562"/>
      <c r="BT32" s="562"/>
      <c r="BU32" s="562"/>
      <c r="BV32" s="150"/>
      <c r="BW32" s="561">
        <f>IF(BY32="","",MAX(C32:D41,U32:V41,AM32:AN41,BE32:BF41)+1)</f>
        <v>18</v>
      </c>
      <c r="BX32" s="561"/>
      <c r="BY32" s="562" t="str">
        <f>IF('各会計、関係団体の財政状況及び健全化判断比率'!B68="","",'各会計、関係団体の財政状況及び健全化判断比率'!B68)</f>
        <v>神奈川県川崎競馬組合</v>
      </c>
      <c r="BZ32" s="562"/>
      <c r="CA32" s="562"/>
      <c r="CB32" s="562"/>
      <c r="CC32" s="562"/>
      <c r="CD32" s="562"/>
      <c r="CE32" s="562"/>
      <c r="CF32" s="562"/>
      <c r="CG32" s="562"/>
      <c r="CH32" s="562"/>
      <c r="CI32" s="562"/>
      <c r="CJ32" s="562"/>
      <c r="CK32" s="562"/>
      <c r="CL32" s="562"/>
      <c r="CM32" s="562"/>
      <c r="CN32" s="150"/>
      <c r="CO32" s="561">
        <f>IF(CQ32="","",MAX(C32:D41,U32:V41,AM32:AN41,BE32:BF41,BW32:BX41)+1)</f>
        <v>20</v>
      </c>
      <c r="CP32" s="561"/>
      <c r="CQ32" s="562" t="str">
        <f>IF('各会計、関係団体の財政状況及び健全化判断比率'!BS7="","",'各会計、関係団体の財政状況及び健全化判断比率'!BS7)</f>
        <v>（一財）神奈川県厚生福利振興会</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〇</v>
      </c>
      <c r="DH32" s="564"/>
      <c r="DI32" s="192"/>
    </row>
    <row r="33" spans="1:113" ht="32.25" customHeight="1" x14ac:dyDescent="0.15">
      <c r="A33" s="150"/>
      <c r="B33" s="190"/>
      <c r="C33" s="561">
        <f>IF(E33="","",C32+1)</f>
        <v>2</v>
      </c>
      <c r="D33" s="561"/>
      <c r="E33" s="562" t="str">
        <f>IF('各会計、関係団体の財政状況及び健全化判断比率'!B8="","",'各会計、関係団体の財政状況及び健全化判断比率'!B8)</f>
        <v>公債管理特別会計</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電気事業会計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c r="BH33" s="562"/>
      <c r="BI33" s="562"/>
      <c r="BJ33" s="562"/>
      <c r="BK33" s="562"/>
      <c r="BL33" s="562"/>
      <c r="BM33" s="562"/>
      <c r="BN33" s="562"/>
      <c r="BO33" s="562"/>
      <c r="BP33" s="562"/>
      <c r="BQ33" s="562"/>
      <c r="BR33" s="562"/>
      <c r="BS33" s="562"/>
      <c r="BT33" s="562"/>
      <c r="BU33" s="562"/>
      <c r="BV33" s="150"/>
      <c r="BW33" s="561">
        <f t="shared" ref="BW33:BW41" si="3">IF(BY33="","",BW32+1)</f>
        <v>19</v>
      </c>
      <c r="BX33" s="561"/>
      <c r="BY33" s="562" t="str">
        <f>IF('各会計、関係団体の財政状況及び健全化判断比率'!B69="","",'各会計、関係団体の財政状況及び健全化判断比率'!B69)</f>
        <v>神奈川県内広域水道企業団</v>
      </c>
      <c r="BZ33" s="562"/>
      <c r="CA33" s="562"/>
      <c r="CB33" s="562"/>
      <c r="CC33" s="562"/>
      <c r="CD33" s="562"/>
      <c r="CE33" s="562"/>
      <c r="CF33" s="562"/>
      <c r="CG33" s="562"/>
      <c r="CH33" s="562"/>
      <c r="CI33" s="562"/>
      <c r="CJ33" s="562"/>
      <c r="CK33" s="562"/>
      <c r="CL33" s="562"/>
      <c r="CM33" s="562"/>
      <c r="CN33" s="150"/>
      <c r="CO33" s="561">
        <f t="shared" ref="CO33:CO41" si="4">IF(CQ33="","",CO32+1)</f>
        <v>21</v>
      </c>
      <c r="CP33" s="561"/>
      <c r="CQ33" s="562" t="str">
        <f>IF('各会計、関係団体の財政状況及び健全化判断比率'!BS8="","",'各会計、関係団体の財政状況及び健全化判断比率'!BS8)</f>
        <v>（株）湘南国際村協会</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
      </c>
      <c r="DH33" s="564"/>
      <c r="DI33" s="192"/>
    </row>
    <row r="34" spans="1:113" ht="32.25" customHeight="1" x14ac:dyDescent="0.15">
      <c r="A34" s="150"/>
      <c r="B34" s="190"/>
      <c r="C34" s="561">
        <f>IF(E34="","",C33+1)</f>
        <v>3</v>
      </c>
      <c r="D34" s="561"/>
      <c r="E34" s="562" t="str">
        <f>IF('各会計、関係団体の財政状況及び健全化判断比率'!B9="","",'各会計、関係団体の財政状況及び健全化判断比率'!B9)</f>
        <v>公営競技収益配分金等管理会計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公営企業資金等運用事業会計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22</v>
      </c>
      <c r="CP34" s="561"/>
      <c r="CQ34" s="562" t="str">
        <f>IF('各会計、関係団体の財政状況及び健全化判断比率'!BS9="","",'各会計、関係団体の財政状況及び健全化判断比率'!BS9)</f>
        <v>（公財）宮ヶ瀬ダム周辺振興財団</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
      </c>
      <c r="DH34" s="564"/>
      <c r="DI34" s="192"/>
    </row>
    <row r="35" spans="1:113" ht="32.25" customHeight="1" x14ac:dyDescent="0.15">
      <c r="A35" s="150"/>
      <c r="B35" s="190"/>
      <c r="C35" s="561">
        <f>IF(E35="","",C34+1)</f>
        <v>4</v>
      </c>
      <c r="D35" s="561"/>
      <c r="E35" s="562" t="str">
        <f>IF('各会計、関係団体の財政状況及び健全化判断比率'!B10="","",'各会計、関係団体の財政状況及び健全化判断比率'!B10)</f>
        <v>地方消費税清算会計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f t="shared" si="1"/>
        <v>15</v>
      </c>
      <c r="AN35" s="561"/>
      <c r="AO35" s="562" t="str">
        <f>IF('各会計、関係団体の財政状況及び健全化判断比率'!B32="","",'各会計、関係団体の財政状況及び健全化判断比率'!B32)</f>
        <v>相模川総合開発共同事業会計</v>
      </c>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23</v>
      </c>
      <c r="CP35" s="561"/>
      <c r="CQ35" s="562" t="str">
        <f>IF('各会計、関係団体の財政状況及び健全化判断比率'!BS10="","",'各会計、関係団体の財政状況及び健全化判断比率'!BS10)</f>
        <v>（公財）かながわ国際交流財団</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x14ac:dyDescent="0.15">
      <c r="A36" s="150"/>
      <c r="B36" s="190"/>
      <c r="C36" s="561">
        <f t="shared" ref="C36:C41" si="5">IF(E36="","",C35+1)</f>
        <v>5</v>
      </c>
      <c r="D36" s="561"/>
      <c r="E36" s="562" t="str">
        <f>IF('各会計、関係団体の財政状況及び健全化判断比率'!B11="","",'各会計、関係団体の財政状況及び健全化判断比率'!B11)</f>
        <v>水源環境保全・再生事業会計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f t="shared" si="1"/>
        <v>16</v>
      </c>
      <c r="AN36" s="561"/>
      <c r="AO36" s="562" t="str">
        <f>IF('各会計、関係団体の財政状況及び健全化判断比率'!B33="","",'各会計、関係団体の財政状況及び健全化判断比率'!B33)</f>
        <v>酒匂川総合開発事業会計</v>
      </c>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24</v>
      </c>
      <c r="CP36" s="561"/>
      <c r="CQ36" s="562" t="str">
        <f>IF('各会計、関係団体の財政状況及び健全化判断比率'!BS11="","",'各会計、関係団体の財政状況及び健全化判断比率'!BS11)</f>
        <v>（公財）神奈川文学振興会</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x14ac:dyDescent="0.15">
      <c r="A37" s="150"/>
      <c r="B37" s="190"/>
      <c r="C37" s="561">
        <f t="shared" si="5"/>
        <v>6</v>
      </c>
      <c r="D37" s="561"/>
      <c r="E37" s="562" t="str">
        <f>IF('各会計、関係団体の財政状況及び健全化判断比率'!B12="","",'各会計、関係団体の財政状況及び健全化判断比率'!B12)</f>
        <v>市町村自治振興事業会計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f t="shared" si="1"/>
        <v>17</v>
      </c>
      <c r="AN37" s="561"/>
      <c r="AO37" s="562" t="str">
        <f>IF('各会計、関係団体の財政状況及び健全化判断比率'!B34="","",'各会計、関係団体の財政状況及び健全化判断比率'!B34)</f>
        <v>流域下水道事業会計</v>
      </c>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25</v>
      </c>
      <c r="CP37" s="561"/>
      <c r="CQ37" s="562" t="str">
        <f>IF('各会計、関係団体の財政状況及び健全化判断比率'!BS12="","",'各会計、関係団体の財政状況及び健全化判断比率'!BS12)</f>
        <v>（公財）神奈川芸術文化財団</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x14ac:dyDescent="0.15">
      <c r="A38" s="150"/>
      <c r="B38" s="190"/>
      <c r="C38" s="561">
        <f t="shared" si="5"/>
        <v>7</v>
      </c>
      <c r="D38" s="561"/>
      <c r="E38" s="562" t="str">
        <f>IF('各会計、関係団体の財政状況及び健全化判断比率'!B13="","",'各会計、関係団体の財政状況及び健全化判断比率'!B13)</f>
        <v>恩賜記念林業振興資金会計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26</v>
      </c>
      <c r="CP38" s="561"/>
      <c r="CQ38" s="562" t="str">
        <f>IF('各会計、関係団体の財政状況及び健全化判断比率'!BS13="","",'各会計、関係団体の財政状況及び健全化判断比率'!BS13)</f>
        <v>（公財）かながわ健康財団</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x14ac:dyDescent="0.15">
      <c r="A39" s="150"/>
      <c r="B39" s="190"/>
      <c r="C39" s="561">
        <f t="shared" si="5"/>
        <v>8</v>
      </c>
      <c r="D39" s="561"/>
      <c r="E39" s="562" t="str">
        <f>IF('各会計、関係団体の財政状況及び健全化判断比率'!B14="","",'各会計、関係団体の財政状況及び健全化判断比率'!B14)</f>
        <v>林業改善資金会計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27</v>
      </c>
      <c r="CP39" s="561"/>
      <c r="CQ39" s="562" t="str">
        <f>IF('各会計、関係団体の財政状況及び健全化判断比率'!BS14="","",'各会計、関係団体の財政状況及び健全化判断比率'!BS14)</f>
        <v>（公財）神奈川県生活衛生営業指導ｾﾝﾀｰ</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x14ac:dyDescent="0.15">
      <c r="A40" s="150"/>
      <c r="B40" s="190"/>
      <c r="C40" s="561">
        <f t="shared" si="5"/>
        <v>9</v>
      </c>
      <c r="D40" s="561"/>
      <c r="E40" s="562" t="str">
        <f>IF('各会計、関係団体の財政状況及び健全化判断比率'!B15="","",'各会計、関係団体の財政状況及び健全化判断比率'!B15)</f>
        <v>沿岸漁業改善資金会計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28</v>
      </c>
      <c r="CP40" s="561"/>
      <c r="CQ40" s="562" t="str">
        <f>IF('各会計、関係団体の財政状況及び健全化判断比率'!BS15="","",'各会計、関係団体の財政状況及び健全化判断比率'!BS15)</f>
        <v>（公財）神奈川県都市整備技術センター</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x14ac:dyDescent="0.15">
      <c r="A41" s="150"/>
      <c r="B41" s="190"/>
      <c r="C41" s="561">
        <f t="shared" si="5"/>
        <v>10</v>
      </c>
      <c r="D41" s="561"/>
      <c r="E41" s="562" t="str">
        <f>IF('各会計、関係団体の財政状況及び健全化判断比率'!B16="","",'各会計、関係団体の財政状況及び健全化判断比率'!B16)</f>
        <v>災害救助基金会計</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29</v>
      </c>
      <c r="CP41" s="561"/>
      <c r="CQ41" s="562" t="str">
        <f>IF('各会計、関係団体の財政状況及び健全化判断比率'!BS16="","",'各会計、関係団体の財政状況及び健全化判断比率'!BS16)</f>
        <v>（株）湘南なぎさ
パーク</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x14ac:dyDescent="0.2">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15"/>
    <row r="44" spans="1:113" x14ac:dyDescent="0.15">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x14ac:dyDescent="0.15">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x14ac:dyDescent="0.15">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x14ac:dyDescent="0.15">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x14ac:dyDescent="0.15">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x14ac:dyDescent="0.15">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x14ac:dyDescent="0.15">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x14ac:dyDescent="0.15"/>
    <row r="52" spans="5:113" x14ac:dyDescent="0.15"/>
    <row r="53" spans="5:113" x14ac:dyDescent="0.15"/>
    <row r="54" spans="5:113" x14ac:dyDescent="0.15"/>
    <row r="55" spans="5:113" x14ac:dyDescent="0.15"/>
    <row r="56" spans="5:113" x14ac:dyDescent="0.15"/>
    <row r="57" spans="5:113" x14ac:dyDescent="0.15"/>
  </sheetData>
  <sheetProtection algorithmName="SHA-512" hashValue="e3tyQWVFhLXuX4APLrvN9PbFopffaQYTeCh+lgAOp7tDcPFwYMUbtQG0qJxwvoqou11SXx6pthLuElxd1aRNCA==" saltValue="rsWZKh5Rq6gQY1Q6hVcpn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23"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15">
      <c r="A34" s="10"/>
      <c r="B34" s="19"/>
      <c r="C34" s="1127" t="s">
        <v>523</v>
      </c>
      <c r="D34" s="1127"/>
      <c r="E34" s="1128"/>
      <c r="F34" s="20">
        <v>1.37</v>
      </c>
      <c r="G34" s="21">
        <v>1.33</v>
      </c>
      <c r="H34" s="21">
        <v>1.33</v>
      </c>
      <c r="I34" s="21">
        <v>1.33</v>
      </c>
      <c r="J34" s="22">
        <v>1.51</v>
      </c>
      <c r="K34" s="10"/>
      <c r="L34" s="10"/>
      <c r="M34" s="10"/>
      <c r="N34" s="10"/>
      <c r="O34" s="10"/>
      <c r="P34" s="10"/>
    </row>
    <row r="35" spans="1:16" ht="39" customHeight="1" x14ac:dyDescent="0.15">
      <c r="A35" s="10"/>
      <c r="B35" s="23"/>
      <c r="C35" s="1121" t="s">
        <v>524</v>
      </c>
      <c r="D35" s="1122"/>
      <c r="E35" s="1123"/>
      <c r="F35" s="24">
        <v>5.43</v>
      </c>
      <c r="G35" s="25">
        <v>0.57999999999999996</v>
      </c>
      <c r="H35" s="25">
        <v>1.94</v>
      </c>
      <c r="I35" s="25">
        <v>1.62</v>
      </c>
      <c r="J35" s="26">
        <v>1.48</v>
      </c>
      <c r="K35" s="10"/>
      <c r="L35" s="10"/>
      <c r="M35" s="10"/>
      <c r="N35" s="10"/>
      <c r="O35" s="10"/>
      <c r="P35" s="10"/>
    </row>
    <row r="36" spans="1:16" ht="39" customHeight="1" x14ac:dyDescent="0.15">
      <c r="A36" s="10"/>
      <c r="B36" s="23"/>
      <c r="C36" s="1121" t="s">
        <v>525</v>
      </c>
      <c r="D36" s="1122"/>
      <c r="E36" s="1123"/>
      <c r="F36" s="24">
        <v>1.41</v>
      </c>
      <c r="G36" s="25">
        <v>1.0900000000000001</v>
      </c>
      <c r="H36" s="25">
        <v>1.31</v>
      </c>
      <c r="I36" s="25">
        <v>0.92</v>
      </c>
      <c r="J36" s="26">
        <v>0.93</v>
      </c>
      <c r="K36" s="10"/>
      <c r="L36" s="10"/>
      <c r="M36" s="10"/>
      <c r="N36" s="10"/>
      <c r="O36" s="10"/>
      <c r="P36" s="10"/>
    </row>
    <row r="37" spans="1:16" ht="39" customHeight="1" x14ac:dyDescent="0.15">
      <c r="A37" s="10"/>
      <c r="B37" s="23"/>
      <c r="C37" s="1121" t="s">
        <v>526</v>
      </c>
      <c r="D37" s="1122"/>
      <c r="E37" s="1123"/>
      <c r="F37" s="24">
        <v>2.1</v>
      </c>
      <c r="G37" s="25">
        <v>0.53</v>
      </c>
      <c r="H37" s="25">
        <v>0.26</v>
      </c>
      <c r="I37" s="25">
        <v>0.53</v>
      </c>
      <c r="J37" s="26">
        <v>0.63</v>
      </c>
      <c r="K37" s="10"/>
      <c r="L37" s="10"/>
      <c r="M37" s="10"/>
      <c r="N37" s="10"/>
      <c r="O37" s="10"/>
      <c r="P37" s="10"/>
    </row>
    <row r="38" spans="1:16" ht="39" customHeight="1" x14ac:dyDescent="0.15">
      <c r="A38" s="10"/>
      <c r="B38" s="23"/>
      <c r="C38" s="1121" t="s">
        <v>527</v>
      </c>
      <c r="D38" s="1122"/>
      <c r="E38" s="1123"/>
      <c r="F38" s="24">
        <v>1.32</v>
      </c>
      <c r="G38" s="25">
        <v>1.36</v>
      </c>
      <c r="H38" s="25">
        <v>0.98</v>
      </c>
      <c r="I38" s="25">
        <v>0.66</v>
      </c>
      <c r="J38" s="26">
        <v>0.57999999999999996</v>
      </c>
      <c r="K38" s="10"/>
      <c r="L38" s="10"/>
      <c r="M38" s="10"/>
      <c r="N38" s="10"/>
      <c r="O38" s="10"/>
      <c r="P38" s="10"/>
    </row>
    <row r="39" spans="1:16" ht="39" customHeight="1" x14ac:dyDescent="0.15">
      <c r="A39" s="10"/>
      <c r="B39" s="23"/>
      <c r="C39" s="1121" t="s">
        <v>528</v>
      </c>
      <c r="D39" s="1122"/>
      <c r="E39" s="1123"/>
      <c r="F39" s="24">
        <v>0.08</v>
      </c>
      <c r="G39" s="25">
        <v>7.0000000000000007E-2</v>
      </c>
      <c r="H39" s="25">
        <v>0.12</v>
      </c>
      <c r="I39" s="25">
        <v>0.11</v>
      </c>
      <c r="J39" s="26">
        <v>0.12</v>
      </c>
      <c r="K39" s="10"/>
      <c r="L39" s="10"/>
      <c r="M39" s="10"/>
      <c r="N39" s="10"/>
      <c r="O39" s="10"/>
      <c r="P39" s="10"/>
    </row>
    <row r="40" spans="1:16" ht="39" customHeight="1" x14ac:dyDescent="0.15">
      <c r="A40" s="10"/>
      <c r="B40" s="23"/>
      <c r="C40" s="1121" t="s">
        <v>529</v>
      </c>
      <c r="D40" s="1122"/>
      <c r="E40" s="1123"/>
      <c r="F40" s="24">
        <v>0</v>
      </c>
      <c r="G40" s="25">
        <v>0</v>
      </c>
      <c r="H40" s="25">
        <v>0</v>
      </c>
      <c r="I40" s="25">
        <v>0</v>
      </c>
      <c r="J40" s="26">
        <v>0</v>
      </c>
      <c r="K40" s="10"/>
      <c r="L40" s="10"/>
      <c r="M40" s="10"/>
      <c r="N40" s="10"/>
      <c r="O40" s="10"/>
      <c r="P40" s="10"/>
    </row>
    <row r="41" spans="1:16" ht="39" customHeight="1" x14ac:dyDescent="0.15">
      <c r="A41" s="10"/>
      <c r="B41" s="23"/>
      <c r="C41" s="1121" t="s">
        <v>530</v>
      </c>
      <c r="D41" s="1122"/>
      <c r="E41" s="1123"/>
      <c r="F41" s="24">
        <v>0</v>
      </c>
      <c r="G41" s="25">
        <v>0</v>
      </c>
      <c r="H41" s="25">
        <v>0</v>
      </c>
      <c r="I41" s="25">
        <v>0</v>
      </c>
      <c r="J41" s="26">
        <v>0</v>
      </c>
      <c r="K41" s="10"/>
      <c r="L41" s="10"/>
      <c r="M41" s="10"/>
      <c r="N41" s="10"/>
      <c r="O41" s="10"/>
      <c r="P41" s="10"/>
    </row>
    <row r="42" spans="1:16" ht="39" customHeight="1" x14ac:dyDescent="0.15">
      <c r="A42" s="10"/>
      <c r="B42" s="27"/>
      <c r="C42" s="1121" t="s">
        <v>531</v>
      </c>
      <c r="D42" s="1122"/>
      <c r="E42" s="1123"/>
      <c r="F42" s="24" t="s">
        <v>479</v>
      </c>
      <c r="G42" s="25" t="s">
        <v>479</v>
      </c>
      <c r="H42" s="25" t="s">
        <v>479</v>
      </c>
      <c r="I42" s="25" t="s">
        <v>479</v>
      </c>
      <c r="J42" s="26" t="s">
        <v>479</v>
      </c>
      <c r="K42" s="10"/>
      <c r="L42" s="10"/>
      <c r="M42" s="10"/>
      <c r="N42" s="10"/>
      <c r="O42" s="10"/>
      <c r="P42" s="10"/>
    </row>
    <row r="43" spans="1:16" ht="39" customHeight="1" thickBot="1" x14ac:dyDescent="0.2">
      <c r="A43" s="10"/>
      <c r="B43" s="28"/>
      <c r="C43" s="1124" t="s">
        <v>532</v>
      </c>
      <c r="D43" s="1125"/>
      <c r="E43" s="1126"/>
      <c r="F43" s="29">
        <v>0</v>
      </c>
      <c r="G43" s="30">
        <v>0</v>
      </c>
      <c r="H43" s="30">
        <v>0</v>
      </c>
      <c r="I43" s="30">
        <v>0</v>
      </c>
      <c r="J43" s="31">
        <v>0</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uGrBymzSQ/X7Uj+RX6egm6WhJce+XDTJfCIASi9+EpNv9mrzApxnvG+mVQeoTKUNR3RhodRSNzwZy46YhZcA9g==" saltValue="bjtJqWoIpJoSHnHXmh1d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topLeftCell="A43"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
      <c r="A44" s="36"/>
      <c r="B44" s="39" t="s">
        <v>9</v>
      </c>
      <c r="C44" s="40"/>
      <c r="D44" s="40"/>
      <c r="E44" s="41"/>
      <c r="F44" s="41"/>
      <c r="G44" s="41"/>
      <c r="H44" s="41"/>
      <c r="I44" s="41"/>
      <c r="J44" s="42" t="s">
        <v>3</v>
      </c>
      <c r="K44" s="43" t="s">
        <v>517</v>
      </c>
      <c r="L44" s="44" t="s">
        <v>518</v>
      </c>
      <c r="M44" s="44" t="s">
        <v>519</v>
      </c>
      <c r="N44" s="44" t="s">
        <v>520</v>
      </c>
      <c r="O44" s="45" t="s">
        <v>521</v>
      </c>
      <c r="P44" s="36"/>
      <c r="Q44" s="36"/>
      <c r="R44" s="36"/>
      <c r="S44" s="36"/>
      <c r="T44" s="36"/>
      <c r="U44" s="36"/>
    </row>
    <row r="45" spans="1:21" ht="30.75" customHeight="1" x14ac:dyDescent="0.15">
      <c r="A45" s="36"/>
      <c r="B45" s="1129" t="s">
        <v>10</v>
      </c>
      <c r="C45" s="1130"/>
      <c r="D45" s="46"/>
      <c r="E45" s="1135" t="s">
        <v>11</v>
      </c>
      <c r="F45" s="1135"/>
      <c r="G45" s="1135"/>
      <c r="H45" s="1135"/>
      <c r="I45" s="1135"/>
      <c r="J45" s="1136"/>
      <c r="K45" s="47">
        <v>113654</v>
      </c>
      <c r="L45" s="48">
        <v>114398</v>
      </c>
      <c r="M45" s="48">
        <v>128234</v>
      </c>
      <c r="N45" s="48">
        <v>114897</v>
      </c>
      <c r="O45" s="49">
        <v>106824</v>
      </c>
      <c r="P45" s="36"/>
      <c r="Q45" s="36"/>
      <c r="R45" s="36"/>
      <c r="S45" s="36"/>
      <c r="T45" s="36"/>
      <c r="U45" s="36"/>
    </row>
    <row r="46" spans="1:21" ht="30.75" customHeight="1" x14ac:dyDescent="0.15">
      <c r="A46" s="36"/>
      <c r="B46" s="1131"/>
      <c r="C46" s="1132"/>
      <c r="D46" s="50"/>
      <c r="E46" s="1137" t="s">
        <v>12</v>
      </c>
      <c r="F46" s="1137"/>
      <c r="G46" s="1137"/>
      <c r="H46" s="1137"/>
      <c r="I46" s="1137"/>
      <c r="J46" s="1138"/>
      <c r="K46" s="51">
        <v>9509</v>
      </c>
      <c r="L46" s="52">
        <v>5802</v>
      </c>
      <c r="M46" s="52">
        <v>1674</v>
      </c>
      <c r="N46" s="52">
        <v>264</v>
      </c>
      <c r="O46" s="53" t="s">
        <v>479</v>
      </c>
      <c r="P46" s="36"/>
      <c r="Q46" s="36"/>
      <c r="R46" s="36"/>
      <c r="S46" s="36"/>
      <c r="T46" s="36"/>
      <c r="U46" s="36"/>
    </row>
    <row r="47" spans="1:21" ht="30.75" customHeight="1" x14ac:dyDescent="0.15">
      <c r="A47" s="36"/>
      <c r="B47" s="1131"/>
      <c r="C47" s="1132"/>
      <c r="D47" s="50"/>
      <c r="E47" s="1137" t="s">
        <v>13</v>
      </c>
      <c r="F47" s="1137"/>
      <c r="G47" s="1137"/>
      <c r="H47" s="1137"/>
      <c r="I47" s="1137"/>
      <c r="J47" s="1138"/>
      <c r="K47" s="51">
        <v>163477</v>
      </c>
      <c r="L47" s="52">
        <v>164235</v>
      </c>
      <c r="M47" s="52">
        <v>165609</v>
      </c>
      <c r="N47" s="52">
        <v>159880</v>
      </c>
      <c r="O47" s="53">
        <v>154579</v>
      </c>
      <c r="P47" s="36"/>
      <c r="Q47" s="36"/>
      <c r="R47" s="36"/>
      <c r="S47" s="36"/>
      <c r="T47" s="36"/>
      <c r="U47" s="36"/>
    </row>
    <row r="48" spans="1:21" ht="30.75" customHeight="1" x14ac:dyDescent="0.15">
      <c r="A48" s="36"/>
      <c r="B48" s="1131"/>
      <c r="C48" s="1132"/>
      <c r="D48" s="50"/>
      <c r="E48" s="1137" t="s">
        <v>14</v>
      </c>
      <c r="F48" s="1137"/>
      <c r="G48" s="1137"/>
      <c r="H48" s="1137"/>
      <c r="I48" s="1137"/>
      <c r="J48" s="1138"/>
      <c r="K48" s="51">
        <v>2657</v>
      </c>
      <c r="L48" s="52">
        <v>2766</v>
      </c>
      <c r="M48" s="52">
        <v>2331</v>
      </c>
      <c r="N48" s="52">
        <v>2072</v>
      </c>
      <c r="O48" s="53">
        <v>1993</v>
      </c>
      <c r="P48" s="36"/>
      <c r="Q48" s="36"/>
      <c r="R48" s="36"/>
      <c r="S48" s="36"/>
      <c r="T48" s="36"/>
      <c r="U48" s="36"/>
    </row>
    <row r="49" spans="1:21" ht="30.75" customHeight="1" x14ac:dyDescent="0.15">
      <c r="A49" s="36"/>
      <c r="B49" s="1131"/>
      <c r="C49" s="1132"/>
      <c r="D49" s="50"/>
      <c r="E49" s="1137" t="s">
        <v>15</v>
      </c>
      <c r="F49" s="1137"/>
      <c r="G49" s="1137"/>
      <c r="H49" s="1137"/>
      <c r="I49" s="1137"/>
      <c r="J49" s="1138"/>
      <c r="K49" s="51" t="s">
        <v>479</v>
      </c>
      <c r="L49" s="52" t="s">
        <v>479</v>
      </c>
      <c r="M49" s="52" t="s">
        <v>479</v>
      </c>
      <c r="N49" s="52" t="s">
        <v>479</v>
      </c>
      <c r="O49" s="53" t="s">
        <v>479</v>
      </c>
      <c r="P49" s="36"/>
      <c r="Q49" s="36"/>
      <c r="R49" s="36"/>
      <c r="S49" s="36"/>
      <c r="T49" s="36"/>
      <c r="U49" s="36"/>
    </row>
    <row r="50" spans="1:21" ht="30.75" customHeight="1" x14ac:dyDescent="0.15">
      <c r="A50" s="36"/>
      <c r="B50" s="1131"/>
      <c r="C50" s="1132"/>
      <c r="D50" s="50"/>
      <c r="E50" s="1137" t="s">
        <v>16</v>
      </c>
      <c r="F50" s="1137"/>
      <c r="G50" s="1137"/>
      <c r="H50" s="1137"/>
      <c r="I50" s="1137"/>
      <c r="J50" s="1138"/>
      <c r="K50" s="51">
        <v>1882</v>
      </c>
      <c r="L50" s="52">
        <v>1772</v>
      </c>
      <c r="M50" s="52">
        <v>1651</v>
      </c>
      <c r="N50" s="52">
        <v>1434</v>
      </c>
      <c r="O50" s="53">
        <v>1403</v>
      </c>
      <c r="P50" s="36"/>
      <c r="Q50" s="36"/>
      <c r="R50" s="36"/>
      <c r="S50" s="36"/>
      <c r="T50" s="36"/>
      <c r="U50" s="36"/>
    </row>
    <row r="51" spans="1:21" ht="30.75" customHeight="1" x14ac:dyDescent="0.15">
      <c r="A51" s="36"/>
      <c r="B51" s="1133"/>
      <c r="C51" s="1134"/>
      <c r="D51" s="54"/>
      <c r="E51" s="1137" t="s">
        <v>17</v>
      </c>
      <c r="F51" s="1137"/>
      <c r="G51" s="1137"/>
      <c r="H51" s="1137"/>
      <c r="I51" s="1137"/>
      <c r="J51" s="1138"/>
      <c r="K51" s="51" t="s">
        <v>479</v>
      </c>
      <c r="L51" s="52" t="s">
        <v>479</v>
      </c>
      <c r="M51" s="52" t="s">
        <v>479</v>
      </c>
      <c r="N51" s="52" t="s">
        <v>479</v>
      </c>
      <c r="O51" s="53" t="s">
        <v>479</v>
      </c>
      <c r="P51" s="36"/>
      <c r="Q51" s="36"/>
      <c r="R51" s="36"/>
      <c r="S51" s="36"/>
      <c r="T51" s="36"/>
      <c r="U51" s="36"/>
    </row>
    <row r="52" spans="1:21" ht="30.75" customHeight="1" x14ac:dyDescent="0.15">
      <c r="A52" s="36"/>
      <c r="B52" s="1139" t="s">
        <v>18</v>
      </c>
      <c r="C52" s="1140"/>
      <c r="D52" s="54"/>
      <c r="E52" s="1137" t="s">
        <v>19</v>
      </c>
      <c r="F52" s="1137"/>
      <c r="G52" s="1137"/>
      <c r="H52" s="1137"/>
      <c r="I52" s="1137"/>
      <c r="J52" s="1138"/>
      <c r="K52" s="51">
        <v>182433</v>
      </c>
      <c r="L52" s="52">
        <v>181093</v>
      </c>
      <c r="M52" s="52">
        <v>178096</v>
      </c>
      <c r="N52" s="52">
        <v>178534</v>
      </c>
      <c r="O52" s="53">
        <v>166380</v>
      </c>
      <c r="P52" s="36"/>
      <c r="Q52" s="36"/>
      <c r="R52" s="36"/>
      <c r="S52" s="36"/>
      <c r="T52" s="36"/>
      <c r="U52" s="36"/>
    </row>
    <row r="53" spans="1:21" ht="30.75" customHeight="1" thickBot="1" x14ac:dyDescent="0.2">
      <c r="A53" s="36"/>
      <c r="B53" s="1141" t="s">
        <v>20</v>
      </c>
      <c r="C53" s="1142"/>
      <c r="D53" s="55"/>
      <c r="E53" s="1143" t="s">
        <v>21</v>
      </c>
      <c r="F53" s="1143"/>
      <c r="G53" s="1143"/>
      <c r="H53" s="1143"/>
      <c r="I53" s="1143"/>
      <c r="J53" s="1144"/>
      <c r="K53" s="56">
        <v>108746</v>
      </c>
      <c r="L53" s="57">
        <v>107880</v>
      </c>
      <c r="M53" s="57">
        <v>121403</v>
      </c>
      <c r="N53" s="57">
        <v>100013</v>
      </c>
      <c r="O53" s="58">
        <v>98419</v>
      </c>
      <c r="P53" s="36"/>
      <c r="Q53" s="36"/>
      <c r="R53" s="36"/>
      <c r="S53" s="36"/>
      <c r="T53" s="36"/>
      <c r="U53" s="36"/>
    </row>
    <row r="54" spans="1:21" ht="24" customHeight="1" x14ac:dyDescent="0.15">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
      <c r="A55" s="36"/>
      <c r="B55" s="60" t="s">
        <v>23</v>
      </c>
      <c r="C55" s="36"/>
      <c r="D55" s="36"/>
      <c r="E55" s="36"/>
      <c r="F55" s="36"/>
      <c r="G55" s="36"/>
      <c r="H55" s="36"/>
      <c r="I55" s="36"/>
      <c r="J55" s="36"/>
      <c r="K55" s="36"/>
      <c r="L55" s="36"/>
      <c r="M55" s="36"/>
      <c r="N55" s="36"/>
      <c r="O55" s="61" t="s">
        <v>533</v>
      </c>
      <c r="P55" s="36"/>
      <c r="Q55" s="36"/>
      <c r="R55" s="36"/>
      <c r="S55" s="36"/>
      <c r="T55" s="36"/>
      <c r="U55" s="36"/>
    </row>
    <row r="56" spans="1:21" ht="30.75" customHeight="1" thickBot="1" x14ac:dyDescent="0.2">
      <c r="A56" s="36"/>
      <c r="B56" s="62"/>
      <c r="C56" s="63"/>
      <c r="D56" s="63"/>
      <c r="E56" s="64"/>
      <c r="F56" s="64"/>
      <c r="G56" s="64"/>
      <c r="H56" s="64"/>
      <c r="I56" s="64"/>
      <c r="J56" s="65" t="s">
        <v>3</v>
      </c>
      <c r="K56" s="66" t="s">
        <v>534</v>
      </c>
      <c r="L56" s="67" t="s">
        <v>535</v>
      </c>
      <c r="M56" s="67" t="s">
        <v>536</v>
      </c>
      <c r="N56" s="67" t="s">
        <v>537</v>
      </c>
      <c r="O56" s="68" t="s">
        <v>538</v>
      </c>
      <c r="P56" s="36"/>
      <c r="Q56" s="36"/>
      <c r="R56" s="36"/>
      <c r="S56" s="36"/>
      <c r="T56" s="36"/>
      <c r="U56" s="36"/>
    </row>
    <row r="57" spans="1:21" ht="30.75" customHeight="1" x14ac:dyDescent="0.15">
      <c r="A57" s="36"/>
      <c r="B57" s="1145" t="s">
        <v>24</v>
      </c>
      <c r="C57" s="1146"/>
      <c r="D57" s="1151" t="s">
        <v>25</v>
      </c>
      <c r="E57" s="1152"/>
      <c r="F57" s="1152"/>
      <c r="G57" s="1152"/>
      <c r="H57" s="1152"/>
      <c r="I57" s="1152"/>
      <c r="J57" s="1153"/>
      <c r="K57" s="69">
        <v>129330</v>
      </c>
      <c r="L57" s="70">
        <v>110822</v>
      </c>
      <c r="M57" s="70">
        <v>113617</v>
      </c>
      <c r="N57" s="70">
        <v>81725</v>
      </c>
      <c r="O57" s="71">
        <v>62150</v>
      </c>
      <c r="P57" s="36"/>
      <c r="Q57" s="36"/>
      <c r="R57" s="36"/>
      <c r="S57" s="36"/>
      <c r="T57" s="36"/>
      <c r="U57" s="36"/>
    </row>
    <row r="58" spans="1:21" ht="30.75" customHeight="1" x14ac:dyDescent="0.15">
      <c r="A58" s="36"/>
      <c r="B58" s="1147"/>
      <c r="C58" s="1148"/>
      <c r="D58" s="1154" t="s">
        <v>26</v>
      </c>
      <c r="E58" s="1155"/>
      <c r="F58" s="1155"/>
      <c r="G58" s="1155"/>
      <c r="H58" s="1155"/>
      <c r="I58" s="1155"/>
      <c r="J58" s="1156"/>
      <c r="K58" s="72">
        <v>721789</v>
      </c>
      <c r="L58" s="73">
        <v>764009</v>
      </c>
      <c r="M58" s="73">
        <v>846166</v>
      </c>
      <c r="N58" s="73">
        <v>903019</v>
      </c>
      <c r="O58" s="74">
        <v>944436</v>
      </c>
      <c r="P58" s="36"/>
      <c r="Q58" s="36"/>
      <c r="R58" s="36"/>
      <c r="S58" s="36"/>
      <c r="T58" s="36"/>
      <c r="U58" s="36"/>
    </row>
    <row r="59" spans="1:21" ht="30.75" customHeight="1" thickBot="1" x14ac:dyDescent="0.2">
      <c r="A59" s="36"/>
      <c r="B59" s="1149"/>
      <c r="C59" s="1150"/>
      <c r="D59" s="1157" t="s">
        <v>27</v>
      </c>
      <c r="E59" s="1158"/>
      <c r="F59" s="1158"/>
      <c r="G59" s="1158"/>
      <c r="H59" s="1158"/>
      <c r="I59" s="1158"/>
      <c r="J59" s="1159"/>
      <c r="K59" s="75">
        <v>779070</v>
      </c>
      <c r="L59" s="76">
        <v>806215</v>
      </c>
      <c r="M59" s="76">
        <v>858822</v>
      </c>
      <c r="N59" s="76">
        <v>905942</v>
      </c>
      <c r="O59" s="77">
        <v>912323</v>
      </c>
      <c r="P59" s="36"/>
      <c r="Q59" s="36"/>
      <c r="R59" s="36"/>
      <c r="S59" s="36"/>
      <c r="T59" s="36"/>
      <c r="U59" s="36"/>
    </row>
    <row r="60" spans="1:21" ht="17.25" customHeight="1" x14ac:dyDescent="0.15">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15">
      <c r="A61" s="36"/>
      <c r="B61" s="78"/>
      <c r="C61" s="78"/>
      <c r="D61" s="79" t="s">
        <v>29</v>
      </c>
      <c r="E61" s="79"/>
      <c r="F61" s="79"/>
      <c r="G61" s="79"/>
      <c r="H61" s="79"/>
      <c r="I61" s="79"/>
      <c r="J61" s="79"/>
      <c r="K61" s="80"/>
      <c r="L61" s="80"/>
      <c r="M61" s="80"/>
      <c r="N61" s="80"/>
      <c r="O61" s="80"/>
      <c r="P61" s="36"/>
      <c r="Q61" s="36"/>
      <c r="R61" s="36"/>
      <c r="S61" s="36"/>
      <c r="T61" s="36"/>
      <c r="U61" s="36"/>
    </row>
    <row r="62" spans="1:21" ht="15" x14ac:dyDescent="0.1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XGVK18hceuPBE+T7POafdQZqeQKhCD+EONEv9bOXRpQzHDcmVDpQgLrquwGkUhtFvrAIZ6XGlCsxU0GQSJh/RA==" saltValue="HhTbbkW/znSwG5SJbLaN/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40" zoomScaleSheetLayoutView="100" workbookViewId="0"/>
  </sheetViews>
  <sheetFormatPr defaultColWidth="0" defaultRowHeight="13.5" customHeight="1" zeroHeight="1" x14ac:dyDescent="0.15"/>
  <cols>
    <col min="1" max="1" width="6.625" style="81" customWidth="1"/>
    <col min="2" max="3" width="12.625" style="81" customWidth="1"/>
    <col min="4" max="4" width="11.625" style="81" customWidth="1"/>
    <col min="5" max="8" width="10.375" style="81" customWidth="1"/>
    <col min="9" max="13" width="16.375" style="81" customWidth="1"/>
    <col min="14" max="19" width="12.625" style="81" customWidth="1"/>
    <col min="20" max="16384" width="0" style="8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2" t="s">
        <v>8</v>
      </c>
    </row>
    <row r="40" spans="2:13" ht="27.75" customHeight="1" thickBot="1" x14ac:dyDescent="0.2">
      <c r="B40" s="83" t="s">
        <v>9</v>
      </c>
      <c r="C40" s="84"/>
      <c r="D40" s="84"/>
      <c r="E40" s="85"/>
      <c r="F40" s="85"/>
      <c r="G40" s="85"/>
      <c r="H40" s="86" t="s">
        <v>3</v>
      </c>
      <c r="I40" s="347" t="s">
        <v>517</v>
      </c>
      <c r="J40" s="348" t="s">
        <v>518</v>
      </c>
      <c r="K40" s="348" t="s">
        <v>519</v>
      </c>
      <c r="L40" s="348" t="s">
        <v>520</v>
      </c>
      <c r="M40" s="349" t="s">
        <v>521</v>
      </c>
    </row>
    <row r="41" spans="2:13" ht="27.75" customHeight="1" x14ac:dyDescent="0.15">
      <c r="B41" s="1160" t="s">
        <v>30</v>
      </c>
      <c r="C41" s="1161"/>
      <c r="D41" s="87"/>
      <c r="E41" s="1166" t="s">
        <v>31</v>
      </c>
      <c r="F41" s="1166"/>
      <c r="G41" s="1166"/>
      <c r="H41" s="1167"/>
      <c r="I41" s="350">
        <v>4218760</v>
      </c>
      <c r="J41" s="351">
        <v>4291815</v>
      </c>
      <c r="K41" s="351">
        <v>4167509</v>
      </c>
      <c r="L41" s="351">
        <v>4052570</v>
      </c>
      <c r="M41" s="352">
        <v>3831545</v>
      </c>
    </row>
    <row r="42" spans="2:13" ht="27.75" customHeight="1" x14ac:dyDescent="0.15">
      <c r="B42" s="1162"/>
      <c r="C42" s="1163"/>
      <c r="D42" s="88"/>
      <c r="E42" s="1168" t="s">
        <v>32</v>
      </c>
      <c r="F42" s="1168"/>
      <c r="G42" s="1168"/>
      <c r="H42" s="1169"/>
      <c r="I42" s="353">
        <v>13651</v>
      </c>
      <c r="J42" s="354">
        <v>12181</v>
      </c>
      <c r="K42" s="354">
        <v>10797</v>
      </c>
      <c r="L42" s="354">
        <v>9608</v>
      </c>
      <c r="M42" s="355">
        <v>8422</v>
      </c>
    </row>
    <row r="43" spans="2:13" ht="27.75" customHeight="1" x14ac:dyDescent="0.15">
      <c r="B43" s="1162"/>
      <c r="C43" s="1163"/>
      <c r="D43" s="88"/>
      <c r="E43" s="1168" t="s">
        <v>33</v>
      </c>
      <c r="F43" s="1168"/>
      <c r="G43" s="1168"/>
      <c r="H43" s="1169"/>
      <c r="I43" s="353">
        <v>24849</v>
      </c>
      <c r="J43" s="354">
        <v>23446</v>
      </c>
      <c r="K43" s="354">
        <v>22268</v>
      </c>
      <c r="L43" s="354">
        <v>21215</v>
      </c>
      <c r="M43" s="355">
        <v>20345</v>
      </c>
    </row>
    <row r="44" spans="2:13" ht="27.75" customHeight="1" x14ac:dyDescent="0.15">
      <c r="B44" s="1162"/>
      <c r="C44" s="1163"/>
      <c r="D44" s="88"/>
      <c r="E44" s="1168" t="s">
        <v>34</v>
      </c>
      <c r="F44" s="1168"/>
      <c r="G44" s="1168"/>
      <c r="H44" s="1169"/>
      <c r="I44" s="353" t="s">
        <v>479</v>
      </c>
      <c r="J44" s="354" t="s">
        <v>479</v>
      </c>
      <c r="K44" s="354" t="s">
        <v>479</v>
      </c>
      <c r="L44" s="354" t="s">
        <v>479</v>
      </c>
      <c r="M44" s="355" t="s">
        <v>479</v>
      </c>
    </row>
    <row r="45" spans="2:13" ht="27.75" customHeight="1" x14ac:dyDescent="0.15">
      <c r="B45" s="1162"/>
      <c r="C45" s="1163"/>
      <c r="D45" s="88"/>
      <c r="E45" s="1168" t="s">
        <v>35</v>
      </c>
      <c r="F45" s="1168"/>
      <c r="G45" s="1168"/>
      <c r="H45" s="1169"/>
      <c r="I45" s="353">
        <v>305565</v>
      </c>
      <c r="J45" s="354">
        <v>294462</v>
      </c>
      <c r="K45" s="354">
        <v>287020</v>
      </c>
      <c r="L45" s="354">
        <v>294859</v>
      </c>
      <c r="M45" s="355">
        <v>295486</v>
      </c>
    </row>
    <row r="46" spans="2:13" ht="27.75" customHeight="1" x14ac:dyDescent="0.15">
      <c r="B46" s="1162"/>
      <c r="C46" s="1163"/>
      <c r="D46" s="89"/>
      <c r="E46" s="1170" t="s">
        <v>36</v>
      </c>
      <c r="F46" s="1170"/>
      <c r="G46" s="1170"/>
      <c r="H46" s="1171"/>
      <c r="I46" s="353">
        <v>7608</v>
      </c>
      <c r="J46" s="354">
        <v>5012</v>
      </c>
      <c r="K46" s="354">
        <v>3803</v>
      </c>
      <c r="L46" s="354">
        <v>5869</v>
      </c>
      <c r="M46" s="355">
        <v>9823</v>
      </c>
    </row>
    <row r="47" spans="2:13" ht="27.75" customHeight="1" x14ac:dyDescent="0.15">
      <c r="B47" s="1162"/>
      <c r="C47" s="1163"/>
      <c r="D47" s="90"/>
      <c r="E47" s="1172" t="s">
        <v>37</v>
      </c>
      <c r="F47" s="1173"/>
      <c r="G47" s="1173"/>
      <c r="H47" s="1174"/>
      <c r="I47" s="353" t="s">
        <v>479</v>
      </c>
      <c r="J47" s="354" t="s">
        <v>479</v>
      </c>
      <c r="K47" s="354" t="s">
        <v>479</v>
      </c>
      <c r="L47" s="354" t="s">
        <v>479</v>
      </c>
      <c r="M47" s="355" t="s">
        <v>479</v>
      </c>
    </row>
    <row r="48" spans="2:13" ht="27.75" customHeight="1" x14ac:dyDescent="0.15">
      <c r="B48" s="1162"/>
      <c r="C48" s="1163"/>
      <c r="D48" s="88"/>
      <c r="E48" s="1168" t="s">
        <v>38</v>
      </c>
      <c r="F48" s="1168"/>
      <c r="G48" s="1168"/>
      <c r="H48" s="1169"/>
      <c r="I48" s="353" t="s">
        <v>479</v>
      </c>
      <c r="J48" s="354" t="s">
        <v>479</v>
      </c>
      <c r="K48" s="354" t="s">
        <v>479</v>
      </c>
      <c r="L48" s="354" t="s">
        <v>479</v>
      </c>
      <c r="M48" s="355" t="s">
        <v>479</v>
      </c>
    </row>
    <row r="49" spans="2:13" ht="27.75" customHeight="1" x14ac:dyDescent="0.15">
      <c r="B49" s="1164"/>
      <c r="C49" s="1165"/>
      <c r="D49" s="88"/>
      <c r="E49" s="1168" t="s">
        <v>39</v>
      </c>
      <c r="F49" s="1168"/>
      <c r="G49" s="1168"/>
      <c r="H49" s="1169"/>
      <c r="I49" s="353" t="s">
        <v>479</v>
      </c>
      <c r="J49" s="354" t="s">
        <v>479</v>
      </c>
      <c r="K49" s="354" t="s">
        <v>479</v>
      </c>
      <c r="L49" s="354" t="s">
        <v>479</v>
      </c>
      <c r="M49" s="355" t="s">
        <v>479</v>
      </c>
    </row>
    <row r="50" spans="2:13" ht="27.75" customHeight="1" x14ac:dyDescent="0.15">
      <c r="B50" s="1175" t="s">
        <v>40</v>
      </c>
      <c r="C50" s="1176"/>
      <c r="D50" s="91"/>
      <c r="E50" s="1168" t="s">
        <v>41</v>
      </c>
      <c r="F50" s="1168"/>
      <c r="G50" s="1168"/>
      <c r="H50" s="1169"/>
      <c r="I50" s="353">
        <v>903767</v>
      </c>
      <c r="J50" s="354">
        <v>1144679</v>
      </c>
      <c r="K50" s="354">
        <v>1193529</v>
      </c>
      <c r="L50" s="354">
        <v>1252411</v>
      </c>
      <c r="M50" s="355">
        <v>1262020</v>
      </c>
    </row>
    <row r="51" spans="2:13" ht="27.75" customHeight="1" x14ac:dyDescent="0.15">
      <c r="B51" s="1162"/>
      <c r="C51" s="1163"/>
      <c r="D51" s="88"/>
      <c r="E51" s="1168" t="s">
        <v>42</v>
      </c>
      <c r="F51" s="1168"/>
      <c r="G51" s="1168"/>
      <c r="H51" s="1169"/>
      <c r="I51" s="353">
        <v>83608</v>
      </c>
      <c r="J51" s="354">
        <v>62518</v>
      </c>
      <c r="K51" s="354">
        <v>56446</v>
      </c>
      <c r="L51" s="354">
        <v>53997</v>
      </c>
      <c r="M51" s="355">
        <v>56304</v>
      </c>
    </row>
    <row r="52" spans="2:13" ht="27.75" customHeight="1" x14ac:dyDescent="0.15">
      <c r="B52" s="1164"/>
      <c r="C52" s="1165"/>
      <c r="D52" s="88"/>
      <c r="E52" s="1168" t="s">
        <v>43</v>
      </c>
      <c r="F52" s="1168"/>
      <c r="G52" s="1168"/>
      <c r="H52" s="1169"/>
      <c r="I52" s="353">
        <v>2378330</v>
      </c>
      <c r="J52" s="354">
        <v>2414209</v>
      </c>
      <c r="K52" s="354">
        <v>2366407</v>
      </c>
      <c r="L52" s="354">
        <v>2283419</v>
      </c>
      <c r="M52" s="355">
        <v>2146512</v>
      </c>
    </row>
    <row r="53" spans="2:13" ht="27.75" customHeight="1" thickBot="1" x14ac:dyDescent="0.2">
      <c r="B53" s="1177" t="s">
        <v>20</v>
      </c>
      <c r="C53" s="1178"/>
      <c r="D53" s="92"/>
      <c r="E53" s="1179" t="s">
        <v>44</v>
      </c>
      <c r="F53" s="1179"/>
      <c r="G53" s="1179"/>
      <c r="H53" s="1180"/>
      <c r="I53" s="356">
        <v>1204728</v>
      </c>
      <c r="J53" s="357">
        <v>1005509</v>
      </c>
      <c r="K53" s="357">
        <v>875014</v>
      </c>
      <c r="L53" s="357">
        <v>794293</v>
      </c>
      <c r="M53" s="358">
        <v>700784</v>
      </c>
    </row>
    <row r="54" spans="2:13" ht="27.75" customHeight="1" x14ac:dyDescent="0.15">
      <c r="B54" s="93"/>
      <c r="C54" s="93"/>
      <c r="D54" s="93"/>
      <c r="E54" s="94"/>
      <c r="F54" s="94"/>
      <c r="G54" s="94"/>
      <c r="H54" s="94"/>
      <c r="I54" s="95"/>
      <c r="J54" s="95"/>
      <c r="K54" s="95"/>
      <c r="L54" s="95"/>
      <c r="M54" s="95"/>
    </row>
    <row r="55" spans="2:13" x14ac:dyDescent="0.15"/>
  </sheetData>
  <sheetProtection algorithmName="SHA-512" hashValue="l2n+W7HIUo4uxxyKAoVLMcOS+cEZsuTJ7WabmjFkMlFp04cuuvLwNgVyLGhZSCGJ3Bc/hQxVOaKkgFEnAFMcTw==" saltValue="vTfRVhK8OBtdm6z6Egq1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A45" zoomScale="70" zoomScaleNormal="70" zoomScaleSheetLayoutView="100" workbookViewId="0">
      <selection activeCell="C58" sqref="C58: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6" t="s">
        <v>45</v>
      </c>
    </row>
    <row r="54" spans="2:8" ht="29.25" customHeight="1" thickBot="1" x14ac:dyDescent="0.25">
      <c r="B54" s="97" t="s">
        <v>2</v>
      </c>
      <c r="C54" s="98"/>
      <c r="D54" s="98"/>
      <c r="E54" s="99" t="s">
        <v>3</v>
      </c>
      <c r="F54" s="100" t="s">
        <v>519</v>
      </c>
      <c r="G54" s="100" t="s">
        <v>520</v>
      </c>
      <c r="H54" s="101" t="s">
        <v>521</v>
      </c>
    </row>
    <row r="55" spans="2:8" ht="52.5" customHeight="1" x14ac:dyDescent="0.15">
      <c r="B55" s="102"/>
      <c r="C55" s="1186" t="s">
        <v>46</v>
      </c>
      <c r="D55" s="1186"/>
      <c r="E55" s="1187"/>
      <c r="F55" s="359">
        <v>66185</v>
      </c>
      <c r="G55" s="359">
        <v>70892</v>
      </c>
      <c r="H55" s="360">
        <v>79623</v>
      </c>
    </row>
    <row r="56" spans="2:8" ht="52.5" customHeight="1" x14ac:dyDescent="0.15">
      <c r="B56" s="103"/>
      <c r="C56" s="1188" t="s">
        <v>47</v>
      </c>
      <c r="D56" s="1188"/>
      <c r="E56" s="1189"/>
      <c r="F56" s="361">
        <v>55706</v>
      </c>
      <c r="G56" s="361">
        <v>56174</v>
      </c>
      <c r="H56" s="362">
        <v>70605</v>
      </c>
    </row>
    <row r="57" spans="2:8" ht="53.25" customHeight="1" x14ac:dyDescent="0.15">
      <c r="B57" s="103"/>
      <c r="C57" s="1190" t="s">
        <v>48</v>
      </c>
      <c r="D57" s="1190"/>
      <c r="E57" s="1191"/>
      <c r="F57" s="363">
        <v>219257</v>
      </c>
      <c r="G57" s="363">
        <v>249523</v>
      </c>
      <c r="H57" s="364">
        <v>249133</v>
      </c>
    </row>
    <row r="58" spans="2:8" ht="45.75" customHeight="1" x14ac:dyDescent="0.15">
      <c r="B58" s="104"/>
      <c r="C58" s="1181" t="s">
        <v>539</v>
      </c>
      <c r="D58" s="1182"/>
      <c r="E58" s="1183"/>
      <c r="F58" s="365">
        <v>84600</v>
      </c>
      <c r="G58" s="365">
        <v>87200</v>
      </c>
      <c r="H58" s="366">
        <v>98800</v>
      </c>
    </row>
    <row r="59" spans="2:8" ht="45.75" customHeight="1" x14ac:dyDescent="0.15">
      <c r="B59" s="104"/>
      <c r="C59" s="1181" t="s">
        <v>540</v>
      </c>
      <c r="D59" s="1182"/>
      <c r="E59" s="1183"/>
      <c r="F59" s="365">
        <v>34700</v>
      </c>
      <c r="G59" s="365">
        <v>26977</v>
      </c>
      <c r="H59" s="366">
        <v>27020</v>
      </c>
    </row>
    <row r="60" spans="2:8" ht="45.75" customHeight="1" x14ac:dyDescent="0.15">
      <c r="B60" s="104"/>
      <c r="C60" s="1181" t="s">
        <v>541</v>
      </c>
      <c r="D60" s="1182"/>
      <c r="E60" s="1183"/>
      <c r="F60" s="365" t="s">
        <v>479</v>
      </c>
      <c r="G60" s="365">
        <v>17100</v>
      </c>
      <c r="H60" s="366">
        <v>16200</v>
      </c>
    </row>
    <row r="61" spans="2:8" ht="45.75" customHeight="1" x14ac:dyDescent="0.15">
      <c r="B61" s="104"/>
      <c r="C61" s="1181" t="s">
        <v>542</v>
      </c>
      <c r="D61" s="1182"/>
      <c r="E61" s="1183"/>
      <c r="F61" s="365">
        <v>14965</v>
      </c>
      <c r="G61" s="365">
        <v>18536</v>
      </c>
      <c r="H61" s="366">
        <v>15792</v>
      </c>
    </row>
    <row r="62" spans="2:8" ht="45.75" customHeight="1" thickBot="1" x14ac:dyDescent="0.2">
      <c r="B62" s="105"/>
      <c r="C62" s="1181" t="s">
        <v>544</v>
      </c>
      <c r="D62" s="1182"/>
      <c r="E62" s="1183"/>
      <c r="F62" s="367" t="s">
        <v>543</v>
      </c>
      <c r="G62" s="367">
        <v>5373</v>
      </c>
      <c r="H62" s="368">
        <v>15541</v>
      </c>
    </row>
    <row r="63" spans="2:8" ht="52.5" customHeight="1" thickBot="1" x14ac:dyDescent="0.2">
      <c r="B63" s="106"/>
      <c r="C63" s="1184" t="s">
        <v>49</v>
      </c>
      <c r="D63" s="1184"/>
      <c r="E63" s="1185"/>
      <c r="F63" s="369">
        <v>341147</v>
      </c>
      <c r="G63" s="369">
        <v>376589</v>
      </c>
      <c r="H63" s="370">
        <v>399361</v>
      </c>
    </row>
    <row r="64" spans="2:8" x14ac:dyDescent="0.15"/>
  </sheetData>
  <sheetProtection algorithmName="SHA-512" hashValue="lHwpaK/mVbbkn+JrzlevX7u7Gi8WYpc4/pnijmGRPbsQLMxTvnRor1n9C5TptRAtVbIRx7NqW0mvzTQXBnGZUQ==" saltValue="oCX37QR2su0vM2enl+QL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13" customWidth="1"/>
    <col min="2" max="8" width="13.375" style="113" customWidth="1"/>
    <col min="9" max="16384" width="11.125" style="113"/>
  </cols>
  <sheetData>
    <row r="1" spans="1:8" x14ac:dyDescent="0.15">
      <c r="A1" s="107"/>
      <c r="B1" s="108"/>
      <c r="C1" s="109"/>
      <c r="D1" s="110"/>
      <c r="E1" s="111"/>
      <c r="F1" s="111"/>
      <c r="G1" s="111"/>
      <c r="H1" s="112"/>
    </row>
    <row r="2" spans="1:8" x14ac:dyDescent="0.15">
      <c r="A2" s="114"/>
      <c r="B2" s="115"/>
      <c r="C2" s="116"/>
      <c r="D2" s="117" t="s">
        <v>50</v>
      </c>
      <c r="E2" s="118"/>
      <c r="F2" s="119" t="s">
        <v>51</v>
      </c>
      <c r="G2" s="120"/>
      <c r="H2" s="121"/>
    </row>
    <row r="3" spans="1:8" x14ac:dyDescent="0.15">
      <c r="A3" s="117" t="s">
        <v>510</v>
      </c>
      <c r="B3" s="122"/>
      <c r="C3" s="123"/>
      <c r="D3" s="124">
        <v>17280</v>
      </c>
      <c r="E3" s="125"/>
      <c r="F3" s="126">
        <v>46888</v>
      </c>
      <c r="G3" s="127"/>
      <c r="H3" s="128"/>
    </row>
    <row r="4" spans="1:8" x14ac:dyDescent="0.15">
      <c r="A4" s="129"/>
      <c r="B4" s="130"/>
      <c r="C4" s="131"/>
      <c r="D4" s="132">
        <v>8967</v>
      </c>
      <c r="E4" s="133"/>
      <c r="F4" s="134">
        <v>14375</v>
      </c>
      <c r="G4" s="135"/>
      <c r="H4" s="136"/>
    </row>
    <row r="5" spans="1:8" x14ac:dyDescent="0.15">
      <c r="A5" s="117" t="s">
        <v>512</v>
      </c>
      <c r="B5" s="122"/>
      <c r="C5" s="123"/>
      <c r="D5" s="124">
        <v>18154</v>
      </c>
      <c r="E5" s="125"/>
      <c r="F5" s="126">
        <v>46574</v>
      </c>
      <c r="G5" s="127"/>
      <c r="H5" s="128"/>
    </row>
    <row r="6" spans="1:8" x14ac:dyDescent="0.15">
      <c r="A6" s="129"/>
      <c r="B6" s="130"/>
      <c r="C6" s="131"/>
      <c r="D6" s="132">
        <v>10018</v>
      </c>
      <c r="E6" s="133"/>
      <c r="F6" s="134">
        <v>14394</v>
      </c>
      <c r="G6" s="135"/>
      <c r="H6" s="136"/>
    </row>
    <row r="7" spans="1:8" x14ac:dyDescent="0.15">
      <c r="A7" s="117" t="s">
        <v>513</v>
      </c>
      <c r="B7" s="122"/>
      <c r="C7" s="123"/>
      <c r="D7" s="124">
        <v>17834</v>
      </c>
      <c r="E7" s="125"/>
      <c r="F7" s="126">
        <v>44729</v>
      </c>
      <c r="G7" s="127"/>
      <c r="H7" s="128"/>
    </row>
    <row r="8" spans="1:8" x14ac:dyDescent="0.15">
      <c r="A8" s="129"/>
      <c r="B8" s="130"/>
      <c r="C8" s="131"/>
      <c r="D8" s="132">
        <v>10121</v>
      </c>
      <c r="E8" s="133"/>
      <c r="F8" s="134">
        <v>15395</v>
      </c>
      <c r="G8" s="135"/>
      <c r="H8" s="136"/>
    </row>
    <row r="9" spans="1:8" x14ac:dyDescent="0.15">
      <c r="A9" s="117" t="s">
        <v>514</v>
      </c>
      <c r="B9" s="122"/>
      <c r="C9" s="123"/>
      <c r="D9" s="124">
        <v>18429</v>
      </c>
      <c r="E9" s="125"/>
      <c r="F9" s="126">
        <v>44130</v>
      </c>
      <c r="G9" s="127"/>
      <c r="H9" s="128"/>
    </row>
    <row r="10" spans="1:8" x14ac:dyDescent="0.15">
      <c r="A10" s="129"/>
      <c r="B10" s="130"/>
      <c r="C10" s="131"/>
      <c r="D10" s="132">
        <v>10617</v>
      </c>
      <c r="E10" s="133"/>
      <c r="F10" s="134">
        <v>15920</v>
      </c>
      <c r="G10" s="135"/>
      <c r="H10" s="136"/>
    </row>
    <row r="11" spans="1:8" x14ac:dyDescent="0.15">
      <c r="A11" s="117" t="s">
        <v>515</v>
      </c>
      <c r="B11" s="122"/>
      <c r="C11" s="123"/>
      <c r="D11" s="124">
        <v>18069</v>
      </c>
      <c r="E11" s="125"/>
      <c r="F11" s="126">
        <v>44816</v>
      </c>
      <c r="G11" s="127"/>
      <c r="H11" s="128"/>
    </row>
    <row r="12" spans="1:8" x14ac:dyDescent="0.15">
      <c r="A12" s="129"/>
      <c r="B12" s="130"/>
      <c r="C12" s="137"/>
      <c r="D12" s="132">
        <v>9390</v>
      </c>
      <c r="E12" s="133"/>
      <c r="F12" s="134">
        <v>17040</v>
      </c>
      <c r="G12" s="135"/>
      <c r="H12" s="136"/>
    </row>
    <row r="13" spans="1:8" x14ac:dyDescent="0.15">
      <c r="A13" s="117"/>
      <c r="B13" s="122"/>
      <c r="C13" s="138"/>
      <c r="D13" s="139">
        <v>17953</v>
      </c>
      <c r="E13" s="140"/>
      <c r="F13" s="141">
        <v>45427</v>
      </c>
      <c r="G13" s="142"/>
      <c r="H13" s="128"/>
    </row>
    <row r="14" spans="1:8" x14ac:dyDescent="0.15">
      <c r="A14" s="129"/>
      <c r="B14" s="130"/>
      <c r="C14" s="131"/>
      <c r="D14" s="132">
        <v>9823</v>
      </c>
      <c r="E14" s="133"/>
      <c r="F14" s="134">
        <v>15425</v>
      </c>
      <c r="G14" s="135"/>
      <c r="H14" s="136"/>
    </row>
    <row r="17" spans="1:11" x14ac:dyDescent="0.15">
      <c r="A17" s="113" t="s">
        <v>52</v>
      </c>
    </row>
    <row r="18" spans="1:11" x14ac:dyDescent="0.15">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15">
      <c r="A19" s="143" t="s">
        <v>53</v>
      </c>
      <c r="B19" s="143">
        <f>ROUND(VALUE(SUBSTITUTE(実質収支比率等に係る経年分析!F$48,"▲","-")),2)</f>
        <v>5.43</v>
      </c>
      <c r="C19" s="143">
        <f>ROUND(VALUE(SUBSTITUTE(実質収支比率等に係る経年分析!G$48,"▲","-")),2)</f>
        <v>0.59</v>
      </c>
      <c r="D19" s="143">
        <f>ROUND(VALUE(SUBSTITUTE(実質収支比率等に係る経年分析!H$48,"▲","-")),2)</f>
        <v>1.94</v>
      </c>
      <c r="E19" s="143">
        <f>ROUND(VALUE(SUBSTITUTE(実質収支比率等に係る経年分析!I$48,"▲","-")),2)</f>
        <v>1.62</v>
      </c>
      <c r="F19" s="143">
        <f>ROUND(VALUE(SUBSTITUTE(実質収支比率等に係る経年分析!J$48,"▲","-")),2)</f>
        <v>1.49</v>
      </c>
    </row>
    <row r="20" spans="1:11" x14ac:dyDescent="0.15">
      <c r="A20" s="143" t="s">
        <v>54</v>
      </c>
      <c r="B20" s="143">
        <f>ROUND(VALUE(SUBSTITUTE(実質収支比率等に係る経年分析!F$47,"▲","-")),2)</f>
        <v>8.35</v>
      </c>
      <c r="C20" s="143">
        <f>ROUND(VALUE(SUBSTITUTE(実質収支比率等に係る経年分析!G$47,"▲","-")),2)</f>
        <v>13.61</v>
      </c>
      <c r="D20" s="143">
        <f>ROUND(VALUE(SUBSTITUTE(実質収支比率等に係る経年分析!H$47,"▲","-")),2)</f>
        <v>4.8099999999999996</v>
      </c>
      <c r="E20" s="143">
        <f>ROUND(VALUE(SUBSTITUTE(実質収支比率等に係る経年分析!I$47,"▲","-")),2)</f>
        <v>5.01</v>
      </c>
      <c r="F20" s="143">
        <f>ROUND(VALUE(SUBSTITUTE(実質収支比率等に係る経年分析!J$47,"▲","-")),2)</f>
        <v>5.49</v>
      </c>
    </row>
    <row r="21" spans="1:11" x14ac:dyDescent="0.15">
      <c r="A21" s="143" t="s">
        <v>55</v>
      </c>
      <c r="B21" s="143">
        <f>IF(ISNUMBER(VALUE(SUBSTITUTE(実質収支比率等に係る経年分析!F$49,"▲","-"))),ROUND(VALUE(SUBSTITUTE(実質収支比率等に係る経年分析!F$49,"▲","-")),2),NA())</f>
        <v>8.86</v>
      </c>
      <c r="C21" s="143">
        <f>IF(ISNUMBER(VALUE(SUBSTITUTE(実質収支比率等に係る経年分析!G$49,"▲","-"))),ROUND(VALUE(SUBSTITUTE(実質収支比率等に係る経年分析!G$49,"▲","-")),2),NA())</f>
        <v>1.22</v>
      </c>
      <c r="D21" s="143">
        <f>IF(ISNUMBER(VALUE(SUBSTITUTE(実質収支比率等に係る経年分析!H$49,"▲","-"))),ROUND(VALUE(SUBSTITUTE(実質収支比率等に係る経年分析!H$49,"▲","-")),2),NA())</f>
        <v>-2.33</v>
      </c>
      <c r="E21" s="143">
        <f>IF(ISNUMBER(VALUE(SUBSTITUTE(実質収支比率等に係る経年分析!I$49,"▲","-"))),ROUND(VALUE(SUBSTITUTE(実質収支比率等に係る経年分析!I$49,"▲","-")),2),NA())</f>
        <v>0.06</v>
      </c>
      <c r="F21" s="143">
        <f>IF(ISNUMBER(VALUE(SUBSTITUTE(実質収支比率等に係る経年分析!J$49,"▲","-"))),ROUND(VALUE(SUBSTITUTE(実質収支比率等に係る経年分析!J$49,"▲","-")),2),NA())</f>
        <v>0.51</v>
      </c>
    </row>
    <row r="24" spans="1:11" x14ac:dyDescent="0.15">
      <c r="A24" s="113" t="s">
        <v>56</v>
      </c>
    </row>
    <row r="25" spans="1:11" x14ac:dyDescent="0.15">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15">
      <c r="A26" s="144"/>
      <c r="B26" s="144" t="s">
        <v>57</v>
      </c>
      <c r="C26" s="144" t="s">
        <v>58</v>
      </c>
      <c r="D26" s="144" t="s">
        <v>57</v>
      </c>
      <c r="E26" s="144" t="s">
        <v>58</v>
      </c>
      <c r="F26" s="144" t="s">
        <v>57</v>
      </c>
      <c r="G26" s="144" t="s">
        <v>58</v>
      </c>
      <c r="H26" s="144" t="s">
        <v>57</v>
      </c>
      <c r="I26" s="144" t="s">
        <v>58</v>
      </c>
      <c r="J26" s="144" t="s">
        <v>57</v>
      </c>
      <c r="K26" s="144" t="s">
        <v>58</v>
      </c>
    </row>
    <row r="27" spans="1:11" x14ac:dyDescent="0.15">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15">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15">
      <c r="A29" s="144" t="str">
        <f>IF(連結実質赤字比率に係る赤字・黒字の構成分析!C$41="",NA(),連結実質赤字比率に係る赤字・黒字の構成分析!C$41)</f>
        <v>公営競技収益配分金等管理会計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v>
      </c>
    </row>
    <row r="30" spans="1:11" x14ac:dyDescent="0.15">
      <c r="A30" s="144" t="str">
        <f>IF(連結実質赤字比率に係る赤字・黒字の構成分析!C$40="",NA(),連結実質赤字比率に係る赤字・黒字の構成分析!C$40)</f>
        <v>公債管理特別会計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v>
      </c>
    </row>
    <row r="31" spans="1:11" x14ac:dyDescent="0.15">
      <c r="A31" s="144" t="str">
        <f>IF(連結実質赤字比率に係る赤字・黒字の構成分析!C$39="",NA(),連結実質赤字比率に係る赤字・黒字の構成分析!C$39)</f>
        <v>流域下水道事業会計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0.08</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7.0000000000000007E-2</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0.12</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0.11</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0.12</v>
      </c>
    </row>
    <row r="32" spans="1:11" x14ac:dyDescent="0.15">
      <c r="A32" s="144" t="str">
        <f>IF(連結実質赤字比率に係る赤字・黒字の構成分析!C$38="",NA(),連結実質赤字比率に係る赤字・黒字の構成分析!C$38)</f>
        <v>水道事業会計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1.32</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1.36</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0.98</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0.66</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0.57999999999999996</v>
      </c>
    </row>
    <row r="33" spans="1:16" x14ac:dyDescent="0.15">
      <c r="A33" s="144" t="str">
        <f>IF(連結実質赤字比率に係る赤字・黒字の構成分析!C$37="",NA(),連結実質赤字比率に係る赤字・黒字の構成分析!C$37)</f>
        <v>国民健康保険事業会計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2.1</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0.53</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0.26</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0.53</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0.63</v>
      </c>
    </row>
    <row r="34" spans="1:16" x14ac:dyDescent="0.15">
      <c r="A34" s="144" t="str">
        <f>IF(連結実質赤字比率に係る赤字・黒字の構成分析!C$36="",NA(),連結実質赤字比率に係る赤字・黒字の構成分析!C$36)</f>
        <v>公営企業資金等運用事業会計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1.41</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1.0900000000000001</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1.31</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0.92</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0.93</v>
      </c>
    </row>
    <row r="35" spans="1:16" x14ac:dyDescent="0.15">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5.43</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0.57999999999999996</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1.94</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1.62</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1.48</v>
      </c>
    </row>
    <row r="36" spans="1:16" x14ac:dyDescent="0.15">
      <c r="A36" s="144" t="str">
        <f>IF(連結実質赤字比率に係る赤字・黒字の構成分析!C$34="",NA(),連結実質赤字比率に係る赤字・黒字の構成分析!C$34)</f>
        <v>電気事業会計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1.37</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1.33</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1.33</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1.33</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1.51</v>
      </c>
    </row>
    <row r="39" spans="1:16" x14ac:dyDescent="0.15">
      <c r="A39" s="113" t="s">
        <v>59</v>
      </c>
    </row>
    <row r="40" spans="1:16" x14ac:dyDescent="0.15">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15">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15">
      <c r="A42" s="145" t="s">
        <v>62</v>
      </c>
      <c r="B42" s="145"/>
      <c r="C42" s="145"/>
      <c r="D42" s="145">
        <f>'実質公債費比率（分子）の構造'!K$52</f>
        <v>182433</v>
      </c>
      <c r="E42" s="145"/>
      <c r="F42" s="145"/>
      <c r="G42" s="145">
        <f>'実質公債費比率（分子）の構造'!L$52</f>
        <v>181093</v>
      </c>
      <c r="H42" s="145"/>
      <c r="I42" s="145"/>
      <c r="J42" s="145">
        <f>'実質公債費比率（分子）の構造'!M$52</f>
        <v>178096</v>
      </c>
      <c r="K42" s="145"/>
      <c r="L42" s="145"/>
      <c r="M42" s="145">
        <f>'実質公債費比率（分子）の構造'!N$52</f>
        <v>178534</v>
      </c>
      <c r="N42" s="145"/>
      <c r="O42" s="145"/>
      <c r="P42" s="145">
        <f>'実質公債費比率（分子）の構造'!O$52</f>
        <v>166380</v>
      </c>
    </row>
    <row r="43" spans="1:16" x14ac:dyDescent="0.15">
      <c r="A43" s="145" t="s">
        <v>17</v>
      </c>
      <c r="B43" s="145" t="str">
        <f>'実質公債費比率（分子）の構造'!K$51</f>
        <v>-</v>
      </c>
      <c r="C43" s="145"/>
      <c r="D43" s="145"/>
      <c r="E43" s="145" t="str">
        <f>'実質公債費比率（分子）の構造'!L$51</f>
        <v>-</v>
      </c>
      <c r="F43" s="145"/>
      <c r="G43" s="145"/>
      <c r="H43" s="145" t="str">
        <f>'実質公債費比率（分子）の構造'!M$51</f>
        <v>-</v>
      </c>
      <c r="I43" s="145"/>
      <c r="J43" s="145"/>
      <c r="K43" s="145" t="str">
        <f>'実質公債費比率（分子）の構造'!N$51</f>
        <v>-</v>
      </c>
      <c r="L43" s="145"/>
      <c r="M43" s="145"/>
      <c r="N43" s="145" t="str">
        <f>'実質公債費比率（分子）の構造'!O$51</f>
        <v>-</v>
      </c>
      <c r="O43" s="145"/>
      <c r="P43" s="145"/>
    </row>
    <row r="44" spans="1:16" x14ac:dyDescent="0.15">
      <c r="A44" s="145" t="s">
        <v>63</v>
      </c>
      <c r="B44" s="145">
        <f>'実質公債費比率（分子）の構造'!K$50</f>
        <v>1882</v>
      </c>
      <c r="C44" s="145"/>
      <c r="D44" s="145"/>
      <c r="E44" s="145">
        <f>'実質公債費比率（分子）の構造'!L$50</f>
        <v>1772</v>
      </c>
      <c r="F44" s="145"/>
      <c r="G44" s="145"/>
      <c r="H44" s="145">
        <f>'実質公債費比率（分子）の構造'!M$50</f>
        <v>1651</v>
      </c>
      <c r="I44" s="145"/>
      <c r="J44" s="145"/>
      <c r="K44" s="145">
        <f>'実質公債費比率（分子）の構造'!N$50</f>
        <v>1434</v>
      </c>
      <c r="L44" s="145"/>
      <c r="M44" s="145"/>
      <c r="N44" s="145">
        <f>'実質公債費比率（分子）の構造'!O$50</f>
        <v>1403</v>
      </c>
      <c r="O44" s="145"/>
      <c r="P44" s="145"/>
    </row>
    <row r="45" spans="1:16" x14ac:dyDescent="0.15">
      <c r="A45" s="145" t="s">
        <v>64</v>
      </c>
      <c r="B45" s="145" t="str">
        <f>'実質公債費比率（分子）の構造'!K$49</f>
        <v>-</v>
      </c>
      <c r="C45" s="145"/>
      <c r="D45" s="145"/>
      <c r="E45" s="145" t="str">
        <f>'実質公債費比率（分子）の構造'!L$49</f>
        <v>-</v>
      </c>
      <c r="F45" s="145"/>
      <c r="G45" s="145"/>
      <c r="H45" s="145" t="str">
        <f>'実質公債費比率（分子）の構造'!M$49</f>
        <v>-</v>
      </c>
      <c r="I45" s="145"/>
      <c r="J45" s="145"/>
      <c r="K45" s="145" t="str">
        <f>'実質公債費比率（分子）の構造'!N$49</f>
        <v>-</v>
      </c>
      <c r="L45" s="145"/>
      <c r="M45" s="145"/>
      <c r="N45" s="145" t="str">
        <f>'実質公債費比率（分子）の構造'!O$49</f>
        <v>-</v>
      </c>
      <c r="O45" s="145"/>
      <c r="P45" s="145"/>
    </row>
    <row r="46" spans="1:16" x14ac:dyDescent="0.15">
      <c r="A46" s="145" t="s">
        <v>65</v>
      </c>
      <c r="B46" s="145">
        <f>'実質公債費比率（分子）の構造'!K$48</f>
        <v>2657</v>
      </c>
      <c r="C46" s="145"/>
      <c r="D46" s="145"/>
      <c r="E46" s="145">
        <f>'実質公債費比率（分子）の構造'!L$48</f>
        <v>2766</v>
      </c>
      <c r="F46" s="145"/>
      <c r="G46" s="145"/>
      <c r="H46" s="145">
        <f>'実質公債費比率（分子）の構造'!M$48</f>
        <v>2331</v>
      </c>
      <c r="I46" s="145"/>
      <c r="J46" s="145"/>
      <c r="K46" s="145">
        <f>'実質公債費比率（分子）の構造'!N$48</f>
        <v>2072</v>
      </c>
      <c r="L46" s="145"/>
      <c r="M46" s="145"/>
      <c r="N46" s="145">
        <f>'実質公債費比率（分子）の構造'!O$48</f>
        <v>1993</v>
      </c>
      <c r="O46" s="145"/>
      <c r="P46" s="145"/>
    </row>
    <row r="47" spans="1:16" x14ac:dyDescent="0.15">
      <c r="A47" s="145" t="s">
        <v>13</v>
      </c>
      <c r="B47" s="145">
        <f>'実質公債費比率（分子）の構造'!K$47</f>
        <v>163477</v>
      </c>
      <c r="C47" s="145"/>
      <c r="D47" s="145"/>
      <c r="E47" s="145">
        <f>'実質公債費比率（分子）の構造'!L$47</f>
        <v>164235</v>
      </c>
      <c r="F47" s="145"/>
      <c r="G47" s="145"/>
      <c r="H47" s="145">
        <f>'実質公債費比率（分子）の構造'!M$47</f>
        <v>165609</v>
      </c>
      <c r="I47" s="145"/>
      <c r="J47" s="145"/>
      <c r="K47" s="145">
        <f>'実質公債費比率（分子）の構造'!N$47</f>
        <v>159880</v>
      </c>
      <c r="L47" s="145"/>
      <c r="M47" s="145"/>
      <c r="N47" s="145">
        <f>'実質公債費比率（分子）の構造'!O$47</f>
        <v>154579</v>
      </c>
      <c r="O47" s="145"/>
      <c r="P47" s="145"/>
    </row>
    <row r="48" spans="1:16" x14ac:dyDescent="0.15">
      <c r="A48" s="145" t="s">
        <v>66</v>
      </c>
      <c r="B48" s="145">
        <f>'実質公債費比率（分子）の構造'!K$46</f>
        <v>9509</v>
      </c>
      <c r="C48" s="145"/>
      <c r="D48" s="145"/>
      <c r="E48" s="145">
        <f>'実質公債費比率（分子）の構造'!L$46</f>
        <v>5802</v>
      </c>
      <c r="F48" s="145"/>
      <c r="G48" s="145"/>
      <c r="H48" s="145">
        <f>'実質公債費比率（分子）の構造'!M$46</f>
        <v>1674</v>
      </c>
      <c r="I48" s="145"/>
      <c r="J48" s="145"/>
      <c r="K48" s="145">
        <f>'実質公債費比率（分子）の構造'!N$46</f>
        <v>264</v>
      </c>
      <c r="L48" s="145"/>
      <c r="M48" s="145"/>
      <c r="N48" s="145" t="str">
        <f>'実質公債費比率（分子）の構造'!O$46</f>
        <v>-</v>
      </c>
      <c r="O48" s="145"/>
      <c r="P48" s="145"/>
    </row>
    <row r="49" spans="1:16" x14ac:dyDescent="0.15">
      <c r="A49" s="145" t="s">
        <v>67</v>
      </c>
      <c r="B49" s="145">
        <f>'実質公債費比率（分子）の構造'!K$45</f>
        <v>113654</v>
      </c>
      <c r="C49" s="145"/>
      <c r="D49" s="145"/>
      <c r="E49" s="145">
        <f>'実質公債費比率（分子）の構造'!L$45</f>
        <v>114398</v>
      </c>
      <c r="F49" s="145"/>
      <c r="G49" s="145"/>
      <c r="H49" s="145">
        <f>'実質公債費比率（分子）の構造'!M$45</f>
        <v>128234</v>
      </c>
      <c r="I49" s="145"/>
      <c r="J49" s="145"/>
      <c r="K49" s="145">
        <f>'実質公債費比率（分子）の構造'!N$45</f>
        <v>114897</v>
      </c>
      <c r="L49" s="145"/>
      <c r="M49" s="145"/>
      <c r="N49" s="145">
        <f>'実質公債費比率（分子）の構造'!O$45</f>
        <v>106824</v>
      </c>
      <c r="O49" s="145"/>
      <c r="P49" s="145"/>
    </row>
    <row r="50" spans="1:16" x14ac:dyDescent="0.15">
      <c r="A50" s="145" t="s">
        <v>68</v>
      </c>
      <c r="B50" s="145" t="e">
        <f>NA()</f>
        <v>#N/A</v>
      </c>
      <c r="C50" s="145">
        <f>IF(ISNUMBER('実質公債費比率（分子）の構造'!K$53),'実質公債費比率（分子）の構造'!K$53,NA())</f>
        <v>108746</v>
      </c>
      <c r="D50" s="145" t="e">
        <f>NA()</f>
        <v>#N/A</v>
      </c>
      <c r="E50" s="145" t="e">
        <f>NA()</f>
        <v>#N/A</v>
      </c>
      <c r="F50" s="145">
        <f>IF(ISNUMBER('実質公債費比率（分子）の構造'!L$53),'実質公債費比率（分子）の構造'!L$53,NA())</f>
        <v>107880</v>
      </c>
      <c r="G50" s="145" t="e">
        <f>NA()</f>
        <v>#N/A</v>
      </c>
      <c r="H50" s="145" t="e">
        <f>NA()</f>
        <v>#N/A</v>
      </c>
      <c r="I50" s="145">
        <f>IF(ISNUMBER('実質公債費比率（分子）の構造'!M$53),'実質公債費比率（分子）の構造'!M$53,NA())</f>
        <v>121403</v>
      </c>
      <c r="J50" s="145" t="e">
        <f>NA()</f>
        <v>#N/A</v>
      </c>
      <c r="K50" s="145" t="e">
        <f>NA()</f>
        <v>#N/A</v>
      </c>
      <c r="L50" s="145">
        <f>IF(ISNUMBER('実質公債費比率（分子）の構造'!N$53),'実質公債費比率（分子）の構造'!N$53,NA())</f>
        <v>100013</v>
      </c>
      <c r="M50" s="145" t="e">
        <f>NA()</f>
        <v>#N/A</v>
      </c>
      <c r="N50" s="145" t="e">
        <f>NA()</f>
        <v>#N/A</v>
      </c>
      <c r="O50" s="145">
        <f>IF(ISNUMBER('実質公債費比率（分子）の構造'!O$53),'実質公債費比率（分子）の構造'!O$53,NA())</f>
        <v>98419</v>
      </c>
      <c r="P50" s="145" t="e">
        <f>NA()</f>
        <v>#N/A</v>
      </c>
    </row>
    <row r="53" spans="1:16" x14ac:dyDescent="0.15">
      <c r="A53" s="113" t="s">
        <v>69</v>
      </c>
    </row>
    <row r="54" spans="1:16" x14ac:dyDescent="0.15">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15">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15">
      <c r="A56" s="144" t="s">
        <v>43</v>
      </c>
      <c r="B56" s="144"/>
      <c r="C56" s="144"/>
      <c r="D56" s="144">
        <f>'将来負担比率（分子）の構造'!I$52</f>
        <v>2378330</v>
      </c>
      <c r="E56" s="144"/>
      <c r="F56" s="144"/>
      <c r="G56" s="144">
        <f>'将来負担比率（分子）の構造'!J$52</f>
        <v>2414209</v>
      </c>
      <c r="H56" s="144"/>
      <c r="I56" s="144"/>
      <c r="J56" s="144">
        <f>'将来負担比率（分子）の構造'!K$52</f>
        <v>2366407</v>
      </c>
      <c r="K56" s="144"/>
      <c r="L56" s="144"/>
      <c r="M56" s="144">
        <f>'将来負担比率（分子）の構造'!L$52</f>
        <v>2283419</v>
      </c>
      <c r="N56" s="144"/>
      <c r="O56" s="144"/>
      <c r="P56" s="144">
        <f>'将来負担比率（分子）の構造'!M$52</f>
        <v>2146512</v>
      </c>
    </row>
    <row r="57" spans="1:16" x14ac:dyDescent="0.15">
      <c r="A57" s="144" t="s">
        <v>42</v>
      </c>
      <c r="B57" s="144"/>
      <c r="C57" s="144"/>
      <c r="D57" s="144">
        <f>'将来負担比率（分子）の構造'!I$51</f>
        <v>83608</v>
      </c>
      <c r="E57" s="144"/>
      <c r="F57" s="144"/>
      <c r="G57" s="144">
        <f>'将来負担比率（分子）の構造'!J$51</f>
        <v>62518</v>
      </c>
      <c r="H57" s="144"/>
      <c r="I57" s="144"/>
      <c r="J57" s="144">
        <f>'将来負担比率（分子）の構造'!K$51</f>
        <v>56446</v>
      </c>
      <c r="K57" s="144"/>
      <c r="L57" s="144"/>
      <c r="M57" s="144">
        <f>'将来負担比率（分子）の構造'!L$51</f>
        <v>53997</v>
      </c>
      <c r="N57" s="144"/>
      <c r="O57" s="144"/>
      <c r="P57" s="144">
        <f>'将来負担比率（分子）の構造'!M$51</f>
        <v>56304</v>
      </c>
    </row>
    <row r="58" spans="1:16" x14ac:dyDescent="0.15">
      <c r="A58" s="144" t="s">
        <v>41</v>
      </c>
      <c r="B58" s="144"/>
      <c r="C58" s="144"/>
      <c r="D58" s="144">
        <f>'将来負担比率（分子）の構造'!I$50</f>
        <v>903767</v>
      </c>
      <c r="E58" s="144"/>
      <c r="F58" s="144"/>
      <c r="G58" s="144">
        <f>'将来負担比率（分子）の構造'!J$50</f>
        <v>1144679</v>
      </c>
      <c r="H58" s="144"/>
      <c r="I58" s="144"/>
      <c r="J58" s="144">
        <f>'将来負担比率（分子）の構造'!K$50</f>
        <v>1193529</v>
      </c>
      <c r="K58" s="144"/>
      <c r="L58" s="144"/>
      <c r="M58" s="144">
        <f>'将来負担比率（分子）の構造'!L$50</f>
        <v>1252411</v>
      </c>
      <c r="N58" s="144"/>
      <c r="O58" s="144"/>
      <c r="P58" s="144">
        <f>'将来負担比率（分子）の構造'!M$50</f>
        <v>1262020</v>
      </c>
    </row>
    <row r="59" spans="1:16" x14ac:dyDescent="0.15">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15">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15">
      <c r="A61" s="144" t="s">
        <v>36</v>
      </c>
      <c r="B61" s="144">
        <f>'将来負担比率（分子）の構造'!I$46</f>
        <v>7608</v>
      </c>
      <c r="C61" s="144"/>
      <c r="D61" s="144"/>
      <c r="E61" s="144">
        <f>'将来負担比率（分子）の構造'!J$46</f>
        <v>5012</v>
      </c>
      <c r="F61" s="144"/>
      <c r="G61" s="144"/>
      <c r="H61" s="144">
        <f>'将来負担比率（分子）の構造'!K$46</f>
        <v>3803</v>
      </c>
      <c r="I61" s="144"/>
      <c r="J61" s="144"/>
      <c r="K61" s="144">
        <f>'将来負担比率（分子）の構造'!L$46</f>
        <v>5869</v>
      </c>
      <c r="L61" s="144"/>
      <c r="M61" s="144"/>
      <c r="N61" s="144">
        <f>'将来負担比率（分子）の構造'!M$46</f>
        <v>9823</v>
      </c>
      <c r="O61" s="144"/>
      <c r="P61" s="144"/>
    </row>
    <row r="62" spans="1:16" x14ac:dyDescent="0.15">
      <c r="A62" s="144" t="s">
        <v>35</v>
      </c>
      <c r="B62" s="144">
        <f>'将来負担比率（分子）の構造'!I$45</f>
        <v>305565</v>
      </c>
      <c r="C62" s="144"/>
      <c r="D62" s="144"/>
      <c r="E62" s="144">
        <f>'将来負担比率（分子）の構造'!J$45</f>
        <v>294462</v>
      </c>
      <c r="F62" s="144"/>
      <c r="G62" s="144"/>
      <c r="H62" s="144">
        <f>'将来負担比率（分子）の構造'!K$45</f>
        <v>287020</v>
      </c>
      <c r="I62" s="144"/>
      <c r="J62" s="144"/>
      <c r="K62" s="144">
        <f>'将来負担比率（分子）の構造'!L$45</f>
        <v>294859</v>
      </c>
      <c r="L62" s="144"/>
      <c r="M62" s="144"/>
      <c r="N62" s="144">
        <f>'将来負担比率（分子）の構造'!M$45</f>
        <v>295486</v>
      </c>
      <c r="O62" s="144"/>
      <c r="P62" s="144"/>
    </row>
    <row r="63" spans="1:16" x14ac:dyDescent="0.15">
      <c r="A63" s="144" t="s">
        <v>34</v>
      </c>
      <c r="B63" s="144" t="str">
        <f>'将来負担比率（分子）の構造'!I$44</f>
        <v>-</v>
      </c>
      <c r="C63" s="144"/>
      <c r="D63" s="144"/>
      <c r="E63" s="144" t="str">
        <f>'将来負担比率（分子）の構造'!J$44</f>
        <v>-</v>
      </c>
      <c r="F63" s="144"/>
      <c r="G63" s="144"/>
      <c r="H63" s="144" t="str">
        <f>'将来負担比率（分子）の構造'!K$44</f>
        <v>-</v>
      </c>
      <c r="I63" s="144"/>
      <c r="J63" s="144"/>
      <c r="K63" s="144" t="str">
        <f>'将来負担比率（分子）の構造'!L$44</f>
        <v>-</v>
      </c>
      <c r="L63" s="144"/>
      <c r="M63" s="144"/>
      <c r="N63" s="144" t="str">
        <f>'将来負担比率（分子）の構造'!M$44</f>
        <v>-</v>
      </c>
      <c r="O63" s="144"/>
      <c r="P63" s="144"/>
    </row>
    <row r="64" spans="1:16" x14ac:dyDescent="0.15">
      <c r="A64" s="144" t="s">
        <v>33</v>
      </c>
      <c r="B64" s="144">
        <f>'将来負担比率（分子）の構造'!I$43</f>
        <v>24849</v>
      </c>
      <c r="C64" s="144"/>
      <c r="D64" s="144"/>
      <c r="E64" s="144">
        <f>'将来負担比率（分子）の構造'!J$43</f>
        <v>23446</v>
      </c>
      <c r="F64" s="144"/>
      <c r="G64" s="144"/>
      <c r="H64" s="144">
        <f>'将来負担比率（分子）の構造'!K$43</f>
        <v>22268</v>
      </c>
      <c r="I64" s="144"/>
      <c r="J64" s="144"/>
      <c r="K64" s="144">
        <f>'将来負担比率（分子）の構造'!L$43</f>
        <v>21215</v>
      </c>
      <c r="L64" s="144"/>
      <c r="M64" s="144"/>
      <c r="N64" s="144">
        <f>'将来負担比率（分子）の構造'!M$43</f>
        <v>20345</v>
      </c>
      <c r="O64" s="144"/>
      <c r="P64" s="144"/>
    </row>
    <row r="65" spans="1:16" x14ac:dyDescent="0.15">
      <c r="A65" s="144" t="s">
        <v>32</v>
      </c>
      <c r="B65" s="144">
        <f>'将来負担比率（分子）の構造'!I$42</f>
        <v>13651</v>
      </c>
      <c r="C65" s="144"/>
      <c r="D65" s="144"/>
      <c r="E65" s="144">
        <f>'将来負担比率（分子）の構造'!J$42</f>
        <v>12181</v>
      </c>
      <c r="F65" s="144"/>
      <c r="G65" s="144"/>
      <c r="H65" s="144">
        <f>'将来負担比率（分子）の構造'!K$42</f>
        <v>10797</v>
      </c>
      <c r="I65" s="144"/>
      <c r="J65" s="144"/>
      <c r="K65" s="144">
        <f>'将来負担比率（分子）の構造'!L$42</f>
        <v>9608</v>
      </c>
      <c r="L65" s="144"/>
      <c r="M65" s="144"/>
      <c r="N65" s="144">
        <f>'将来負担比率（分子）の構造'!M$42</f>
        <v>8422</v>
      </c>
      <c r="O65" s="144"/>
      <c r="P65" s="144"/>
    </row>
    <row r="66" spans="1:16" x14ac:dyDescent="0.15">
      <c r="A66" s="144" t="s">
        <v>31</v>
      </c>
      <c r="B66" s="144">
        <f>'将来負担比率（分子）の構造'!I$41</f>
        <v>4218760</v>
      </c>
      <c r="C66" s="144"/>
      <c r="D66" s="144"/>
      <c r="E66" s="144">
        <f>'将来負担比率（分子）の構造'!J$41</f>
        <v>4291815</v>
      </c>
      <c r="F66" s="144"/>
      <c r="G66" s="144"/>
      <c r="H66" s="144">
        <f>'将来負担比率（分子）の構造'!K$41</f>
        <v>4167509</v>
      </c>
      <c r="I66" s="144"/>
      <c r="J66" s="144"/>
      <c r="K66" s="144">
        <f>'将来負担比率（分子）の構造'!L$41</f>
        <v>4052570</v>
      </c>
      <c r="L66" s="144"/>
      <c r="M66" s="144"/>
      <c r="N66" s="144">
        <f>'将来負担比率（分子）の構造'!M$41</f>
        <v>3831545</v>
      </c>
      <c r="O66" s="144"/>
      <c r="P66" s="144"/>
    </row>
    <row r="67" spans="1:16" x14ac:dyDescent="0.15">
      <c r="A67" s="144" t="s">
        <v>72</v>
      </c>
      <c r="B67" s="144" t="e">
        <f>NA()</f>
        <v>#N/A</v>
      </c>
      <c r="C67" s="144">
        <f>IF(ISNUMBER('将来負担比率（分子）の構造'!I$53), IF('将来負担比率（分子）の構造'!I$53 &lt; 0, 0, '将来負担比率（分子）の構造'!I$53), NA())</f>
        <v>1204728</v>
      </c>
      <c r="D67" s="144" t="e">
        <f>NA()</f>
        <v>#N/A</v>
      </c>
      <c r="E67" s="144" t="e">
        <f>NA()</f>
        <v>#N/A</v>
      </c>
      <c r="F67" s="144">
        <f>IF(ISNUMBER('将来負担比率（分子）の構造'!J$53), IF('将来負担比率（分子）の構造'!J$53 &lt; 0, 0, '将来負担比率（分子）の構造'!J$53), NA())</f>
        <v>1005509</v>
      </c>
      <c r="G67" s="144" t="e">
        <f>NA()</f>
        <v>#N/A</v>
      </c>
      <c r="H67" s="144" t="e">
        <f>NA()</f>
        <v>#N/A</v>
      </c>
      <c r="I67" s="144">
        <f>IF(ISNUMBER('将来負担比率（分子）の構造'!K$53), IF('将来負担比率（分子）の構造'!K$53 &lt; 0, 0, '将来負担比率（分子）の構造'!K$53), NA())</f>
        <v>875014</v>
      </c>
      <c r="J67" s="144" t="e">
        <f>NA()</f>
        <v>#N/A</v>
      </c>
      <c r="K67" s="144" t="e">
        <f>NA()</f>
        <v>#N/A</v>
      </c>
      <c r="L67" s="144">
        <f>IF(ISNUMBER('将来負担比率（分子）の構造'!L$53), IF('将来負担比率（分子）の構造'!L$53 &lt; 0, 0, '将来負担比率（分子）の構造'!L$53), NA())</f>
        <v>794293</v>
      </c>
      <c r="M67" s="144" t="e">
        <f>NA()</f>
        <v>#N/A</v>
      </c>
      <c r="N67" s="144" t="e">
        <f>NA()</f>
        <v>#N/A</v>
      </c>
      <c r="O67" s="144">
        <f>IF(ISNUMBER('将来負担比率（分子）の構造'!M$53), IF('将来負担比率（分子）の構造'!M$53 &lt; 0, 0, '将来負担比率（分子）の構造'!M$53), NA())</f>
        <v>700784</v>
      </c>
      <c r="P67" s="144" t="e">
        <f>NA()</f>
        <v>#N/A</v>
      </c>
    </row>
    <row r="70" spans="1:16" x14ac:dyDescent="0.15">
      <c r="A70" s="146" t="s">
        <v>73</v>
      </c>
      <c r="B70" s="146"/>
      <c r="C70" s="146"/>
      <c r="D70" s="146"/>
      <c r="E70" s="146"/>
      <c r="F70" s="146"/>
    </row>
    <row r="71" spans="1:16" x14ac:dyDescent="0.15">
      <c r="A71" s="147"/>
      <c r="B71" s="147" t="str">
        <f>基金残高に係る経年分析!F54</f>
        <v>R04</v>
      </c>
      <c r="C71" s="147" t="str">
        <f>基金残高に係る経年分析!G54</f>
        <v>R05</v>
      </c>
      <c r="D71" s="147" t="str">
        <f>基金残高に係る経年分析!H54</f>
        <v>R06</v>
      </c>
    </row>
    <row r="72" spans="1:16" x14ac:dyDescent="0.15">
      <c r="A72" s="147" t="s">
        <v>74</v>
      </c>
      <c r="B72" s="148">
        <f>基金残高に係る経年分析!F55</f>
        <v>66185</v>
      </c>
      <c r="C72" s="148">
        <f>基金残高に係る経年分析!G55</f>
        <v>70892</v>
      </c>
      <c r="D72" s="148">
        <f>基金残高に係る経年分析!H55</f>
        <v>79623</v>
      </c>
    </row>
    <row r="73" spans="1:16" x14ac:dyDescent="0.15">
      <c r="A73" s="147" t="s">
        <v>75</v>
      </c>
      <c r="B73" s="148">
        <f>基金残高に係る経年分析!F56</f>
        <v>55706</v>
      </c>
      <c r="C73" s="148">
        <f>基金残高に係る経年分析!G56</f>
        <v>56174</v>
      </c>
      <c r="D73" s="148">
        <f>基金残高に係る経年分析!H56</f>
        <v>70605</v>
      </c>
    </row>
    <row r="74" spans="1:16" x14ac:dyDescent="0.15">
      <c r="A74" s="147" t="s">
        <v>76</v>
      </c>
      <c r="B74" s="148">
        <f>基金残高に係る経年分析!F57</f>
        <v>219257</v>
      </c>
      <c r="C74" s="148">
        <f>基金残高に係る経年分析!G57</f>
        <v>249523</v>
      </c>
      <c r="D74" s="148">
        <f>基金残高に係る経年分析!H57</f>
        <v>249133</v>
      </c>
    </row>
  </sheetData>
  <sheetProtection algorithmName="SHA-512" hashValue="JN54su65AcOgaK0hYYbr3/czRkppOhmralBJJBD5VFf7reZaaHypZpkio2SZExecPWt+9r5pGgQwBK9L/4X/zA==" saltValue="YxxKskKYauZwU1pbT1/xx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topLeftCell="A17" zoomScaleNormal="100" workbookViewId="0"/>
  </sheetViews>
  <sheetFormatPr defaultColWidth="0" defaultRowHeight="0" customHeight="1" zeroHeight="1" x14ac:dyDescent="0.15"/>
  <cols>
    <col min="1" max="1" width="1.625" style="197" customWidth="1"/>
    <col min="2" max="2" width="2.75" style="197" customWidth="1"/>
    <col min="3" max="16" width="2.625" style="197" customWidth="1"/>
    <col min="17" max="17" width="2.875" style="197" customWidth="1"/>
    <col min="18" max="138" width="1.625" style="197" customWidth="1"/>
    <col min="139" max="16384" width="0" style="197" hidden="1"/>
  </cols>
  <sheetData>
    <row r="1" spans="2:138" ht="22.5" customHeight="1" thickBot="1" x14ac:dyDescent="0.2">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x14ac:dyDescent="0.15">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15">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x14ac:dyDescent="0.15">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x14ac:dyDescent="0.15">
      <c r="B5" s="573" t="s">
        <v>194</v>
      </c>
      <c r="C5" s="574"/>
      <c r="D5" s="574"/>
      <c r="E5" s="574"/>
      <c r="F5" s="574"/>
      <c r="G5" s="574"/>
      <c r="H5" s="574"/>
      <c r="I5" s="574"/>
      <c r="J5" s="574"/>
      <c r="K5" s="574"/>
      <c r="L5" s="574"/>
      <c r="M5" s="574"/>
      <c r="N5" s="574"/>
      <c r="O5" s="574"/>
      <c r="P5" s="574"/>
      <c r="Q5" s="575"/>
      <c r="R5" s="576">
        <v>1459016486</v>
      </c>
      <c r="S5" s="577"/>
      <c r="T5" s="577"/>
      <c r="U5" s="577"/>
      <c r="V5" s="577"/>
      <c r="W5" s="577"/>
      <c r="X5" s="577"/>
      <c r="Y5" s="578"/>
      <c r="Z5" s="579">
        <v>62.3</v>
      </c>
      <c r="AA5" s="579"/>
      <c r="AB5" s="579"/>
      <c r="AC5" s="579"/>
      <c r="AD5" s="580">
        <v>1101089168</v>
      </c>
      <c r="AE5" s="580"/>
      <c r="AF5" s="580"/>
      <c r="AG5" s="580"/>
      <c r="AH5" s="580"/>
      <c r="AI5" s="580"/>
      <c r="AJ5" s="580"/>
      <c r="AK5" s="580"/>
      <c r="AL5" s="581">
        <v>73.8</v>
      </c>
      <c r="AM5" s="582"/>
      <c r="AN5" s="582"/>
      <c r="AO5" s="583"/>
      <c r="AP5" s="573" t="s">
        <v>195</v>
      </c>
      <c r="AQ5" s="574"/>
      <c r="AR5" s="574"/>
      <c r="AS5" s="574"/>
      <c r="AT5" s="574"/>
      <c r="AU5" s="574"/>
      <c r="AV5" s="574"/>
      <c r="AW5" s="574"/>
      <c r="AX5" s="574"/>
      <c r="AY5" s="574"/>
      <c r="AZ5" s="574"/>
      <c r="BA5" s="574"/>
      <c r="BB5" s="574"/>
      <c r="BC5" s="575"/>
      <c r="BD5" s="587">
        <v>1459001427</v>
      </c>
      <c r="BE5" s="588"/>
      <c r="BF5" s="588"/>
      <c r="BG5" s="588"/>
      <c r="BH5" s="588"/>
      <c r="BI5" s="588"/>
      <c r="BJ5" s="588"/>
      <c r="BK5" s="589"/>
      <c r="BL5" s="590">
        <v>100</v>
      </c>
      <c r="BM5" s="590"/>
      <c r="BN5" s="590"/>
      <c r="BO5" s="590"/>
      <c r="BP5" s="591">
        <v>33282136</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x14ac:dyDescent="0.15">
      <c r="B6" s="584" t="s">
        <v>199</v>
      </c>
      <c r="C6" s="585"/>
      <c r="D6" s="585"/>
      <c r="E6" s="585"/>
      <c r="F6" s="585"/>
      <c r="G6" s="585"/>
      <c r="H6" s="585"/>
      <c r="I6" s="585"/>
      <c r="J6" s="585"/>
      <c r="K6" s="585"/>
      <c r="L6" s="585"/>
      <c r="M6" s="585"/>
      <c r="N6" s="585"/>
      <c r="O6" s="585"/>
      <c r="P6" s="585"/>
      <c r="Q6" s="586"/>
      <c r="R6" s="587">
        <v>201942351</v>
      </c>
      <c r="S6" s="588"/>
      <c r="T6" s="588"/>
      <c r="U6" s="588"/>
      <c r="V6" s="588"/>
      <c r="W6" s="588"/>
      <c r="X6" s="588"/>
      <c r="Y6" s="589"/>
      <c r="Z6" s="590">
        <v>8.6</v>
      </c>
      <c r="AA6" s="590"/>
      <c r="AB6" s="590"/>
      <c r="AC6" s="590"/>
      <c r="AD6" s="591">
        <v>201942351</v>
      </c>
      <c r="AE6" s="591"/>
      <c r="AF6" s="591"/>
      <c r="AG6" s="591"/>
      <c r="AH6" s="591"/>
      <c r="AI6" s="591"/>
      <c r="AJ6" s="591"/>
      <c r="AK6" s="591"/>
      <c r="AL6" s="592">
        <v>13.5</v>
      </c>
      <c r="AM6" s="593"/>
      <c r="AN6" s="593"/>
      <c r="AO6" s="594"/>
      <c r="AP6" s="584" t="s">
        <v>200</v>
      </c>
      <c r="AQ6" s="585"/>
      <c r="AR6" s="585"/>
      <c r="AS6" s="585"/>
      <c r="AT6" s="585"/>
      <c r="AU6" s="585"/>
      <c r="AV6" s="585"/>
      <c r="AW6" s="585"/>
      <c r="AX6" s="585"/>
      <c r="AY6" s="585"/>
      <c r="AZ6" s="585"/>
      <c r="BA6" s="585"/>
      <c r="BB6" s="585"/>
      <c r="BC6" s="586"/>
      <c r="BD6" s="587">
        <v>1459001427</v>
      </c>
      <c r="BE6" s="588"/>
      <c r="BF6" s="588"/>
      <c r="BG6" s="588"/>
      <c r="BH6" s="588"/>
      <c r="BI6" s="588"/>
      <c r="BJ6" s="588"/>
      <c r="BK6" s="589"/>
      <c r="BL6" s="590">
        <v>100</v>
      </c>
      <c r="BM6" s="590"/>
      <c r="BN6" s="590"/>
      <c r="BO6" s="590"/>
      <c r="BP6" s="591">
        <v>33282136</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3549223</v>
      </c>
      <c r="CN6" s="588"/>
      <c r="CO6" s="588"/>
      <c r="CP6" s="588"/>
      <c r="CQ6" s="588"/>
      <c r="CR6" s="588"/>
      <c r="CS6" s="588"/>
      <c r="CT6" s="589"/>
      <c r="CU6" s="590">
        <v>0.2</v>
      </c>
      <c r="CV6" s="590"/>
      <c r="CW6" s="590"/>
      <c r="CX6" s="590"/>
      <c r="CY6" s="596" t="s">
        <v>118</v>
      </c>
      <c r="CZ6" s="588"/>
      <c r="DA6" s="588"/>
      <c r="DB6" s="588"/>
      <c r="DC6" s="588"/>
      <c r="DD6" s="588"/>
      <c r="DE6" s="588"/>
      <c r="DF6" s="588"/>
      <c r="DG6" s="588"/>
      <c r="DH6" s="588"/>
      <c r="DI6" s="588"/>
      <c r="DJ6" s="588"/>
      <c r="DK6" s="589"/>
      <c r="DL6" s="596">
        <v>3548834</v>
      </c>
      <c r="DM6" s="588"/>
      <c r="DN6" s="588"/>
      <c r="DO6" s="588"/>
      <c r="DP6" s="588"/>
      <c r="DQ6" s="588"/>
      <c r="DR6" s="588"/>
      <c r="DS6" s="588"/>
      <c r="DT6" s="588"/>
      <c r="DU6" s="588"/>
      <c r="DV6" s="588"/>
      <c r="DW6" s="588"/>
      <c r="DX6" s="597"/>
    </row>
    <row r="7" spans="2:138" ht="11.25" customHeight="1" x14ac:dyDescent="0.15">
      <c r="B7" s="584" t="s">
        <v>202</v>
      </c>
      <c r="C7" s="585"/>
      <c r="D7" s="585"/>
      <c r="E7" s="585"/>
      <c r="F7" s="585"/>
      <c r="G7" s="585"/>
      <c r="H7" s="585"/>
      <c r="I7" s="585"/>
      <c r="J7" s="585"/>
      <c r="K7" s="585"/>
      <c r="L7" s="585"/>
      <c r="M7" s="585"/>
      <c r="N7" s="585"/>
      <c r="O7" s="585"/>
      <c r="P7" s="585"/>
      <c r="Q7" s="586"/>
      <c r="R7" s="587">
        <v>1560367</v>
      </c>
      <c r="S7" s="588"/>
      <c r="T7" s="588"/>
      <c r="U7" s="588"/>
      <c r="V7" s="588"/>
      <c r="W7" s="588"/>
      <c r="X7" s="588"/>
      <c r="Y7" s="589"/>
      <c r="Z7" s="590">
        <v>0.1</v>
      </c>
      <c r="AA7" s="590"/>
      <c r="AB7" s="590"/>
      <c r="AC7" s="590"/>
      <c r="AD7" s="591">
        <v>1560367</v>
      </c>
      <c r="AE7" s="591"/>
      <c r="AF7" s="591"/>
      <c r="AG7" s="591"/>
      <c r="AH7" s="591"/>
      <c r="AI7" s="591"/>
      <c r="AJ7" s="591"/>
      <c r="AK7" s="591"/>
      <c r="AL7" s="592">
        <v>0.1</v>
      </c>
      <c r="AM7" s="593"/>
      <c r="AN7" s="593"/>
      <c r="AO7" s="594"/>
      <c r="AP7" s="584" t="s">
        <v>203</v>
      </c>
      <c r="AQ7" s="585"/>
      <c r="AR7" s="585"/>
      <c r="AS7" s="585"/>
      <c r="AT7" s="585"/>
      <c r="AU7" s="585"/>
      <c r="AV7" s="585"/>
      <c r="AW7" s="585"/>
      <c r="AX7" s="585"/>
      <c r="AY7" s="585"/>
      <c r="AZ7" s="585"/>
      <c r="BA7" s="585"/>
      <c r="BB7" s="585"/>
      <c r="BC7" s="586"/>
      <c r="BD7" s="587">
        <v>423174901</v>
      </c>
      <c r="BE7" s="588"/>
      <c r="BF7" s="588"/>
      <c r="BG7" s="588"/>
      <c r="BH7" s="588"/>
      <c r="BI7" s="588"/>
      <c r="BJ7" s="588"/>
      <c r="BK7" s="589"/>
      <c r="BL7" s="590">
        <v>29</v>
      </c>
      <c r="BM7" s="590"/>
      <c r="BN7" s="590"/>
      <c r="BO7" s="590"/>
      <c r="BP7" s="591">
        <v>13513263</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209446564</v>
      </c>
      <c r="CN7" s="588"/>
      <c r="CO7" s="588"/>
      <c r="CP7" s="588"/>
      <c r="CQ7" s="588"/>
      <c r="CR7" s="588"/>
      <c r="CS7" s="588"/>
      <c r="CT7" s="589"/>
      <c r="CU7" s="590">
        <v>9.1</v>
      </c>
      <c r="CV7" s="590"/>
      <c r="CW7" s="590"/>
      <c r="CX7" s="590"/>
      <c r="CY7" s="596">
        <v>5115691</v>
      </c>
      <c r="CZ7" s="588"/>
      <c r="DA7" s="588"/>
      <c r="DB7" s="588"/>
      <c r="DC7" s="588"/>
      <c r="DD7" s="588"/>
      <c r="DE7" s="588"/>
      <c r="DF7" s="588"/>
      <c r="DG7" s="588"/>
      <c r="DH7" s="588"/>
      <c r="DI7" s="588"/>
      <c r="DJ7" s="588"/>
      <c r="DK7" s="589"/>
      <c r="DL7" s="596">
        <v>181822674</v>
      </c>
      <c r="DM7" s="588"/>
      <c r="DN7" s="588"/>
      <c r="DO7" s="588"/>
      <c r="DP7" s="588"/>
      <c r="DQ7" s="588"/>
      <c r="DR7" s="588"/>
      <c r="DS7" s="588"/>
      <c r="DT7" s="588"/>
      <c r="DU7" s="588"/>
      <c r="DV7" s="588"/>
      <c r="DW7" s="588"/>
      <c r="DX7" s="597"/>
    </row>
    <row r="8" spans="2:138" ht="11.25" customHeight="1" x14ac:dyDescent="0.15">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6832427</v>
      </c>
      <c r="BE8" s="588"/>
      <c r="BF8" s="588"/>
      <c r="BG8" s="588"/>
      <c r="BH8" s="588"/>
      <c r="BI8" s="588"/>
      <c r="BJ8" s="588"/>
      <c r="BK8" s="589"/>
      <c r="BL8" s="590">
        <v>0.5</v>
      </c>
      <c r="BM8" s="590"/>
      <c r="BN8" s="590"/>
      <c r="BO8" s="590"/>
      <c r="BP8" s="591">
        <v>1561478</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543021929</v>
      </c>
      <c r="CN8" s="588"/>
      <c r="CO8" s="588"/>
      <c r="CP8" s="588"/>
      <c r="CQ8" s="588"/>
      <c r="CR8" s="588"/>
      <c r="CS8" s="588"/>
      <c r="CT8" s="589"/>
      <c r="CU8" s="592">
        <v>23.7</v>
      </c>
      <c r="CV8" s="593"/>
      <c r="CW8" s="593"/>
      <c r="CX8" s="598"/>
      <c r="CY8" s="596">
        <v>6959895</v>
      </c>
      <c r="CZ8" s="588"/>
      <c r="DA8" s="588"/>
      <c r="DB8" s="588"/>
      <c r="DC8" s="588"/>
      <c r="DD8" s="588"/>
      <c r="DE8" s="588"/>
      <c r="DF8" s="588"/>
      <c r="DG8" s="588"/>
      <c r="DH8" s="588"/>
      <c r="DI8" s="588"/>
      <c r="DJ8" s="588"/>
      <c r="DK8" s="589"/>
      <c r="DL8" s="596">
        <v>505927449</v>
      </c>
      <c r="DM8" s="588"/>
      <c r="DN8" s="588"/>
      <c r="DO8" s="588"/>
      <c r="DP8" s="588"/>
      <c r="DQ8" s="588"/>
      <c r="DR8" s="588"/>
      <c r="DS8" s="588"/>
      <c r="DT8" s="588"/>
      <c r="DU8" s="588"/>
      <c r="DV8" s="588"/>
      <c r="DW8" s="588"/>
      <c r="DX8" s="597"/>
    </row>
    <row r="9" spans="2:138" ht="11.25" customHeight="1" x14ac:dyDescent="0.15">
      <c r="B9" s="584" t="s">
        <v>208</v>
      </c>
      <c r="C9" s="585"/>
      <c r="D9" s="585"/>
      <c r="E9" s="585"/>
      <c r="F9" s="585"/>
      <c r="G9" s="585"/>
      <c r="H9" s="585"/>
      <c r="I9" s="585"/>
      <c r="J9" s="585"/>
      <c r="K9" s="585"/>
      <c r="L9" s="585"/>
      <c r="M9" s="585"/>
      <c r="N9" s="585"/>
      <c r="O9" s="585"/>
      <c r="P9" s="585"/>
      <c r="Q9" s="586"/>
      <c r="R9" s="587">
        <v>39588</v>
      </c>
      <c r="S9" s="588"/>
      <c r="T9" s="588"/>
      <c r="U9" s="588"/>
      <c r="V9" s="588"/>
      <c r="W9" s="588"/>
      <c r="X9" s="588"/>
      <c r="Y9" s="589"/>
      <c r="Z9" s="592">
        <v>0</v>
      </c>
      <c r="AA9" s="593"/>
      <c r="AB9" s="593"/>
      <c r="AC9" s="598"/>
      <c r="AD9" s="596">
        <v>39588</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307001388</v>
      </c>
      <c r="BE9" s="588"/>
      <c r="BF9" s="588"/>
      <c r="BG9" s="588"/>
      <c r="BH9" s="588"/>
      <c r="BI9" s="588"/>
      <c r="BJ9" s="588"/>
      <c r="BK9" s="589"/>
      <c r="BL9" s="590">
        <v>21</v>
      </c>
      <c r="BM9" s="590"/>
      <c r="BN9" s="590"/>
      <c r="BO9" s="590"/>
      <c r="BP9" s="591">
        <v>2776129</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74053603</v>
      </c>
      <c r="CN9" s="588"/>
      <c r="CO9" s="588"/>
      <c r="CP9" s="588"/>
      <c r="CQ9" s="588"/>
      <c r="CR9" s="588"/>
      <c r="CS9" s="588"/>
      <c r="CT9" s="589"/>
      <c r="CU9" s="592">
        <v>3.2</v>
      </c>
      <c r="CV9" s="593"/>
      <c r="CW9" s="593"/>
      <c r="CX9" s="598"/>
      <c r="CY9" s="596">
        <v>3259600</v>
      </c>
      <c r="CZ9" s="588"/>
      <c r="DA9" s="588"/>
      <c r="DB9" s="588"/>
      <c r="DC9" s="588"/>
      <c r="DD9" s="588"/>
      <c r="DE9" s="588"/>
      <c r="DF9" s="588"/>
      <c r="DG9" s="588"/>
      <c r="DH9" s="588"/>
      <c r="DI9" s="588"/>
      <c r="DJ9" s="588"/>
      <c r="DK9" s="589"/>
      <c r="DL9" s="596">
        <v>36524065</v>
      </c>
      <c r="DM9" s="588"/>
      <c r="DN9" s="588"/>
      <c r="DO9" s="588"/>
      <c r="DP9" s="588"/>
      <c r="DQ9" s="588"/>
      <c r="DR9" s="588"/>
      <c r="DS9" s="588"/>
      <c r="DT9" s="588"/>
      <c r="DU9" s="588"/>
      <c r="DV9" s="588"/>
      <c r="DW9" s="588"/>
      <c r="DX9" s="597"/>
    </row>
    <row r="10" spans="2:138" ht="11.25" customHeight="1" x14ac:dyDescent="0.15">
      <c r="B10" s="584" t="s">
        <v>211</v>
      </c>
      <c r="C10" s="585"/>
      <c r="D10" s="585"/>
      <c r="E10" s="585"/>
      <c r="F10" s="585"/>
      <c r="G10" s="585"/>
      <c r="H10" s="585"/>
      <c r="I10" s="585"/>
      <c r="J10" s="585"/>
      <c r="K10" s="585"/>
      <c r="L10" s="585"/>
      <c r="M10" s="585"/>
      <c r="N10" s="585"/>
      <c r="O10" s="585"/>
      <c r="P10" s="585"/>
      <c r="Q10" s="586"/>
      <c r="R10" s="587">
        <v>978765</v>
      </c>
      <c r="S10" s="588"/>
      <c r="T10" s="588"/>
      <c r="U10" s="588"/>
      <c r="V10" s="588"/>
      <c r="W10" s="588"/>
      <c r="X10" s="588"/>
      <c r="Y10" s="589"/>
      <c r="Z10" s="592">
        <v>0</v>
      </c>
      <c r="AA10" s="593"/>
      <c r="AB10" s="593"/>
      <c r="AC10" s="598"/>
      <c r="AD10" s="596">
        <v>978765</v>
      </c>
      <c r="AE10" s="588"/>
      <c r="AF10" s="588"/>
      <c r="AG10" s="588"/>
      <c r="AH10" s="588"/>
      <c r="AI10" s="588"/>
      <c r="AJ10" s="588"/>
      <c r="AK10" s="589"/>
      <c r="AL10" s="592">
        <v>0.1</v>
      </c>
      <c r="AM10" s="593"/>
      <c r="AN10" s="593"/>
      <c r="AO10" s="594"/>
      <c r="AP10" s="584" t="s">
        <v>212</v>
      </c>
      <c r="AQ10" s="585"/>
      <c r="AR10" s="585"/>
      <c r="AS10" s="585"/>
      <c r="AT10" s="585"/>
      <c r="AU10" s="585"/>
      <c r="AV10" s="585"/>
      <c r="AW10" s="585"/>
      <c r="AX10" s="585"/>
      <c r="AY10" s="585"/>
      <c r="AZ10" s="585"/>
      <c r="BA10" s="585"/>
      <c r="BB10" s="585"/>
      <c r="BC10" s="586"/>
      <c r="BD10" s="587">
        <v>7896833</v>
      </c>
      <c r="BE10" s="588"/>
      <c r="BF10" s="588"/>
      <c r="BG10" s="588"/>
      <c r="BH10" s="588"/>
      <c r="BI10" s="588"/>
      <c r="BJ10" s="588"/>
      <c r="BK10" s="589"/>
      <c r="BL10" s="590">
        <v>0.5</v>
      </c>
      <c r="BM10" s="590"/>
      <c r="BN10" s="590"/>
      <c r="BO10" s="590"/>
      <c r="BP10" s="591" t="s">
        <v>118</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5940108</v>
      </c>
      <c r="CN10" s="588"/>
      <c r="CO10" s="588"/>
      <c r="CP10" s="588"/>
      <c r="CQ10" s="588"/>
      <c r="CR10" s="588"/>
      <c r="CS10" s="588"/>
      <c r="CT10" s="589"/>
      <c r="CU10" s="592">
        <v>0.3</v>
      </c>
      <c r="CV10" s="593"/>
      <c r="CW10" s="593"/>
      <c r="CX10" s="598"/>
      <c r="CY10" s="596">
        <v>393112</v>
      </c>
      <c r="CZ10" s="588"/>
      <c r="DA10" s="588"/>
      <c r="DB10" s="588"/>
      <c r="DC10" s="588"/>
      <c r="DD10" s="588"/>
      <c r="DE10" s="588"/>
      <c r="DF10" s="588"/>
      <c r="DG10" s="588"/>
      <c r="DH10" s="588"/>
      <c r="DI10" s="588"/>
      <c r="DJ10" s="588"/>
      <c r="DK10" s="589"/>
      <c r="DL10" s="596">
        <v>4315821</v>
      </c>
      <c r="DM10" s="588"/>
      <c r="DN10" s="588"/>
      <c r="DO10" s="588"/>
      <c r="DP10" s="588"/>
      <c r="DQ10" s="588"/>
      <c r="DR10" s="588"/>
      <c r="DS10" s="588"/>
      <c r="DT10" s="588"/>
      <c r="DU10" s="588"/>
      <c r="DV10" s="588"/>
      <c r="DW10" s="588"/>
      <c r="DX10" s="597"/>
    </row>
    <row r="11" spans="2:138" ht="11.25" customHeight="1" x14ac:dyDescent="0.15">
      <c r="B11" s="584" t="s">
        <v>214</v>
      </c>
      <c r="C11" s="585"/>
      <c r="D11" s="585"/>
      <c r="E11" s="585"/>
      <c r="F11" s="585"/>
      <c r="G11" s="585"/>
      <c r="H11" s="585"/>
      <c r="I11" s="585"/>
      <c r="J11" s="585"/>
      <c r="K11" s="585"/>
      <c r="L11" s="585"/>
      <c r="M11" s="585"/>
      <c r="N11" s="585"/>
      <c r="O11" s="585"/>
      <c r="P11" s="585"/>
      <c r="Q11" s="586"/>
      <c r="R11" s="587" t="s">
        <v>118</v>
      </c>
      <c r="S11" s="588"/>
      <c r="T11" s="588"/>
      <c r="U11" s="588"/>
      <c r="V11" s="588"/>
      <c r="W11" s="588"/>
      <c r="X11" s="588"/>
      <c r="Y11" s="589"/>
      <c r="Z11" s="592" t="s">
        <v>118</v>
      </c>
      <c r="AA11" s="593"/>
      <c r="AB11" s="593"/>
      <c r="AC11" s="598"/>
      <c r="AD11" s="596" t="s">
        <v>118</v>
      </c>
      <c r="AE11" s="588"/>
      <c r="AF11" s="588"/>
      <c r="AG11" s="588"/>
      <c r="AH11" s="588"/>
      <c r="AI11" s="588"/>
      <c r="AJ11" s="588"/>
      <c r="AK11" s="589"/>
      <c r="AL11" s="592" t="s">
        <v>118</v>
      </c>
      <c r="AM11" s="593"/>
      <c r="AN11" s="593"/>
      <c r="AO11" s="594"/>
      <c r="AP11" s="584" t="s">
        <v>215</v>
      </c>
      <c r="AQ11" s="585"/>
      <c r="AR11" s="585"/>
      <c r="AS11" s="585"/>
      <c r="AT11" s="585"/>
      <c r="AU11" s="585"/>
      <c r="AV11" s="585"/>
      <c r="AW11" s="585"/>
      <c r="AX11" s="585"/>
      <c r="AY11" s="585"/>
      <c r="AZ11" s="585"/>
      <c r="BA11" s="585"/>
      <c r="BB11" s="585"/>
      <c r="BC11" s="586"/>
      <c r="BD11" s="587">
        <v>22333303</v>
      </c>
      <c r="BE11" s="588"/>
      <c r="BF11" s="588"/>
      <c r="BG11" s="588"/>
      <c r="BH11" s="588"/>
      <c r="BI11" s="588"/>
      <c r="BJ11" s="588"/>
      <c r="BK11" s="589"/>
      <c r="BL11" s="590">
        <v>1.5</v>
      </c>
      <c r="BM11" s="590"/>
      <c r="BN11" s="590"/>
      <c r="BO11" s="590"/>
      <c r="BP11" s="591">
        <v>9175656</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26689765</v>
      </c>
      <c r="CN11" s="588"/>
      <c r="CO11" s="588"/>
      <c r="CP11" s="588"/>
      <c r="CQ11" s="588"/>
      <c r="CR11" s="588"/>
      <c r="CS11" s="588"/>
      <c r="CT11" s="589"/>
      <c r="CU11" s="592">
        <v>1.2</v>
      </c>
      <c r="CV11" s="593"/>
      <c r="CW11" s="593"/>
      <c r="CX11" s="598"/>
      <c r="CY11" s="596">
        <v>12420729</v>
      </c>
      <c r="CZ11" s="588"/>
      <c r="DA11" s="588"/>
      <c r="DB11" s="588"/>
      <c r="DC11" s="588"/>
      <c r="DD11" s="588"/>
      <c r="DE11" s="588"/>
      <c r="DF11" s="588"/>
      <c r="DG11" s="588"/>
      <c r="DH11" s="588"/>
      <c r="DI11" s="588"/>
      <c r="DJ11" s="588"/>
      <c r="DK11" s="589"/>
      <c r="DL11" s="596">
        <v>16568623</v>
      </c>
      <c r="DM11" s="588"/>
      <c r="DN11" s="588"/>
      <c r="DO11" s="588"/>
      <c r="DP11" s="588"/>
      <c r="DQ11" s="588"/>
      <c r="DR11" s="588"/>
      <c r="DS11" s="588"/>
      <c r="DT11" s="588"/>
      <c r="DU11" s="588"/>
      <c r="DV11" s="588"/>
      <c r="DW11" s="588"/>
      <c r="DX11" s="597"/>
    </row>
    <row r="12" spans="2:138" ht="11.25" customHeight="1" x14ac:dyDescent="0.15">
      <c r="B12" s="584" t="s">
        <v>217</v>
      </c>
      <c r="C12" s="585"/>
      <c r="D12" s="585"/>
      <c r="E12" s="585"/>
      <c r="F12" s="585"/>
      <c r="G12" s="585"/>
      <c r="H12" s="585"/>
      <c r="I12" s="585"/>
      <c r="J12" s="585"/>
      <c r="K12" s="585"/>
      <c r="L12" s="585"/>
      <c r="M12" s="585"/>
      <c r="N12" s="585"/>
      <c r="O12" s="585"/>
      <c r="P12" s="585"/>
      <c r="Q12" s="586"/>
      <c r="R12" s="587">
        <v>134859</v>
      </c>
      <c r="S12" s="588"/>
      <c r="T12" s="588"/>
      <c r="U12" s="588"/>
      <c r="V12" s="588"/>
      <c r="W12" s="588"/>
      <c r="X12" s="588"/>
      <c r="Y12" s="589"/>
      <c r="Z12" s="592">
        <v>0</v>
      </c>
      <c r="AA12" s="593"/>
      <c r="AB12" s="593"/>
      <c r="AC12" s="598"/>
      <c r="AD12" s="596">
        <v>134859</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2168549</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27193743</v>
      </c>
      <c r="CN12" s="588"/>
      <c r="CO12" s="588"/>
      <c r="CP12" s="588"/>
      <c r="CQ12" s="588"/>
      <c r="CR12" s="588"/>
      <c r="CS12" s="588"/>
      <c r="CT12" s="589"/>
      <c r="CU12" s="592">
        <v>1.2</v>
      </c>
      <c r="CV12" s="593"/>
      <c r="CW12" s="593"/>
      <c r="CX12" s="598"/>
      <c r="CY12" s="596">
        <v>739659</v>
      </c>
      <c r="CZ12" s="588"/>
      <c r="DA12" s="588"/>
      <c r="DB12" s="588"/>
      <c r="DC12" s="588"/>
      <c r="DD12" s="588"/>
      <c r="DE12" s="588"/>
      <c r="DF12" s="588"/>
      <c r="DG12" s="588"/>
      <c r="DH12" s="588"/>
      <c r="DI12" s="588"/>
      <c r="DJ12" s="588"/>
      <c r="DK12" s="589"/>
      <c r="DL12" s="596">
        <v>23829518</v>
      </c>
      <c r="DM12" s="588"/>
      <c r="DN12" s="588"/>
      <c r="DO12" s="588"/>
      <c r="DP12" s="588"/>
      <c r="DQ12" s="588"/>
      <c r="DR12" s="588"/>
      <c r="DS12" s="588"/>
      <c r="DT12" s="588"/>
      <c r="DU12" s="588"/>
      <c r="DV12" s="588"/>
      <c r="DW12" s="588"/>
      <c r="DX12" s="597"/>
    </row>
    <row r="13" spans="2:138" ht="11.25" customHeight="1" x14ac:dyDescent="0.15">
      <c r="B13" s="584" t="s">
        <v>220</v>
      </c>
      <c r="C13" s="585"/>
      <c r="D13" s="585"/>
      <c r="E13" s="585"/>
      <c r="F13" s="585"/>
      <c r="G13" s="585"/>
      <c r="H13" s="585"/>
      <c r="I13" s="585"/>
      <c r="J13" s="585"/>
      <c r="K13" s="585"/>
      <c r="L13" s="585"/>
      <c r="M13" s="585"/>
      <c r="N13" s="585"/>
      <c r="O13" s="585"/>
      <c r="P13" s="585"/>
      <c r="Q13" s="586"/>
      <c r="R13" s="587">
        <v>199228772</v>
      </c>
      <c r="S13" s="588"/>
      <c r="T13" s="588"/>
      <c r="U13" s="588"/>
      <c r="V13" s="588"/>
      <c r="W13" s="588"/>
      <c r="X13" s="588"/>
      <c r="Y13" s="589"/>
      <c r="Z13" s="592">
        <v>8.5</v>
      </c>
      <c r="AA13" s="593"/>
      <c r="AB13" s="593"/>
      <c r="AC13" s="598"/>
      <c r="AD13" s="596">
        <v>199228772</v>
      </c>
      <c r="AE13" s="588"/>
      <c r="AF13" s="588"/>
      <c r="AG13" s="588"/>
      <c r="AH13" s="588"/>
      <c r="AI13" s="588"/>
      <c r="AJ13" s="588"/>
      <c r="AK13" s="589"/>
      <c r="AL13" s="592">
        <v>13.4</v>
      </c>
      <c r="AM13" s="593"/>
      <c r="AN13" s="593"/>
      <c r="AO13" s="594"/>
      <c r="AP13" s="584" t="s">
        <v>221</v>
      </c>
      <c r="AQ13" s="585"/>
      <c r="AR13" s="585"/>
      <c r="AS13" s="585"/>
      <c r="AT13" s="585"/>
      <c r="AU13" s="585"/>
      <c r="AV13" s="585"/>
      <c r="AW13" s="585"/>
      <c r="AX13" s="585"/>
      <c r="AY13" s="585"/>
      <c r="AZ13" s="585"/>
      <c r="BA13" s="585"/>
      <c r="BB13" s="585"/>
      <c r="BC13" s="586"/>
      <c r="BD13" s="587">
        <v>31593380</v>
      </c>
      <c r="BE13" s="588"/>
      <c r="BF13" s="588"/>
      <c r="BG13" s="588"/>
      <c r="BH13" s="588"/>
      <c r="BI13" s="588"/>
      <c r="BJ13" s="588"/>
      <c r="BK13" s="589"/>
      <c r="BL13" s="590">
        <v>2.2000000000000002</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139333172</v>
      </c>
      <c r="CN13" s="588"/>
      <c r="CO13" s="588"/>
      <c r="CP13" s="588"/>
      <c r="CQ13" s="588"/>
      <c r="CR13" s="588"/>
      <c r="CS13" s="588"/>
      <c r="CT13" s="589"/>
      <c r="CU13" s="592">
        <v>6.1</v>
      </c>
      <c r="CV13" s="593"/>
      <c r="CW13" s="593"/>
      <c r="CX13" s="598"/>
      <c r="CY13" s="596">
        <v>108712518</v>
      </c>
      <c r="CZ13" s="588"/>
      <c r="DA13" s="588"/>
      <c r="DB13" s="588"/>
      <c r="DC13" s="588"/>
      <c r="DD13" s="588"/>
      <c r="DE13" s="588"/>
      <c r="DF13" s="588"/>
      <c r="DG13" s="588"/>
      <c r="DH13" s="588"/>
      <c r="DI13" s="588"/>
      <c r="DJ13" s="588"/>
      <c r="DK13" s="589"/>
      <c r="DL13" s="596">
        <v>43528622</v>
      </c>
      <c r="DM13" s="588"/>
      <c r="DN13" s="588"/>
      <c r="DO13" s="588"/>
      <c r="DP13" s="588"/>
      <c r="DQ13" s="588"/>
      <c r="DR13" s="588"/>
      <c r="DS13" s="588"/>
      <c r="DT13" s="588"/>
      <c r="DU13" s="588"/>
      <c r="DV13" s="588"/>
      <c r="DW13" s="588"/>
      <c r="DX13" s="597"/>
    </row>
    <row r="14" spans="2:138" ht="11.25" customHeight="1" x14ac:dyDescent="0.15">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45349021</v>
      </c>
      <c r="BE14" s="588"/>
      <c r="BF14" s="588"/>
      <c r="BG14" s="588"/>
      <c r="BH14" s="588"/>
      <c r="BI14" s="588"/>
      <c r="BJ14" s="588"/>
      <c r="BK14" s="589"/>
      <c r="BL14" s="590">
        <v>3.1</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209398891</v>
      </c>
      <c r="CN14" s="588"/>
      <c r="CO14" s="588"/>
      <c r="CP14" s="588"/>
      <c r="CQ14" s="588"/>
      <c r="CR14" s="588"/>
      <c r="CS14" s="588"/>
      <c r="CT14" s="589"/>
      <c r="CU14" s="592">
        <v>9.1</v>
      </c>
      <c r="CV14" s="593"/>
      <c r="CW14" s="593"/>
      <c r="CX14" s="598"/>
      <c r="CY14" s="596">
        <v>9246642</v>
      </c>
      <c r="CZ14" s="588"/>
      <c r="DA14" s="588"/>
      <c r="DB14" s="588"/>
      <c r="DC14" s="588"/>
      <c r="DD14" s="588"/>
      <c r="DE14" s="588"/>
      <c r="DF14" s="588"/>
      <c r="DG14" s="588"/>
      <c r="DH14" s="588"/>
      <c r="DI14" s="588"/>
      <c r="DJ14" s="588"/>
      <c r="DK14" s="589"/>
      <c r="DL14" s="596">
        <v>199268551</v>
      </c>
      <c r="DM14" s="588"/>
      <c r="DN14" s="588"/>
      <c r="DO14" s="588"/>
      <c r="DP14" s="588"/>
      <c r="DQ14" s="588"/>
      <c r="DR14" s="588"/>
      <c r="DS14" s="588"/>
      <c r="DT14" s="588"/>
      <c r="DU14" s="588"/>
      <c r="DV14" s="588"/>
      <c r="DW14" s="588"/>
      <c r="DX14" s="597"/>
    </row>
    <row r="15" spans="2:138" ht="11.25" customHeight="1" x14ac:dyDescent="0.15">
      <c r="B15" s="584" t="s">
        <v>226</v>
      </c>
      <c r="C15" s="585"/>
      <c r="D15" s="585"/>
      <c r="E15" s="585"/>
      <c r="F15" s="585"/>
      <c r="G15" s="585"/>
      <c r="H15" s="585"/>
      <c r="I15" s="585"/>
      <c r="J15" s="585"/>
      <c r="K15" s="585"/>
      <c r="L15" s="585"/>
      <c r="M15" s="585"/>
      <c r="N15" s="585"/>
      <c r="O15" s="585"/>
      <c r="P15" s="585"/>
      <c r="Q15" s="586"/>
      <c r="R15" s="587">
        <v>23745619</v>
      </c>
      <c r="S15" s="588"/>
      <c r="T15" s="588"/>
      <c r="U15" s="588"/>
      <c r="V15" s="588"/>
      <c r="W15" s="588"/>
      <c r="X15" s="588"/>
      <c r="Y15" s="589"/>
      <c r="Z15" s="592">
        <v>1</v>
      </c>
      <c r="AA15" s="593"/>
      <c r="AB15" s="593"/>
      <c r="AC15" s="598"/>
      <c r="AD15" s="596">
        <v>23745619</v>
      </c>
      <c r="AE15" s="588"/>
      <c r="AF15" s="588"/>
      <c r="AG15" s="588"/>
      <c r="AH15" s="588"/>
      <c r="AI15" s="588"/>
      <c r="AJ15" s="588"/>
      <c r="AK15" s="589"/>
      <c r="AL15" s="592">
        <v>1.6</v>
      </c>
      <c r="AM15" s="593"/>
      <c r="AN15" s="593"/>
      <c r="AO15" s="594"/>
      <c r="AP15" s="584" t="s">
        <v>227</v>
      </c>
      <c r="AQ15" s="585"/>
      <c r="AR15" s="585"/>
      <c r="AS15" s="585"/>
      <c r="AT15" s="585"/>
      <c r="AU15" s="585"/>
      <c r="AV15" s="585"/>
      <c r="AW15" s="585"/>
      <c r="AX15" s="585"/>
      <c r="AY15" s="585"/>
      <c r="AZ15" s="585"/>
      <c r="BA15" s="585"/>
      <c r="BB15" s="585"/>
      <c r="BC15" s="586"/>
      <c r="BD15" s="587">
        <v>367141499</v>
      </c>
      <c r="BE15" s="588"/>
      <c r="BF15" s="588"/>
      <c r="BG15" s="588"/>
      <c r="BH15" s="588"/>
      <c r="BI15" s="588"/>
      <c r="BJ15" s="588"/>
      <c r="BK15" s="589"/>
      <c r="BL15" s="590">
        <v>25.2</v>
      </c>
      <c r="BM15" s="590"/>
      <c r="BN15" s="590"/>
      <c r="BO15" s="590"/>
      <c r="BP15" s="591">
        <v>19768873</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x14ac:dyDescent="0.15">
      <c r="B16" s="584" t="s">
        <v>229</v>
      </c>
      <c r="C16" s="585"/>
      <c r="D16" s="585"/>
      <c r="E16" s="585"/>
      <c r="F16" s="585"/>
      <c r="G16" s="585"/>
      <c r="H16" s="585"/>
      <c r="I16" s="585"/>
      <c r="J16" s="585"/>
      <c r="K16" s="585"/>
      <c r="L16" s="585"/>
      <c r="M16" s="585"/>
      <c r="N16" s="585"/>
      <c r="O16" s="585"/>
      <c r="P16" s="585"/>
      <c r="Q16" s="586"/>
      <c r="R16" s="587">
        <v>4048315</v>
      </c>
      <c r="S16" s="588"/>
      <c r="T16" s="588"/>
      <c r="U16" s="588"/>
      <c r="V16" s="588"/>
      <c r="W16" s="588"/>
      <c r="X16" s="588"/>
      <c r="Y16" s="589"/>
      <c r="Z16" s="592">
        <v>0.2</v>
      </c>
      <c r="AA16" s="593"/>
      <c r="AB16" s="593"/>
      <c r="AC16" s="598"/>
      <c r="AD16" s="596">
        <v>4048315</v>
      </c>
      <c r="AE16" s="588"/>
      <c r="AF16" s="588"/>
      <c r="AG16" s="588"/>
      <c r="AH16" s="588"/>
      <c r="AI16" s="588"/>
      <c r="AJ16" s="588"/>
      <c r="AK16" s="589"/>
      <c r="AL16" s="592">
        <v>0.3</v>
      </c>
      <c r="AM16" s="593"/>
      <c r="AN16" s="593"/>
      <c r="AO16" s="594"/>
      <c r="AP16" s="584" t="s">
        <v>230</v>
      </c>
      <c r="AQ16" s="585"/>
      <c r="AR16" s="585"/>
      <c r="AS16" s="585"/>
      <c r="AT16" s="585"/>
      <c r="AU16" s="585"/>
      <c r="AV16" s="585"/>
      <c r="AW16" s="585"/>
      <c r="AX16" s="585"/>
      <c r="AY16" s="585"/>
      <c r="AZ16" s="585"/>
      <c r="BA16" s="585"/>
      <c r="BB16" s="585"/>
      <c r="BC16" s="586"/>
      <c r="BD16" s="587">
        <v>21036023</v>
      </c>
      <c r="BE16" s="588"/>
      <c r="BF16" s="588"/>
      <c r="BG16" s="588"/>
      <c r="BH16" s="588"/>
      <c r="BI16" s="588"/>
      <c r="BJ16" s="588"/>
      <c r="BK16" s="589"/>
      <c r="BL16" s="590">
        <v>1.4</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409832685</v>
      </c>
      <c r="CN16" s="588"/>
      <c r="CO16" s="588"/>
      <c r="CP16" s="588"/>
      <c r="CQ16" s="588"/>
      <c r="CR16" s="588"/>
      <c r="CS16" s="588"/>
      <c r="CT16" s="589"/>
      <c r="CU16" s="592">
        <v>17.899999999999999</v>
      </c>
      <c r="CV16" s="593"/>
      <c r="CW16" s="593"/>
      <c r="CX16" s="598"/>
      <c r="CY16" s="596">
        <v>19405244</v>
      </c>
      <c r="CZ16" s="588"/>
      <c r="DA16" s="588"/>
      <c r="DB16" s="588"/>
      <c r="DC16" s="588"/>
      <c r="DD16" s="588"/>
      <c r="DE16" s="588"/>
      <c r="DF16" s="588"/>
      <c r="DG16" s="588"/>
      <c r="DH16" s="588"/>
      <c r="DI16" s="588"/>
      <c r="DJ16" s="588"/>
      <c r="DK16" s="589"/>
      <c r="DL16" s="596">
        <v>302083998</v>
      </c>
      <c r="DM16" s="588"/>
      <c r="DN16" s="588"/>
      <c r="DO16" s="588"/>
      <c r="DP16" s="588"/>
      <c r="DQ16" s="588"/>
      <c r="DR16" s="588"/>
      <c r="DS16" s="588"/>
      <c r="DT16" s="588"/>
      <c r="DU16" s="588"/>
      <c r="DV16" s="588"/>
      <c r="DW16" s="588"/>
      <c r="DX16" s="597"/>
    </row>
    <row r="17" spans="2:128" ht="11.25" customHeight="1" x14ac:dyDescent="0.15">
      <c r="B17" s="584" t="s">
        <v>232</v>
      </c>
      <c r="C17" s="585"/>
      <c r="D17" s="585"/>
      <c r="E17" s="585"/>
      <c r="F17" s="585"/>
      <c r="G17" s="585"/>
      <c r="H17" s="585"/>
      <c r="I17" s="585"/>
      <c r="J17" s="585"/>
      <c r="K17" s="585"/>
      <c r="L17" s="585"/>
      <c r="M17" s="585"/>
      <c r="N17" s="585"/>
      <c r="O17" s="585"/>
      <c r="P17" s="585"/>
      <c r="Q17" s="586"/>
      <c r="R17" s="587">
        <v>19697304</v>
      </c>
      <c r="S17" s="588"/>
      <c r="T17" s="588"/>
      <c r="U17" s="588"/>
      <c r="V17" s="588"/>
      <c r="W17" s="588"/>
      <c r="X17" s="588"/>
      <c r="Y17" s="589"/>
      <c r="Z17" s="592">
        <v>0.8</v>
      </c>
      <c r="AA17" s="593"/>
      <c r="AB17" s="593"/>
      <c r="AC17" s="598"/>
      <c r="AD17" s="596">
        <v>19697304</v>
      </c>
      <c r="AE17" s="588"/>
      <c r="AF17" s="588"/>
      <c r="AG17" s="588"/>
      <c r="AH17" s="588"/>
      <c r="AI17" s="588"/>
      <c r="AJ17" s="588"/>
      <c r="AK17" s="589"/>
      <c r="AL17" s="592">
        <v>1.3</v>
      </c>
      <c r="AM17" s="593"/>
      <c r="AN17" s="593"/>
      <c r="AO17" s="594"/>
      <c r="AP17" s="584" t="s">
        <v>233</v>
      </c>
      <c r="AQ17" s="585"/>
      <c r="AR17" s="585"/>
      <c r="AS17" s="585"/>
      <c r="AT17" s="585"/>
      <c r="AU17" s="585"/>
      <c r="AV17" s="585"/>
      <c r="AW17" s="585"/>
      <c r="AX17" s="585"/>
      <c r="AY17" s="585"/>
      <c r="AZ17" s="585"/>
      <c r="BA17" s="585"/>
      <c r="BB17" s="585"/>
      <c r="BC17" s="586"/>
      <c r="BD17" s="587">
        <v>346105476</v>
      </c>
      <c r="BE17" s="588"/>
      <c r="BF17" s="588"/>
      <c r="BG17" s="588"/>
      <c r="BH17" s="588"/>
      <c r="BI17" s="588"/>
      <c r="BJ17" s="588"/>
      <c r="BK17" s="589"/>
      <c r="BL17" s="590">
        <v>23.7</v>
      </c>
      <c r="BM17" s="590"/>
      <c r="BN17" s="590"/>
      <c r="BO17" s="590"/>
      <c r="BP17" s="591">
        <v>19768873</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205438</v>
      </c>
      <c r="CN17" s="588"/>
      <c r="CO17" s="588"/>
      <c r="CP17" s="588"/>
      <c r="CQ17" s="588"/>
      <c r="CR17" s="588"/>
      <c r="CS17" s="588"/>
      <c r="CT17" s="589"/>
      <c r="CU17" s="592">
        <v>0</v>
      </c>
      <c r="CV17" s="593"/>
      <c r="CW17" s="593"/>
      <c r="CX17" s="598"/>
      <c r="CY17" s="596" t="s">
        <v>118</v>
      </c>
      <c r="CZ17" s="588"/>
      <c r="DA17" s="588"/>
      <c r="DB17" s="588"/>
      <c r="DC17" s="588"/>
      <c r="DD17" s="588"/>
      <c r="DE17" s="588"/>
      <c r="DF17" s="588"/>
      <c r="DG17" s="588"/>
      <c r="DH17" s="588"/>
      <c r="DI17" s="588"/>
      <c r="DJ17" s="588"/>
      <c r="DK17" s="589"/>
      <c r="DL17" s="596">
        <v>34900</v>
      </c>
      <c r="DM17" s="588"/>
      <c r="DN17" s="588"/>
      <c r="DO17" s="588"/>
      <c r="DP17" s="588"/>
      <c r="DQ17" s="588"/>
      <c r="DR17" s="588"/>
      <c r="DS17" s="588"/>
      <c r="DT17" s="588"/>
      <c r="DU17" s="588"/>
      <c r="DV17" s="588"/>
      <c r="DW17" s="588"/>
      <c r="DX17" s="597"/>
    </row>
    <row r="18" spans="2:128" ht="11.25" customHeight="1" x14ac:dyDescent="0.15">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482802487</v>
      </c>
      <c r="BE18" s="588"/>
      <c r="BF18" s="588"/>
      <c r="BG18" s="588"/>
      <c r="BH18" s="588"/>
      <c r="BI18" s="588"/>
      <c r="BJ18" s="588"/>
      <c r="BK18" s="589"/>
      <c r="BL18" s="590">
        <v>33.1</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317861969</v>
      </c>
      <c r="CN18" s="588"/>
      <c r="CO18" s="588"/>
      <c r="CP18" s="588"/>
      <c r="CQ18" s="588"/>
      <c r="CR18" s="588"/>
      <c r="CS18" s="588"/>
      <c r="CT18" s="589"/>
      <c r="CU18" s="592">
        <v>13.9</v>
      </c>
      <c r="CV18" s="593"/>
      <c r="CW18" s="593"/>
      <c r="CX18" s="598"/>
      <c r="CY18" s="596" t="s">
        <v>118</v>
      </c>
      <c r="CZ18" s="588"/>
      <c r="DA18" s="588"/>
      <c r="DB18" s="588"/>
      <c r="DC18" s="588"/>
      <c r="DD18" s="588"/>
      <c r="DE18" s="588"/>
      <c r="DF18" s="588"/>
      <c r="DG18" s="588"/>
      <c r="DH18" s="588"/>
      <c r="DI18" s="588"/>
      <c r="DJ18" s="588"/>
      <c r="DK18" s="589"/>
      <c r="DL18" s="596">
        <v>315561886</v>
      </c>
      <c r="DM18" s="588"/>
      <c r="DN18" s="588"/>
      <c r="DO18" s="588"/>
      <c r="DP18" s="588"/>
      <c r="DQ18" s="588"/>
      <c r="DR18" s="588"/>
      <c r="DS18" s="588"/>
      <c r="DT18" s="588"/>
      <c r="DU18" s="588"/>
      <c r="DV18" s="588"/>
      <c r="DW18" s="588"/>
      <c r="DX18" s="597"/>
    </row>
    <row r="19" spans="2:128" ht="11.25" customHeight="1" x14ac:dyDescent="0.15">
      <c r="B19" s="584" t="s">
        <v>238</v>
      </c>
      <c r="C19" s="585"/>
      <c r="D19" s="585"/>
      <c r="E19" s="585"/>
      <c r="F19" s="585"/>
      <c r="G19" s="585"/>
      <c r="H19" s="585"/>
      <c r="I19" s="585"/>
      <c r="J19" s="585"/>
      <c r="K19" s="585"/>
      <c r="L19" s="585"/>
      <c r="M19" s="585"/>
      <c r="N19" s="585"/>
      <c r="O19" s="585"/>
      <c r="P19" s="585"/>
      <c r="Q19" s="586"/>
      <c r="R19" s="587">
        <v>160604477</v>
      </c>
      <c r="S19" s="588"/>
      <c r="T19" s="588"/>
      <c r="U19" s="588"/>
      <c r="V19" s="588"/>
      <c r="W19" s="588"/>
      <c r="X19" s="588"/>
      <c r="Y19" s="589"/>
      <c r="Z19" s="592">
        <v>6.9</v>
      </c>
      <c r="AA19" s="593"/>
      <c r="AB19" s="593"/>
      <c r="AC19" s="598"/>
      <c r="AD19" s="596">
        <v>159249932</v>
      </c>
      <c r="AE19" s="588"/>
      <c r="AF19" s="588"/>
      <c r="AG19" s="588"/>
      <c r="AH19" s="588"/>
      <c r="AI19" s="588"/>
      <c r="AJ19" s="588"/>
      <c r="AK19" s="589"/>
      <c r="AL19" s="592">
        <v>10.7</v>
      </c>
      <c r="AM19" s="593"/>
      <c r="AN19" s="593"/>
      <c r="AO19" s="594"/>
      <c r="AP19" s="584" t="s">
        <v>239</v>
      </c>
      <c r="AQ19" s="585"/>
      <c r="AR19" s="585"/>
      <c r="AS19" s="585"/>
      <c r="AT19" s="585"/>
      <c r="AU19" s="585"/>
      <c r="AV19" s="585"/>
      <c r="AW19" s="585"/>
      <c r="AX19" s="585"/>
      <c r="AY19" s="585"/>
      <c r="AZ19" s="585"/>
      <c r="BA19" s="585"/>
      <c r="BB19" s="585"/>
      <c r="BC19" s="586"/>
      <c r="BD19" s="587">
        <v>36056750</v>
      </c>
      <c r="BE19" s="588"/>
      <c r="BF19" s="588"/>
      <c r="BG19" s="588"/>
      <c r="BH19" s="588"/>
      <c r="BI19" s="588"/>
      <c r="BJ19" s="588"/>
      <c r="BK19" s="589"/>
      <c r="BL19" s="590">
        <v>2.5</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v>24297</v>
      </c>
      <c r="CN19" s="588"/>
      <c r="CO19" s="588"/>
      <c r="CP19" s="588"/>
      <c r="CQ19" s="588"/>
      <c r="CR19" s="588"/>
      <c r="CS19" s="588"/>
      <c r="CT19" s="589"/>
      <c r="CU19" s="592">
        <v>0</v>
      </c>
      <c r="CV19" s="593"/>
      <c r="CW19" s="593"/>
      <c r="CX19" s="598"/>
      <c r="CY19" s="596">
        <v>24078</v>
      </c>
      <c r="CZ19" s="588"/>
      <c r="DA19" s="588"/>
      <c r="DB19" s="588"/>
      <c r="DC19" s="588"/>
      <c r="DD19" s="588"/>
      <c r="DE19" s="588"/>
      <c r="DF19" s="588"/>
      <c r="DG19" s="588"/>
      <c r="DH19" s="588"/>
      <c r="DI19" s="588"/>
      <c r="DJ19" s="588"/>
      <c r="DK19" s="589"/>
      <c r="DL19" s="596">
        <v>24297</v>
      </c>
      <c r="DM19" s="588"/>
      <c r="DN19" s="588"/>
      <c r="DO19" s="588"/>
      <c r="DP19" s="588"/>
      <c r="DQ19" s="588"/>
      <c r="DR19" s="588"/>
      <c r="DS19" s="588"/>
      <c r="DT19" s="588"/>
      <c r="DU19" s="588"/>
      <c r="DV19" s="588"/>
      <c r="DW19" s="588"/>
      <c r="DX19" s="597"/>
    </row>
    <row r="20" spans="2:128" ht="11.25" customHeight="1" x14ac:dyDescent="0.15">
      <c r="B20" s="584" t="s">
        <v>241</v>
      </c>
      <c r="C20" s="585"/>
      <c r="D20" s="585"/>
      <c r="E20" s="585"/>
      <c r="F20" s="585"/>
      <c r="G20" s="585"/>
      <c r="H20" s="585"/>
      <c r="I20" s="585"/>
      <c r="J20" s="585"/>
      <c r="K20" s="585"/>
      <c r="L20" s="585"/>
      <c r="M20" s="585"/>
      <c r="N20" s="585"/>
      <c r="O20" s="585"/>
      <c r="P20" s="585"/>
      <c r="Q20" s="586"/>
      <c r="R20" s="587">
        <v>159249932</v>
      </c>
      <c r="S20" s="588"/>
      <c r="T20" s="588"/>
      <c r="U20" s="588"/>
      <c r="V20" s="588"/>
      <c r="W20" s="588"/>
      <c r="X20" s="588"/>
      <c r="Y20" s="589"/>
      <c r="Z20" s="592">
        <v>6.8</v>
      </c>
      <c r="AA20" s="593"/>
      <c r="AB20" s="593"/>
      <c r="AC20" s="598"/>
      <c r="AD20" s="596">
        <v>159249932</v>
      </c>
      <c r="AE20" s="588"/>
      <c r="AF20" s="588"/>
      <c r="AG20" s="588"/>
      <c r="AH20" s="588"/>
      <c r="AI20" s="588"/>
      <c r="AJ20" s="588"/>
      <c r="AK20" s="589"/>
      <c r="AL20" s="592">
        <v>10.7</v>
      </c>
      <c r="AM20" s="593"/>
      <c r="AN20" s="593"/>
      <c r="AO20" s="594"/>
      <c r="AP20" s="584" t="s">
        <v>242</v>
      </c>
      <c r="AQ20" s="602"/>
      <c r="AR20" s="602"/>
      <c r="AS20" s="602"/>
      <c r="AT20" s="602"/>
      <c r="AU20" s="602"/>
      <c r="AV20" s="602"/>
      <c r="AW20" s="602"/>
      <c r="AX20" s="602"/>
      <c r="AY20" s="602"/>
      <c r="AZ20" s="602"/>
      <c r="BA20" s="602"/>
      <c r="BB20" s="602"/>
      <c r="BC20" s="603"/>
      <c r="BD20" s="587">
        <v>9712712</v>
      </c>
      <c r="BE20" s="588"/>
      <c r="BF20" s="588"/>
      <c r="BG20" s="588"/>
      <c r="BH20" s="588"/>
      <c r="BI20" s="588"/>
      <c r="BJ20" s="588"/>
      <c r="BK20" s="589"/>
      <c r="BL20" s="592">
        <v>0.7</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x14ac:dyDescent="0.15">
      <c r="B21" s="584" t="s">
        <v>244</v>
      </c>
      <c r="C21" s="585"/>
      <c r="D21" s="585"/>
      <c r="E21" s="585"/>
      <c r="F21" s="585"/>
      <c r="G21" s="585"/>
      <c r="H21" s="585"/>
      <c r="I21" s="585"/>
      <c r="J21" s="585"/>
      <c r="K21" s="585"/>
      <c r="L21" s="585"/>
      <c r="M21" s="585"/>
      <c r="N21" s="585"/>
      <c r="O21" s="585"/>
      <c r="P21" s="585"/>
      <c r="Q21" s="586"/>
      <c r="R21" s="587">
        <v>1333606</v>
      </c>
      <c r="S21" s="588"/>
      <c r="T21" s="588"/>
      <c r="U21" s="588"/>
      <c r="V21" s="588"/>
      <c r="W21" s="588"/>
      <c r="X21" s="588"/>
      <c r="Y21" s="589"/>
      <c r="Z21" s="592">
        <v>0.1</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1641845</v>
      </c>
      <c r="BE21" s="588"/>
      <c r="BF21" s="588"/>
      <c r="BG21" s="588"/>
      <c r="BH21" s="588"/>
      <c r="BI21" s="588"/>
      <c r="BJ21" s="588"/>
      <c r="BK21" s="589"/>
      <c r="BL21" s="592">
        <v>0.1</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819700</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819700</v>
      </c>
      <c r="DM21" s="588"/>
      <c r="DN21" s="588"/>
      <c r="DO21" s="588"/>
      <c r="DP21" s="588"/>
      <c r="DQ21" s="588"/>
      <c r="DR21" s="588"/>
      <c r="DS21" s="588"/>
      <c r="DT21" s="588"/>
      <c r="DU21" s="588"/>
      <c r="DV21" s="588"/>
      <c r="DW21" s="588"/>
      <c r="DX21" s="597"/>
    </row>
    <row r="22" spans="2:128" ht="11.25" customHeight="1" x14ac:dyDescent="0.15">
      <c r="B22" s="584" t="s">
        <v>247</v>
      </c>
      <c r="C22" s="585"/>
      <c r="D22" s="585"/>
      <c r="E22" s="585"/>
      <c r="F22" s="585"/>
      <c r="G22" s="585"/>
      <c r="H22" s="585"/>
      <c r="I22" s="585"/>
      <c r="J22" s="585"/>
      <c r="K22" s="585"/>
      <c r="L22" s="585"/>
      <c r="M22" s="585"/>
      <c r="N22" s="585"/>
      <c r="O22" s="585"/>
      <c r="P22" s="585"/>
      <c r="Q22" s="586"/>
      <c r="R22" s="587">
        <v>20939</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39464811</v>
      </c>
      <c r="BE22" s="588"/>
      <c r="BF22" s="588"/>
      <c r="BG22" s="588"/>
      <c r="BH22" s="588"/>
      <c r="BI22" s="588"/>
      <c r="BJ22" s="588"/>
      <c r="BK22" s="589"/>
      <c r="BL22" s="592">
        <v>2.7</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18764275</v>
      </c>
      <c r="CN22" s="588"/>
      <c r="CO22" s="588"/>
      <c r="CP22" s="588"/>
      <c r="CQ22" s="588"/>
      <c r="CR22" s="588"/>
      <c r="CS22" s="588"/>
      <c r="CT22" s="589"/>
      <c r="CU22" s="592">
        <v>0.8</v>
      </c>
      <c r="CV22" s="593"/>
      <c r="CW22" s="593"/>
      <c r="CX22" s="598"/>
      <c r="CY22" s="596" t="s">
        <v>118</v>
      </c>
      <c r="CZ22" s="588"/>
      <c r="DA22" s="588"/>
      <c r="DB22" s="588"/>
      <c r="DC22" s="588"/>
      <c r="DD22" s="588"/>
      <c r="DE22" s="588"/>
      <c r="DF22" s="588"/>
      <c r="DG22" s="588"/>
      <c r="DH22" s="588"/>
      <c r="DI22" s="588"/>
      <c r="DJ22" s="588"/>
      <c r="DK22" s="589"/>
      <c r="DL22" s="596">
        <v>18764275</v>
      </c>
      <c r="DM22" s="588"/>
      <c r="DN22" s="588"/>
      <c r="DO22" s="588"/>
      <c r="DP22" s="588"/>
      <c r="DQ22" s="588"/>
      <c r="DR22" s="588"/>
      <c r="DS22" s="588"/>
      <c r="DT22" s="588"/>
      <c r="DU22" s="588"/>
      <c r="DV22" s="588"/>
      <c r="DW22" s="588"/>
      <c r="DX22" s="597"/>
    </row>
    <row r="23" spans="2:128" ht="11.25" customHeight="1" x14ac:dyDescent="0.15">
      <c r="B23" s="584" t="s">
        <v>250</v>
      </c>
      <c r="C23" s="585"/>
      <c r="D23" s="585"/>
      <c r="E23" s="585"/>
      <c r="F23" s="585"/>
      <c r="G23" s="585"/>
      <c r="H23" s="585"/>
      <c r="I23" s="585"/>
      <c r="J23" s="585"/>
      <c r="K23" s="585"/>
      <c r="L23" s="585"/>
      <c r="M23" s="585"/>
      <c r="N23" s="585"/>
      <c r="O23" s="585"/>
      <c r="P23" s="585"/>
      <c r="Q23" s="586"/>
      <c r="R23" s="587">
        <v>1845308933</v>
      </c>
      <c r="S23" s="588"/>
      <c r="T23" s="588"/>
      <c r="U23" s="588"/>
      <c r="V23" s="588"/>
      <c r="W23" s="588"/>
      <c r="X23" s="588"/>
      <c r="Y23" s="589"/>
      <c r="Z23" s="592">
        <v>78.8</v>
      </c>
      <c r="AA23" s="593"/>
      <c r="AB23" s="593"/>
      <c r="AC23" s="598"/>
      <c r="AD23" s="596">
        <v>1486027070</v>
      </c>
      <c r="AE23" s="588"/>
      <c r="AF23" s="588"/>
      <c r="AG23" s="588"/>
      <c r="AH23" s="588"/>
      <c r="AI23" s="588"/>
      <c r="AJ23" s="588"/>
      <c r="AK23" s="589"/>
      <c r="AL23" s="592">
        <v>99.6</v>
      </c>
      <c r="AM23" s="593"/>
      <c r="AN23" s="593"/>
      <c r="AO23" s="594"/>
      <c r="AP23" s="584" t="s">
        <v>251</v>
      </c>
      <c r="AQ23" s="604"/>
      <c r="AR23" s="604"/>
      <c r="AS23" s="604"/>
      <c r="AT23" s="604"/>
      <c r="AU23" s="604"/>
      <c r="AV23" s="604"/>
      <c r="AW23" s="604"/>
      <c r="AX23" s="604"/>
      <c r="AY23" s="604"/>
      <c r="AZ23" s="604"/>
      <c r="BA23" s="604"/>
      <c r="BB23" s="604"/>
      <c r="BC23" s="586"/>
      <c r="BD23" s="587">
        <v>99006422</v>
      </c>
      <c r="BE23" s="588"/>
      <c r="BF23" s="588"/>
      <c r="BG23" s="588"/>
      <c r="BH23" s="588"/>
      <c r="BI23" s="588"/>
      <c r="BJ23" s="588"/>
      <c r="BK23" s="589"/>
      <c r="BL23" s="592">
        <v>6.8</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26937487</v>
      </c>
      <c r="CN23" s="588"/>
      <c r="CO23" s="588"/>
      <c r="CP23" s="588"/>
      <c r="CQ23" s="588"/>
      <c r="CR23" s="588"/>
      <c r="CS23" s="588"/>
      <c r="CT23" s="589"/>
      <c r="CU23" s="592">
        <v>1.2</v>
      </c>
      <c r="CV23" s="593"/>
      <c r="CW23" s="593"/>
      <c r="CX23" s="598"/>
      <c r="CY23" s="596" t="s">
        <v>118</v>
      </c>
      <c r="CZ23" s="588"/>
      <c r="DA23" s="588"/>
      <c r="DB23" s="588"/>
      <c r="DC23" s="588"/>
      <c r="DD23" s="588"/>
      <c r="DE23" s="588"/>
      <c r="DF23" s="588"/>
      <c r="DG23" s="588"/>
      <c r="DH23" s="588"/>
      <c r="DI23" s="588"/>
      <c r="DJ23" s="588"/>
      <c r="DK23" s="589"/>
      <c r="DL23" s="596">
        <v>26937487</v>
      </c>
      <c r="DM23" s="588"/>
      <c r="DN23" s="588"/>
      <c r="DO23" s="588"/>
      <c r="DP23" s="588"/>
      <c r="DQ23" s="588"/>
      <c r="DR23" s="588"/>
      <c r="DS23" s="588"/>
      <c r="DT23" s="588"/>
      <c r="DU23" s="588"/>
      <c r="DV23" s="588"/>
      <c r="DW23" s="588"/>
      <c r="DX23" s="597"/>
    </row>
    <row r="24" spans="2:128" ht="11.25" customHeight="1" x14ac:dyDescent="0.15">
      <c r="B24" s="584" t="s">
        <v>253</v>
      </c>
      <c r="C24" s="585"/>
      <c r="D24" s="585"/>
      <c r="E24" s="585"/>
      <c r="F24" s="585"/>
      <c r="G24" s="585"/>
      <c r="H24" s="585"/>
      <c r="I24" s="585"/>
      <c r="J24" s="585"/>
      <c r="K24" s="585"/>
      <c r="L24" s="585"/>
      <c r="M24" s="585"/>
      <c r="N24" s="585"/>
      <c r="O24" s="585"/>
      <c r="P24" s="585"/>
      <c r="Q24" s="586"/>
      <c r="R24" s="587">
        <v>1081033</v>
      </c>
      <c r="S24" s="588"/>
      <c r="T24" s="588"/>
      <c r="U24" s="588"/>
      <c r="V24" s="588"/>
      <c r="W24" s="588"/>
      <c r="X24" s="588"/>
      <c r="Y24" s="589"/>
      <c r="Z24" s="592">
        <v>0</v>
      </c>
      <c r="AA24" s="593"/>
      <c r="AB24" s="593"/>
      <c r="AC24" s="598"/>
      <c r="AD24" s="596">
        <v>1081033</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t="s">
        <v>118</v>
      </c>
      <c r="BE24" s="588"/>
      <c r="BF24" s="588"/>
      <c r="BG24" s="588"/>
      <c r="BH24" s="588"/>
      <c r="BI24" s="588"/>
      <c r="BJ24" s="588"/>
      <c r="BK24" s="589"/>
      <c r="BL24" s="592" t="s">
        <v>118</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v>1848069</v>
      </c>
      <c r="CN24" s="588"/>
      <c r="CO24" s="588"/>
      <c r="CP24" s="588"/>
      <c r="CQ24" s="588"/>
      <c r="CR24" s="588"/>
      <c r="CS24" s="588"/>
      <c r="CT24" s="589"/>
      <c r="CU24" s="592">
        <v>0.1</v>
      </c>
      <c r="CV24" s="593"/>
      <c r="CW24" s="593"/>
      <c r="CX24" s="598"/>
      <c r="CY24" s="596" t="s">
        <v>118</v>
      </c>
      <c r="CZ24" s="588"/>
      <c r="DA24" s="588"/>
      <c r="DB24" s="588"/>
      <c r="DC24" s="588"/>
      <c r="DD24" s="588"/>
      <c r="DE24" s="588"/>
      <c r="DF24" s="588"/>
      <c r="DG24" s="588"/>
      <c r="DH24" s="588"/>
      <c r="DI24" s="588"/>
      <c r="DJ24" s="588"/>
      <c r="DK24" s="589"/>
      <c r="DL24" s="596">
        <v>1848069</v>
      </c>
      <c r="DM24" s="588"/>
      <c r="DN24" s="588"/>
      <c r="DO24" s="588"/>
      <c r="DP24" s="588"/>
      <c r="DQ24" s="588"/>
      <c r="DR24" s="588"/>
      <c r="DS24" s="588"/>
      <c r="DT24" s="588"/>
      <c r="DU24" s="588"/>
      <c r="DV24" s="588"/>
      <c r="DW24" s="588"/>
      <c r="DX24" s="597"/>
    </row>
    <row r="25" spans="2:128" ht="11.25" customHeight="1" x14ac:dyDescent="0.15">
      <c r="B25" s="584" t="s">
        <v>256</v>
      </c>
      <c r="C25" s="585"/>
      <c r="D25" s="585"/>
      <c r="E25" s="585"/>
      <c r="F25" s="585"/>
      <c r="G25" s="585"/>
      <c r="H25" s="585"/>
      <c r="I25" s="585"/>
      <c r="J25" s="585"/>
      <c r="K25" s="585"/>
      <c r="L25" s="585"/>
      <c r="M25" s="585"/>
      <c r="N25" s="585"/>
      <c r="O25" s="585"/>
      <c r="P25" s="585"/>
      <c r="Q25" s="586"/>
      <c r="R25" s="587">
        <v>3418883</v>
      </c>
      <c r="S25" s="588"/>
      <c r="T25" s="588"/>
      <c r="U25" s="588"/>
      <c r="V25" s="588"/>
      <c r="W25" s="588"/>
      <c r="X25" s="588"/>
      <c r="Y25" s="589"/>
      <c r="Z25" s="592">
        <v>0.1</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224934405</v>
      </c>
      <c r="CN25" s="588"/>
      <c r="CO25" s="588"/>
      <c r="CP25" s="588"/>
      <c r="CQ25" s="588"/>
      <c r="CR25" s="588"/>
      <c r="CS25" s="588"/>
      <c r="CT25" s="589"/>
      <c r="CU25" s="592">
        <v>9.8000000000000007</v>
      </c>
      <c r="CV25" s="593"/>
      <c r="CW25" s="593"/>
      <c r="CX25" s="598"/>
      <c r="CY25" s="596" t="s">
        <v>118</v>
      </c>
      <c r="CZ25" s="588"/>
      <c r="DA25" s="588"/>
      <c r="DB25" s="588"/>
      <c r="DC25" s="588"/>
      <c r="DD25" s="588"/>
      <c r="DE25" s="588"/>
      <c r="DF25" s="588"/>
      <c r="DG25" s="588"/>
      <c r="DH25" s="588"/>
      <c r="DI25" s="588"/>
      <c r="DJ25" s="588"/>
      <c r="DK25" s="589"/>
      <c r="DL25" s="596">
        <v>224934405</v>
      </c>
      <c r="DM25" s="588"/>
      <c r="DN25" s="588"/>
      <c r="DO25" s="588"/>
      <c r="DP25" s="588"/>
      <c r="DQ25" s="588"/>
      <c r="DR25" s="588"/>
      <c r="DS25" s="588"/>
      <c r="DT25" s="588"/>
      <c r="DU25" s="588"/>
      <c r="DV25" s="588"/>
      <c r="DW25" s="588"/>
      <c r="DX25" s="597"/>
    </row>
    <row r="26" spans="2:128" ht="11.25" customHeight="1" x14ac:dyDescent="0.15">
      <c r="B26" s="584" t="s">
        <v>259</v>
      </c>
      <c r="C26" s="585"/>
      <c r="D26" s="585"/>
      <c r="E26" s="585"/>
      <c r="F26" s="585"/>
      <c r="G26" s="585"/>
      <c r="H26" s="585"/>
      <c r="I26" s="585"/>
      <c r="J26" s="585"/>
      <c r="K26" s="585"/>
      <c r="L26" s="585"/>
      <c r="M26" s="585"/>
      <c r="N26" s="585"/>
      <c r="O26" s="585"/>
      <c r="P26" s="585"/>
      <c r="Q26" s="586"/>
      <c r="R26" s="587">
        <v>26725608</v>
      </c>
      <c r="S26" s="588"/>
      <c r="T26" s="588"/>
      <c r="U26" s="588"/>
      <c r="V26" s="588"/>
      <c r="W26" s="588"/>
      <c r="X26" s="588"/>
      <c r="Y26" s="589"/>
      <c r="Z26" s="592">
        <v>1.1000000000000001</v>
      </c>
      <c r="AA26" s="593"/>
      <c r="AB26" s="593"/>
      <c r="AC26" s="598"/>
      <c r="AD26" s="596">
        <v>1877855</v>
      </c>
      <c r="AE26" s="588"/>
      <c r="AF26" s="588"/>
      <c r="AG26" s="588"/>
      <c r="AH26" s="588"/>
      <c r="AI26" s="588"/>
      <c r="AJ26" s="588"/>
      <c r="AK26" s="589"/>
      <c r="AL26" s="592">
        <v>0.1</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1135554</v>
      </c>
      <c r="CN26" s="588"/>
      <c r="CO26" s="588"/>
      <c r="CP26" s="588"/>
      <c r="CQ26" s="588"/>
      <c r="CR26" s="588"/>
      <c r="CS26" s="588"/>
      <c r="CT26" s="589"/>
      <c r="CU26" s="592">
        <v>0</v>
      </c>
      <c r="CV26" s="593"/>
      <c r="CW26" s="593"/>
      <c r="CX26" s="598"/>
      <c r="CY26" s="596" t="s">
        <v>118</v>
      </c>
      <c r="CZ26" s="588"/>
      <c r="DA26" s="588"/>
      <c r="DB26" s="588"/>
      <c r="DC26" s="588"/>
      <c r="DD26" s="588"/>
      <c r="DE26" s="588"/>
      <c r="DF26" s="588"/>
      <c r="DG26" s="588"/>
      <c r="DH26" s="588"/>
      <c r="DI26" s="588"/>
      <c r="DJ26" s="588"/>
      <c r="DK26" s="589"/>
      <c r="DL26" s="596">
        <v>1135554</v>
      </c>
      <c r="DM26" s="588"/>
      <c r="DN26" s="588"/>
      <c r="DO26" s="588"/>
      <c r="DP26" s="588"/>
      <c r="DQ26" s="588"/>
      <c r="DR26" s="588"/>
      <c r="DS26" s="588"/>
      <c r="DT26" s="588"/>
      <c r="DU26" s="588"/>
      <c r="DV26" s="588"/>
      <c r="DW26" s="588"/>
      <c r="DX26" s="597"/>
    </row>
    <row r="27" spans="2:128" ht="11.25" customHeight="1" x14ac:dyDescent="0.15">
      <c r="B27" s="584" t="s">
        <v>262</v>
      </c>
      <c r="C27" s="585"/>
      <c r="D27" s="585"/>
      <c r="E27" s="585"/>
      <c r="F27" s="585"/>
      <c r="G27" s="585"/>
      <c r="H27" s="585"/>
      <c r="I27" s="585"/>
      <c r="J27" s="585"/>
      <c r="K27" s="585"/>
      <c r="L27" s="585"/>
      <c r="M27" s="585"/>
      <c r="N27" s="585"/>
      <c r="O27" s="585"/>
      <c r="P27" s="585"/>
      <c r="Q27" s="586"/>
      <c r="R27" s="587">
        <v>11309491</v>
      </c>
      <c r="S27" s="588"/>
      <c r="T27" s="588"/>
      <c r="U27" s="588"/>
      <c r="V27" s="588"/>
      <c r="W27" s="588"/>
      <c r="X27" s="588"/>
      <c r="Y27" s="589"/>
      <c r="Z27" s="592">
        <v>0.5</v>
      </c>
      <c r="AA27" s="593"/>
      <c r="AB27" s="593"/>
      <c r="AC27" s="598"/>
      <c r="AD27" s="596" t="s">
        <v>118</v>
      </c>
      <c r="AE27" s="588"/>
      <c r="AF27" s="588"/>
      <c r="AG27" s="588"/>
      <c r="AH27" s="588"/>
      <c r="AI27" s="588"/>
      <c r="AJ27" s="588"/>
      <c r="AK27" s="589"/>
      <c r="AL27" s="592" t="s">
        <v>118</v>
      </c>
      <c r="AM27" s="593"/>
      <c r="AN27" s="593"/>
      <c r="AO27" s="594"/>
      <c r="AP27" s="584" t="s">
        <v>263</v>
      </c>
      <c r="AQ27" s="585"/>
      <c r="AR27" s="585"/>
      <c r="AS27" s="585"/>
      <c r="AT27" s="585"/>
      <c r="AU27" s="585"/>
      <c r="AV27" s="585"/>
      <c r="AW27" s="585"/>
      <c r="AX27" s="585"/>
      <c r="AY27" s="585"/>
      <c r="AZ27" s="585"/>
      <c r="BA27" s="585"/>
      <c r="BB27" s="585"/>
      <c r="BC27" s="586"/>
      <c r="BD27" s="587">
        <v>15059</v>
      </c>
      <c r="BE27" s="588"/>
      <c r="BF27" s="588"/>
      <c r="BG27" s="588"/>
      <c r="BH27" s="588"/>
      <c r="BI27" s="588"/>
      <c r="BJ27" s="588"/>
      <c r="BK27" s="589"/>
      <c r="BL27" s="592">
        <v>0</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x14ac:dyDescent="0.15">
      <c r="B28" s="584" t="s">
        <v>265</v>
      </c>
      <c r="C28" s="585"/>
      <c r="D28" s="585"/>
      <c r="E28" s="585"/>
      <c r="F28" s="585"/>
      <c r="G28" s="585"/>
      <c r="H28" s="585"/>
      <c r="I28" s="585"/>
      <c r="J28" s="585"/>
      <c r="K28" s="585"/>
      <c r="L28" s="585"/>
      <c r="M28" s="585"/>
      <c r="N28" s="585"/>
      <c r="O28" s="585"/>
      <c r="P28" s="585"/>
      <c r="Q28" s="586"/>
      <c r="R28" s="587">
        <v>161763164</v>
      </c>
      <c r="S28" s="588"/>
      <c r="T28" s="588"/>
      <c r="U28" s="588"/>
      <c r="V28" s="588"/>
      <c r="W28" s="588"/>
      <c r="X28" s="588"/>
      <c r="Y28" s="589"/>
      <c r="Z28" s="592">
        <v>6.9</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15059</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v>19107490</v>
      </c>
      <c r="CN28" s="588"/>
      <c r="CO28" s="588"/>
      <c r="CP28" s="588"/>
      <c r="CQ28" s="588"/>
      <c r="CR28" s="588"/>
      <c r="CS28" s="588"/>
      <c r="CT28" s="589"/>
      <c r="CU28" s="592">
        <v>0.8</v>
      </c>
      <c r="CV28" s="593"/>
      <c r="CW28" s="593"/>
      <c r="CX28" s="598"/>
      <c r="CY28" s="596" t="s">
        <v>118</v>
      </c>
      <c r="CZ28" s="588"/>
      <c r="DA28" s="588"/>
      <c r="DB28" s="588"/>
      <c r="DC28" s="588"/>
      <c r="DD28" s="588"/>
      <c r="DE28" s="588"/>
      <c r="DF28" s="588"/>
      <c r="DG28" s="588"/>
      <c r="DH28" s="588"/>
      <c r="DI28" s="588"/>
      <c r="DJ28" s="588"/>
      <c r="DK28" s="589"/>
      <c r="DL28" s="596">
        <v>19107490</v>
      </c>
      <c r="DM28" s="588"/>
      <c r="DN28" s="588"/>
      <c r="DO28" s="588"/>
      <c r="DP28" s="588"/>
      <c r="DQ28" s="588"/>
      <c r="DR28" s="588"/>
      <c r="DS28" s="588"/>
      <c r="DT28" s="588"/>
      <c r="DU28" s="588"/>
      <c r="DV28" s="588"/>
      <c r="DW28" s="588"/>
      <c r="DX28" s="597"/>
    </row>
    <row r="29" spans="2:128" ht="11.25" customHeight="1" x14ac:dyDescent="0.15">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15059</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6731090</v>
      </c>
      <c r="CN29" s="588"/>
      <c r="CO29" s="588"/>
      <c r="CP29" s="588"/>
      <c r="CQ29" s="588"/>
      <c r="CR29" s="588"/>
      <c r="CS29" s="588"/>
      <c r="CT29" s="589"/>
      <c r="CU29" s="592">
        <v>0.3</v>
      </c>
      <c r="CV29" s="593"/>
      <c r="CW29" s="593"/>
      <c r="CX29" s="598"/>
      <c r="CY29" s="596" t="s">
        <v>118</v>
      </c>
      <c r="CZ29" s="588"/>
      <c r="DA29" s="588"/>
      <c r="DB29" s="588"/>
      <c r="DC29" s="588"/>
      <c r="DD29" s="588"/>
      <c r="DE29" s="588"/>
      <c r="DF29" s="588"/>
      <c r="DG29" s="588"/>
      <c r="DH29" s="588"/>
      <c r="DI29" s="588"/>
      <c r="DJ29" s="588"/>
      <c r="DK29" s="589"/>
      <c r="DL29" s="596">
        <v>6731090</v>
      </c>
      <c r="DM29" s="588"/>
      <c r="DN29" s="588"/>
      <c r="DO29" s="588"/>
      <c r="DP29" s="588"/>
      <c r="DQ29" s="588"/>
      <c r="DR29" s="588"/>
      <c r="DS29" s="588"/>
      <c r="DT29" s="588"/>
      <c r="DU29" s="588"/>
      <c r="DV29" s="588"/>
      <c r="DW29" s="588"/>
      <c r="DX29" s="597"/>
    </row>
    <row r="30" spans="2:128" ht="11.25" customHeight="1" x14ac:dyDescent="0.15">
      <c r="B30" s="584" t="s">
        <v>271</v>
      </c>
      <c r="C30" s="585"/>
      <c r="D30" s="585"/>
      <c r="E30" s="585"/>
      <c r="F30" s="585"/>
      <c r="G30" s="585"/>
      <c r="H30" s="585"/>
      <c r="I30" s="585"/>
      <c r="J30" s="585"/>
      <c r="K30" s="585"/>
      <c r="L30" s="585"/>
      <c r="M30" s="585"/>
      <c r="N30" s="585"/>
      <c r="O30" s="585"/>
      <c r="P30" s="585"/>
      <c r="Q30" s="586"/>
      <c r="R30" s="587">
        <v>12583499</v>
      </c>
      <c r="S30" s="588"/>
      <c r="T30" s="588"/>
      <c r="U30" s="588"/>
      <c r="V30" s="588"/>
      <c r="W30" s="588"/>
      <c r="X30" s="588"/>
      <c r="Y30" s="589"/>
      <c r="Z30" s="592">
        <v>0.5</v>
      </c>
      <c r="AA30" s="593"/>
      <c r="AB30" s="593"/>
      <c r="AC30" s="598"/>
      <c r="AD30" s="596">
        <v>2403922</v>
      </c>
      <c r="AE30" s="588"/>
      <c r="AF30" s="588"/>
      <c r="AG30" s="588"/>
      <c r="AH30" s="588"/>
      <c r="AI30" s="588"/>
      <c r="AJ30" s="588"/>
      <c r="AK30" s="589"/>
      <c r="AL30" s="592">
        <v>0.2</v>
      </c>
      <c r="AM30" s="593"/>
      <c r="AN30" s="593"/>
      <c r="AO30" s="594"/>
      <c r="AP30" s="584" t="s">
        <v>272</v>
      </c>
      <c r="AQ30" s="585"/>
      <c r="AR30" s="585"/>
      <c r="AS30" s="585"/>
      <c r="AT30" s="585"/>
      <c r="AU30" s="585"/>
      <c r="AV30" s="585"/>
      <c r="AW30" s="585"/>
      <c r="AX30" s="585"/>
      <c r="AY30" s="585"/>
      <c r="AZ30" s="585"/>
      <c r="BA30" s="585"/>
      <c r="BB30" s="585"/>
      <c r="BC30" s="586"/>
      <c r="BD30" s="587" t="s">
        <v>118</v>
      </c>
      <c r="BE30" s="588"/>
      <c r="BF30" s="588"/>
      <c r="BG30" s="588"/>
      <c r="BH30" s="588"/>
      <c r="BI30" s="588"/>
      <c r="BJ30" s="588"/>
      <c r="BK30" s="589"/>
      <c r="BL30" s="592" t="s">
        <v>118</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24367112</v>
      </c>
      <c r="CN30" s="588"/>
      <c r="CO30" s="588"/>
      <c r="CP30" s="588"/>
      <c r="CQ30" s="588"/>
      <c r="CR30" s="588"/>
      <c r="CS30" s="588"/>
      <c r="CT30" s="589"/>
      <c r="CU30" s="592">
        <v>1.1000000000000001</v>
      </c>
      <c r="CV30" s="593"/>
      <c r="CW30" s="593"/>
      <c r="CX30" s="598"/>
      <c r="CY30" s="596" t="s">
        <v>118</v>
      </c>
      <c r="CZ30" s="588"/>
      <c r="DA30" s="588"/>
      <c r="DB30" s="588"/>
      <c r="DC30" s="588"/>
      <c r="DD30" s="588"/>
      <c r="DE30" s="588"/>
      <c r="DF30" s="588"/>
      <c r="DG30" s="588"/>
      <c r="DH30" s="588"/>
      <c r="DI30" s="588"/>
      <c r="DJ30" s="588"/>
      <c r="DK30" s="589"/>
      <c r="DL30" s="596">
        <v>24367112</v>
      </c>
      <c r="DM30" s="588"/>
      <c r="DN30" s="588"/>
      <c r="DO30" s="588"/>
      <c r="DP30" s="588"/>
      <c r="DQ30" s="588"/>
      <c r="DR30" s="588"/>
      <c r="DS30" s="588"/>
      <c r="DT30" s="588"/>
      <c r="DU30" s="588"/>
      <c r="DV30" s="588"/>
      <c r="DW30" s="588"/>
      <c r="DX30" s="597"/>
    </row>
    <row r="31" spans="2:128" ht="11.25" customHeight="1" x14ac:dyDescent="0.15">
      <c r="B31" s="584" t="s">
        <v>274</v>
      </c>
      <c r="C31" s="585"/>
      <c r="D31" s="585"/>
      <c r="E31" s="585"/>
      <c r="F31" s="585"/>
      <c r="G31" s="585"/>
      <c r="H31" s="585"/>
      <c r="I31" s="585"/>
      <c r="J31" s="585"/>
      <c r="K31" s="585"/>
      <c r="L31" s="585"/>
      <c r="M31" s="585"/>
      <c r="N31" s="585"/>
      <c r="O31" s="585"/>
      <c r="P31" s="585"/>
      <c r="Q31" s="586"/>
      <c r="R31" s="587">
        <v>691326</v>
      </c>
      <c r="S31" s="588"/>
      <c r="T31" s="588"/>
      <c r="U31" s="588"/>
      <c r="V31" s="588"/>
      <c r="W31" s="588"/>
      <c r="X31" s="588"/>
      <c r="Y31" s="589"/>
      <c r="Z31" s="592">
        <v>0</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x14ac:dyDescent="0.15">
      <c r="B32" s="584" t="s">
        <v>277</v>
      </c>
      <c r="C32" s="585"/>
      <c r="D32" s="585"/>
      <c r="E32" s="585"/>
      <c r="F32" s="585"/>
      <c r="G32" s="585"/>
      <c r="H32" s="585"/>
      <c r="I32" s="585"/>
      <c r="J32" s="585"/>
      <c r="K32" s="585"/>
      <c r="L32" s="585"/>
      <c r="M32" s="585"/>
      <c r="N32" s="585"/>
      <c r="O32" s="585"/>
      <c r="P32" s="585"/>
      <c r="Q32" s="586"/>
      <c r="R32" s="587">
        <v>109939693</v>
      </c>
      <c r="S32" s="588"/>
      <c r="T32" s="588"/>
      <c r="U32" s="588"/>
      <c r="V32" s="588"/>
      <c r="W32" s="588"/>
      <c r="X32" s="588"/>
      <c r="Y32" s="589"/>
      <c r="Z32" s="592">
        <v>4.7</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1459016486</v>
      </c>
      <c r="BE32" s="588"/>
      <c r="BF32" s="588"/>
      <c r="BG32" s="588"/>
      <c r="BH32" s="588"/>
      <c r="BI32" s="588"/>
      <c r="BJ32" s="588"/>
      <c r="BK32" s="589"/>
      <c r="BL32" s="592">
        <v>100</v>
      </c>
      <c r="BM32" s="593"/>
      <c r="BN32" s="593"/>
      <c r="BO32" s="598"/>
      <c r="BP32" s="596">
        <v>33282136</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2291196569</v>
      </c>
      <c r="CN32" s="609"/>
      <c r="CO32" s="609"/>
      <c r="CP32" s="609"/>
      <c r="CQ32" s="609"/>
      <c r="CR32" s="609"/>
      <c r="CS32" s="609"/>
      <c r="CT32" s="610"/>
      <c r="CU32" s="614">
        <v>100</v>
      </c>
      <c r="CV32" s="615"/>
      <c r="CW32" s="615"/>
      <c r="CX32" s="616"/>
      <c r="CY32" s="596">
        <v>166277168</v>
      </c>
      <c r="CZ32" s="588"/>
      <c r="DA32" s="588"/>
      <c r="DB32" s="588"/>
      <c r="DC32" s="588"/>
      <c r="DD32" s="588"/>
      <c r="DE32" s="588"/>
      <c r="DF32" s="588"/>
      <c r="DG32" s="588"/>
      <c r="DH32" s="588"/>
      <c r="DI32" s="588"/>
      <c r="DJ32" s="588"/>
      <c r="DK32" s="589"/>
      <c r="DL32" s="596">
        <v>1957684420</v>
      </c>
      <c r="DM32" s="588"/>
      <c r="DN32" s="588"/>
      <c r="DO32" s="588"/>
      <c r="DP32" s="588"/>
      <c r="DQ32" s="588"/>
      <c r="DR32" s="588"/>
      <c r="DS32" s="588"/>
      <c r="DT32" s="588"/>
      <c r="DU32" s="588"/>
      <c r="DV32" s="588"/>
      <c r="DW32" s="588"/>
      <c r="DX32" s="597"/>
    </row>
    <row r="33" spans="2:128" ht="11.25" customHeight="1" x14ac:dyDescent="0.15">
      <c r="B33" s="584" t="s">
        <v>279</v>
      </c>
      <c r="C33" s="585"/>
      <c r="D33" s="585"/>
      <c r="E33" s="585"/>
      <c r="F33" s="585"/>
      <c r="G33" s="585"/>
      <c r="H33" s="585"/>
      <c r="I33" s="585"/>
      <c r="J33" s="585"/>
      <c r="K33" s="585"/>
      <c r="L33" s="585"/>
      <c r="M33" s="585"/>
      <c r="N33" s="585"/>
      <c r="O33" s="585"/>
      <c r="P33" s="585"/>
      <c r="Q33" s="586"/>
      <c r="R33" s="587">
        <v>43814309</v>
      </c>
      <c r="S33" s="588"/>
      <c r="T33" s="588"/>
      <c r="U33" s="588"/>
      <c r="V33" s="588"/>
      <c r="W33" s="588"/>
      <c r="X33" s="588"/>
      <c r="Y33" s="589"/>
      <c r="Z33" s="592">
        <v>1.9</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x14ac:dyDescent="0.15">
      <c r="B34" s="584" t="s">
        <v>281</v>
      </c>
      <c r="C34" s="585"/>
      <c r="D34" s="585"/>
      <c r="E34" s="585"/>
      <c r="F34" s="585"/>
      <c r="G34" s="585"/>
      <c r="H34" s="585"/>
      <c r="I34" s="585"/>
      <c r="J34" s="585"/>
      <c r="K34" s="585"/>
      <c r="L34" s="585"/>
      <c r="M34" s="585"/>
      <c r="N34" s="585"/>
      <c r="O34" s="585"/>
      <c r="P34" s="585"/>
      <c r="Q34" s="586"/>
      <c r="R34" s="587">
        <v>35034576</v>
      </c>
      <c r="S34" s="588"/>
      <c r="T34" s="588"/>
      <c r="U34" s="588"/>
      <c r="V34" s="588"/>
      <c r="W34" s="588"/>
      <c r="X34" s="588"/>
      <c r="Y34" s="589"/>
      <c r="Z34" s="592">
        <v>1.5</v>
      </c>
      <c r="AA34" s="593"/>
      <c r="AB34" s="593"/>
      <c r="AC34" s="598"/>
      <c r="AD34" s="596">
        <v>633384</v>
      </c>
      <c r="AE34" s="588"/>
      <c r="AF34" s="588"/>
      <c r="AG34" s="588"/>
      <c r="AH34" s="588"/>
      <c r="AI34" s="588"/>
      <c r="AJ34" s="588"/>
      <c r="AK34" s="589"/>
      <c r="AL34" s="592">
        <v>0</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x14ac:dyDescent="0.15">
      <c r="B35" s="584" t="s">
        <v>287</v>
      </c>
      <c r="C35" s="585"/>
      <c r="D35" s="585"/>
      <c r="E35" s="585"/>
      <c r="F35" s="585"/>
      <c r="G35" s="585"/>
      <c r="H35" s="585"/>
      <c r="I35" s="585"/>
      <c r="J35" s="585"/>
      <c r="K35" s="585"/>
      <c r="L35" s="585"/>
      <c r="M35" s="585"/>
      <c r="N35" s="585"/>
      <c r="O35" s="585"/>
      <c r="P35" s="585"/>
      <c r="Q35" s="586"/>
      <c r="R35" s="587">
        <v>91274401</v>
      </c>
      <c r="S35" s="588"/>
      <c r="T35" s="588"/>
      <c r="U35" s="588"/>
      <c r="V35" s="588"/>
      <c r="W35" s="588"/>
      <c r="X35" s="588"/>
      <c r="Y35" s="589"/>
      <c r="Z35" s="592">
        <v>3.9</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896908994</v>
      </c>
      <c r="CN35" s="577"/>
      <c r="CO35" s="577"/>
      <c r="CP35" s="577"/>
      <c r="CQ35" s="577"/>
      <c r="CR35" s="577"/>
      <c r="CS35" s="577"/>
      <c r="CT35" s="578"/>
      <c r="CU35" s="581">
        <v>39.1</v>
      </c>
      <c r="CV35" s="582"/>
      <c r="CW35" s="582"/>
      <c r="CX35" s="622"/>
      <c r="CY35" s="623">
        <v>810939159</v>
      </c>
      <c r="CZ35" s="577"/>
      <c r="DA35" s="577"/>
      <c r="DB35" s="577"/>
      <c r="DC35" s="577"/>
      <c r="DD35" s="577"/>
      <c r="DE35" s="577"/>
      <c r="DF35" s="578"/>
      <c r="DG35" s="623">
        <v>808759448</v>
      </c>
      <c r="DH35" s="577"/>
      <c r="DI35" s="577"/>
      <c r="DJ35" s="577"/>
      <c r="DK35" s="577"/>
      <c r="DL35" s="577"/>
      <c r="DM35" s="577"/>
      <c r="DN35" s="577"/>
      <c r="DO35" s="577"/>
      <c r="DP35" s="577"/>
      <c r="DQ35" s="578"/>
      <c r="DR35" s="581">
        <v>53.4</v>
      </c>
      <c r="DS35" s="582"/>
      <c r="DT35" s="582"/>
      <c r="DU35" s="582"/>
      <c r="DV35" s="582"/>
      <c r="DW35" s="582"/>
      <c r="DX35" s="583"/>
    </row>
    <row r="36" spans="2:128" ht="11.25" customHeight="1" x14ac:dyDescent="0.15">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526831307</v>
      </c>
      <c r="CN36" s="617"/>
      <c r="CO36" s="617"/>
      <c r="CP36" s="617"/>
      <c r="CQ36" s="617"/>
      <c r="CR36" s="617"/>
      <c r="CS36" s="617"/>
      <c r="CT36" s="618"/>
      <c r="CU36" s="592">
        <v>23</v>
      </c>
      <c r="CV36" s="619"/>
      <c r="CW36" s="619"/>
      <c r="CX36" s="620"/>
      <c r="CY36" s="596">
        <v>471175991</v>
      </c>
      <c r="CZ36" s="617"/>
      <c r="DA36" s="617"/>
      <c r="DB36" s="617"/>
      <c r="DC36" s="617"/>
      <c r="DD36" s="617"/>
      <c r="DE36" s="617"/>
      <c r="DF36" s="618"/>
      <c r="DG36" s="596">
        <v>469022171</v>
      </c>
      <c r="DH36" s="617"/>
      <c r="DI36" s="617"/>
      <c r="DJ36" s="617"/>
      <c r="DK36" s="617"/>
      <c r="DL36" s="617"/>
      <c r="DM36" s="617"/>
      <c r="DN36" s="617"/>
      <c r="DO36" s="617"/>
      <c r="DP36" s="617"/>
      <c r="DQ36" s="618"/>
      <c r="DR36" s="592">
        <v>30.9</v>
      </c>
      <c r="DS36" s="619"/>
      <c r="DT36" s="619"/>
      <c r="DU36" s="619"/>
      <c r="DV36" s="619"/>
      <c r="DW36" s="619"/>
      <c r="DX36" s="621"/>
    </row>
    <row r="37" spans="2:128" ht="11.25" customHeight="1" x14ac:dyDescent="0.15">
      <c r="B37" s="584" t="s">
        <v>291</v>
      </c>
      <c r="C37" s="585"/>
      <c r="D37" s="585"/>
      <c r="E37" s="585"/>
      <c r="F37" s="585"/>
      <c r="G37" s="585"/>
      <c r="H37" s="585"/>
      <c r="I37" s="585"/>
      <c r="J37" s="585"/>
      <c r="K37" s="585"/>
      <c r="L37" s="585"/>
      <c r="M37" s="585"/>
      <c r="N37" s="585"/>
      <c r="O37" s="585"/>
      <c r="P37" s="585"/>
      <c r="Q37" s="586"/>
      <c r="R37" s="587">
        <v>23769000</v>
      </c>
      <c r="S37" s="588"/>
      <c r="T37" s="588"/>
      <c r="U37" s="588"/>
      <c r="V37" s="588"/>
      <c r="W37" s="588"/>
      <c r="X37" s="588"/>
      <c r="Y37" s="589"/>
      <c r="Z37" s="592">
        <v>1</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391464498</v>
      </c>
      <c r="CN37" s="588"/>
      <c r="CO37" s="588"/>
      <c r="CP37" s="588"/>
      <c r="CQ37" s="588"/>
      <c r="CR37" s="588"/>
      <c r="CS37" s="588"/>
      <c r="CT37" s="589"/>
      <c r="CU37" s="592">
        <v>17.100000000000001</v>
      </c>
      <c r="CV37" s="619"/>
      <c r="CW37" s="619"/>
      <c r="CX37" s="620"/>
      <c r="CY37" s="596">
        <v>337347907</v>
      </c>
      <c r="CZ37" s="617"/>
      <c r="DA37" s="617"/>
      <c r="DB37" s="617"/>
      <c r="DC37" s="617"/>
      <c r="DD37" s="617"/>
      <c r="DE37" s="617"/>
      <c r="DF37" s="618"/>
      <c r="DG37" s="596">
        <v>337347907</v>
      </c>
      <c r="DH37" s="617"/>
      <c r="DI37" s="617"/>
      <c r="DJ37" s="617"/>
      <c r="DK37" s="617"/>
      <c r="DL37" s="617"/>
      <c r="DM37" s="617"/>
      <c r="DN37" s="617"/>
      <c r="DO37" s="617"/>
      <c r="DP37" s="617"/>
      <c r="DQ37" s="618"/>
      <c r="DR37" s="592">
        <v>22.3</v>
      </c>
      <c r="DS37" s="619"/>
      <c r="DT37" s="619"/>
      <c r="DU37" s="619"/>
      <c r="DV37" s="619"/>
      <c r="DW37" s="619"/>
      <c r="DX37" s="621"/>
    </row>
    <row r="38" spans="2:128" ht="11.25" customHeight="1" x14ac:dyDescent="0.15">
      <c r="B38" s="605" t="s">
        <v>293</v>
      </c>
      <c r="C38" s="606"/>
      <c r="D38" s="606"/>
      <c r="E38" s="606"/>
      <c r="F38" s="606"/>
      <c r="G38" s="606"/>
      <c r="H38" s="606"/>
      <c r="I38" s="606"/>
      <c r="J38" s="606"/>
      <c r="K38" s="606"/>
      <c r="L38" s="606"/>
      <c r="M38" s="606"/>
      <c r="N38" s="606"/>
      <c r="O38" s="606"/>
      <c r="P38" s="606"/>
      <c r="Q38" s="607"/>
      <c r="R38" s="608">
        <v>2342944916</v>
      </c>
      <c r="S38" s="609"/>
      <c r="T38" s="609"/>
      <c r="U38" s="609"/>
      <c r="V38" s="609"/>
      <c r="W38" s="609"/>
      <c r="X38" s="609"/>
      <c r="Y38" s="610"/>
      <c r="Z38" s="614">
        <v>100</v>
      </c>
      <c r="AA38" s="615"/>
      <c r="AB38" s="615"/>
      <c r="AC38" s="616"/>
      <c r="AD38" s="624">
        <v>1492023264</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52943149</v>
      </c>
      <c r="CN38" s="617"/>
      <c r="CO38" s="617"/>
      <c r="CP38" s="617"/>
      <c r="CQ38" s="617"/>
      <c r="CR38" s="617"/>
      <c r="CS38" s="617"/>
      <c r="CT38" s="618"/>
      <c r="CU38" s="592">
        <v>2.2999999999999998</v>
      </c>
      <c r="CV38" s="619"/>
      <c r="CW38" s="619"/>
      <c r="CX38" s="620"/>
      <c r="CY38" s="596">
        <v>24928713</v>
      </c>
      <c r="CZ38" s="617"/>
      <c r="DA38" s="617"/>
      <c r="DB38" s="617"/>
      <c r="DC38" s="617"/>
      <c r="DD38" s="617"/>
      <c r="DE38" s="617"/>
      <c r="DF38" s="618"/>
      <c r="DG38" s="596">
        <v>24902822</v>
      </c>
      <c r="DH38" s="617"/>
      <c r="DI38" s="617"/>
      <c r="DJ38" s="617"/>
      <c r="DK38" s="617"/>
      <c r="DL38" s="617"/>
      <c r="DM38" s="617"/>
      <c r="DN38" s="617"/>
      <c r="DO38" s="617"/>
      <c r="DP38" s="617"/>
      <c r="DQ38" s="618"/>
      <c r="DR38" s="592">
        <v>1.6</v>
      </c>
      <c r="DS38" s="619"/>
      <c r="DT38" s="619"/>
      <c r="DU38" s="619"/>
      <c r="DV38" s="619"/>
      <c r="DW38" s="619"/>
      <c r="DX38" s="621"/>
    </row>
    <row r="39" spans="2:128" ht="11.25" customHeight="1" x14ac:dyDescent="0.15">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317134538</v>
      </c>
      <c r="CN39" s="588"/>
      <c r="CO39" s="588"/>
      <c r="CP39" s="588"/>
      <c r="CQ39" s="588"/>
      <c r="CR39" s="588"/>
      <c r="CS39" s="588"/>
      <c r="CT39" s="589"/>
      <c r="CU39" s="592">
        <v>13.8</v>
      </c>
      <c r="CV39" s="619"/>
      <c r="CW39" s="619"/>
      <c r="CX39" s="620"/>
      <c r="CY39" s="596">
        <v>314834455</v>
      </c>
      <c r="CZ39" s="617"/>
      <c r="DA39" s="617"/>
      <c r="DB39" s="617"/>
      <c r="DC39" s="617"/>
      <c r="DD39" s="617"/>
      <c r="DE39" s="617"/>
      <c r="DF39" s="618"/>
      <c r="DG39" s="596">
        <v>314834455</v>
      </c>
      <c r="DH39" s="617"/>
      <c r="DI39" s="617"/>
      <c r="DJ39" s="617"/>
      <c r="DK39" s="617"/>
      <c r="DL39" s="617"/>
      <c r="DM39" s="617"/>
      <c r="DN39" s="617"/>
      <c r="DO39" s="617"/>
      <c r="DP39" s="617"/>
      <c r="DQ39" s="618"/>
      <c r="DR39" s="592">
        <v>20.8</v>
      </c>
      <c r="DS39" s="619"/>
      <c r="DT39" s="619"/>
      <c r="DU39" s="619"/>
      <c r="DV39" s="619"/>
      <c r="DW39" s="619"/>
      <c r="DX39" s="621"/>
    </row>
    <row r="40" spans="2:128" ht="11.25" customHeight="1" x14ac:dyDescent="0.15">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296</v>
      </c>
      <c r="BZ40" s="627"/>
      <c r="CA40" s="584" t="s">
        <v>67</v>
      </c>
      <c r="CB40" s="585"/>
      <c r="CC40" s="585"/>
      <c r="CD40" s="585"/>
      <c r="CE40" s="585"/>
      <c r="CF40" s="585"/>
      <c r="CG40" s="585"/>
      <c r="CH40" s="585"/>
      <c r="CI40" s="585"/>
      <c r="CJ40" s="585"/>
      <c r="CK40" s="585"/>
      <c r="CL40" s="586"/>
      <c r="CM40" s="587">
        <v>317134538</v>
      </c>
      <c r="CN40" s="617"/>
      <c r="CO40" s="617"/>
      <c r="CP40" s="617"/>
      <c r="CQ40" s="617"/>
      <c r="CR40" s="617"/>
      <c r="CS40" s="617"/>
      <c r="CT40" s="618"/>
      <c r="CU40" s="592">
        <v>13.8</v>
      </c>
      <c r="CV40" s="619"/>
      <c r="CW40" s="619"/>
      <c r="CX40" s="620"/>
      <c r="CY40" s="596">
        <v>314834455</v>
      </c>
      <c r="CZ40" s="617"/>
      <c r="DA40" s="617"/>
      <c r="DB40" s="617"/>
      <c r="DC40" s="617"/>
      <c r="DD40" s="617"/>
      <c r="DE40" s="617"/>
      <c r="DF40" s="618"/>
      <c r="DG40" s="596">
        <v>314834455</v>
      </c>
      <c r="DH40" s="617"/>
      <c r="DI40" s="617"/>
      <c r="DJ40" s="617"/>
      <c r="DK40" s="617"/>
      <c r="DL40" s="617"/>
      <c r="DM40" s="617"/>
      <c r="DN40" s="617"/>
      <c r="DO40" s="617"/>
      <c r="DP40" s="617"/>
      <c r="DQ40" s="618"/>
      <c r="DR40" s="592">
        <v>20.8</v>
      </c>
      <c r="DS40" s="619"/>
      <c r="DT40" s="619"/>
      <c r="DU40" s="619"/>
      <c r="DV40" s="619"/>
      <c r="DW40" s="619"/>
      <c r="DX40" s="621"/>
    </row>
    <row r="41" spans="2:128" ht="11.25" customHeight="1" x14ac:dyDescent="0.15">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28"/>
      <c r="BZ41" s="629"/>
      <c r="CA41" s="584" t="s">
        <v>300</v>
      </c>
      <c r="CB41" s="585"/>
      <c r="CC41" s="585"/>
      <c r="CD41" s="585"/>
      <c r="CE41" s="585"/>
      <c r="CF41" s="585"/>
      <c r="CG41" s="585"/>
      <c r="CH41" s="585"/>
      <c r="CI41" s="585"/>
      <c r="CJ41" s="585"/>
      <c r="CK41" s="585"/>
      <c r="CL41" s="586"/>
      <c r="CM41" s="587">
        <v>291776788</v>
      </c>
      <c r="CN41" s="588"/>
      <c r="CO41" s="588"/>
      <c r="CP41" s="588"/>
      <c r="CQ41" s="588"/>
      <c r="CR41" s="588"/>
      <c r="CS41" s="588"/>
      <c r="CT41" s="589"/>
      <c r="CU41" s="592">
        <v>12.7</v>
      </c>
      <c r="CV41" s="619"/>
      <c r="CW41" s="619"/>
      <c r="CX41" s="620"/>
      <c r="CY41" s="596">
        <v>289483714</v>
      </c>
      <c r="CZ41" s="617"/>
      <c r="DA41" s="617"/>
      <c r="DB41" s="617"/>
      <c r="DC41" s="617"/>
      <c r="DD41" s="617"/>
      <c r="DE41" s="617"/>
      <c r="DF41" s="618"/>
      <c r="DG41" s="596">
        <v>289483714</v>
      </c>
      <c r="DH41" s="617"/>
      <c r="DI41" s="617"/>
      <c r="DJ41" s="617"/>
      <c r="DK41" s="617"/>
      <c r="DL41" s="617"/>
      <c r="DM41" s="617"/>
      <c r="DN41" s="617"/>
      <c r="DO41" s="617"/>
      <c r="DP41" s="617"/>
      <c r="DQ41" s="618"/>
      <c r="DR41" s="592">
        <v>19.100000000000001</v>
      </c>
      <c r="DS41" s="619"/>
      <c r="DT41" s="619"/>
      <c r="DU41" s="619"/>
      <c r="DV41" s="619"/>
      <c r="DW41" s="619"/>
      <c r="DX41" s="621"/>
    </row>
    <row r="42" spans="2:128" ht="11.25" customHeight="1" x14ac:dyDescent="0.15">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99.4</v>
      </c>
      <c r="BE42" s="645"/>
      <c r="BF42" s="645"/>
      <c r="BG42" s="645"/>
      <c r="BH42" s="645"/>
      <c r="BI42" s="645">
        <v>99.1</v>
      </c>
      <c r="BJ42" s="645"/>
      <c r="BK42" s="645"/>
      <c r="BL42" s="645"/>
      <c r="BM42" s="646"/>
      <c r="BN42" s="644">
        <v>99.4</v>
      </c>
      <c r="BO42" s="645"/>
      <c r="BP42" s="645"/>
      <c r="BQ42" s="645"/>
      <c r="BR42" s="645"/>
      <c r="BS42" s="645">
        <v>99.1</v>
      </c>
      <c r="BT42" s="645"/>
      <c r="BU42" s="645"/>
      <c r="BV42" s="645"/>
      <c r="BW42" s="646"/>
      <c r="BY42" s="628"/>
      <c r="BZ42" s="629"/>
      <c r="CA42" s="584" t="s">
        <v>303</v>
      </c>
      <c r="CB42" s="585"/>
      <c r="CC42" s="585"/>
      <c r="CD42" s="585"/>
      <c r="CE42" s="585"/>
      <c r="CF42" s="585"/>
      <c r="CG42" s="585"/>
      <c r="CH42" s="585"/>
      <c r="CI42" s="585"/>
      <c r="CJ42" s="585"/>
      <c r="CK42" s="585"/>
      <c r="CL42" s="586"/>
      <c r="CM42" s="587">
        <v>25357750</v>
      </c>
      <c r="CN42" s="617"/>
      <c r="CO42" s="617"/>
      <c r="CP42" s="617"/>
      <c r="CQ42" s="617"/>
      <c r="CR42" s="617"/>
      <c r="CS42" s="617"/>
      <c r="CT42" s="618"/>
      <c r="CU42" s="592">
        <v>1.1000000000000001</v>
      </c>
      <c r="CV42" s="619"/>
      <c r="CW42" s="619"/>
      <c r="CX42" s="620"/>
      <c r="CY42" s="596">
        <v>25350741</v>
      </c>
      <c r="CZ42" s="617"/>
      <c r="DA42" s="617"/>
      <c r="DB42" s="617"/>
      <c r="DC42" s="617"/>
      <c r="DD42" s="617"/>
      <c r="DE42" s="617"/>
      <c r="DF42" s="618"/>
      <c r="DG42" s="596">
        <v>25350741</v>
      </c>
      <c r="DH42" s="617"/>
      <c r="DI42" s="617"/>
      <c r="DJ42" s="617"/>
      <c r="DK42" s="617"/>
      <c r="DL42" s="617"/>
      <c r="DM42" s="617"/>
      <c r="DN42" s="617"/>
      <c r="DO42" s="617"/>
      <c r="DP42" s="617"/>
      <c r="DQ42" s="618"/>
      <c r="DR42" s="592">
        <v>1.7</v>
      </c>
      <c r="DS42" s="619"/>
      <c r="DT42" s="619"/>
      <c r="DU42" s="619"/>
      <c r="DV42" s="619"/>
      <c r="DW42" s="619"/>
      <c r="DX42" s="621"/>
    </row>
    <row r="43" spans="2:128" ht="11.25" customHeight="1" x14ac:dyDescent="0.15">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32">
        <v>99.2</v>
      </c>
      <c r="BE43" s="633"/>
      <c r="BF43" s="633"/>
      <c r="BG43" s="633"/>
      <c r="BH43" s="633"/>
      <c r="BI43" s="633">
        <v>98.2</v>
      </c>
      <c r="BJ43" s="633"/>
      <c r="BK43" s="633"/>
      <c r="BL43" s="633"/>
      <c r="BM43" s="634"/>
      <c r="BN43" s="632">
        <v>99.2</v>
      </c>
      <c r="BO43" s="633"/>
      <c r="BP43" s="633"/>
      <c r="BQ43" s="633"/>
      <c r="BR43" s="633"/>
      <c r="BS43" s="633">
        <v>98.1</v>
      </c>
      <c r="BT43" s="633"/>
      <c r="BU43" s="633"/>
      <c r="BV43" s="633"/>
      <c r="BW43" s="634"/>
      <c r="BY43" s="630"/>
      <c r="BZ43" s="631"/>
      <c r="CA43" s="584" t="s">
        <v>306</v>
      </c>
      <c r="CB43" s="585"/>
      <c r="CC43" s="585"/>
      <c r="CD43" s="585"/>
      <c r="CE43" s="585"/>
      <c r="CF43" s="585"/>
      <c r="CG43" s="585"/>
      <c r="CH43" s="585"/>
      <c r="CI43" s="585"/>
      <c r="CJ43" s="585"/>
      <c r="CK43" s="585"/>
      <c r="CL43" s="586"/>
      <c r="CM43" s="587" t="s">
        <v>118</v>
      </c>
      <c r="CN43" s="588"/>
      <c r="CO43" s="588"/>
      <c r="CP43" s="588"/>
      <c r="CQ43" s="588"/>
      <c r="CR43" s="588"/>
      <c r="CS43" s="588"/>
      <c r="CT43" s="589"/>
      <c r="CU43" s="592" t="s">
        <v>118</v>
      </c>
      <c r="CV43" s="619"/>
      <c r="CW43" s="619"/>
      <c r="CX43" s="620"/>
      <c r="CY43" s="596" t="s">
        <v>118</v>
      </c>
      <c r="CZ43" s="617"/>
      <c r="DA43" s="617"/>
      <c r="DB43" s="617"/>
      <c r="DC43" s="617"/>
      <c r="DD43" s="617"/>
      <c r="DE43" s="617"/>
      <c r="DF43" s="618"/>
      <c r="DG43" s="596" t="s">
        <v>118</v>
      </c>
      <c r="DH43" s="617"/>
      <c r="DI43" s="617"/>
      <c r="DJ43" s="617"/>
      <c r="DK43" s="617"/>
      <c r="DL43" s="617"/>
      <c r="DM43" s="617"/>
      <c r="DN43" s="617"/>
      <c r="DO43" s="617"/>
      <c r="DP43" s="617"/>
      <c r="DQ43" s="618"/>
      <c r="DR43" s="592" t="s">
        <v>118</v>
      </c>
      <c r="DS43" s="619"/>
      <c r="DT43" s="619"/>
      <c r="DU43" s="619"/>
      <c r="DV43" s="619"/>
      <c r="DW43" s="619"/>
      <c r="DX43" s="621"/>
    </row>
    <row r="44" spans="2:128" ht="11.25" customHeight="1" x14ac:dyDescent="0.15">
      <c r="AP44" s="639"/>
      <c r="AQ44" s="640"/>
      <c r="AR44" s="640"/>
      <c r="AS44" s="640"/>
      <c r="AT44" s="643"/>
      <c r="AU44" s="207"/>
      <c r="AV44" s="207"/>
      <c r="AW44" s="207"/>
      <c r="AX44" s="605" t="s">
        <v>307</v>
      </c>
      <c r="AY44" s="606"/>
      <c r="AZ44" s="606"/>
      <c r="BA44" s="606"/>
      <c r="BB44" s="606"/>
      <c r="BC44" s="607"/>
      <c r="BD44" s="647">
        <v>100</v>
      </c>
      <c r="BE44" s="648"/>
      <c r="BF44" s="648"/>
      <c r="BG44" s="648"/>
      <c r="BH44" s="648"/>
      <c r="BI44" s="648">
        <v>99.7</v>
      </c>
      <c r="BJ44" s="648"/>
      <c r="BK44" s="648"/>
      <c r="BL44" s="648"/>
      <c r="BM44" s="649"/>
      <c r="BN44" s="647">
        <v>100.1</v>
      </c>
      <c r="BO44" s="648"/>
      <c r="BP44" s="648"/>
      <c r="BQ44" s="648"/>
      <c r="BR44" s="648"/>
      <c r="BS44" s="648">
        <v>99.8</v>
      </c>
      <c r="BT44" s="648"/>
      <c r="BU44" s="648"/>
      <c r="BV44" s="648"/>
      <c r="BW44" s="649"/>
      <c r="BY44" s="584" t="s">
        <v>308</v>
      </c>
      <c r="BZ44" s="585"/>
      <c r="CA44" s="585"/>
      <c r="CB44" s="585"/>
      <c r="CC44" s="585"/>
      <c r="CD44" s="585"/>
      <c r="CE44" s="585"/>
      <c r="CF44" s="585"/>
      <c r="CG44" s="585"/>
      <c r="CH44" s="585"/>
      <c r="CI44" s="585"/>
      <c r="CJ44" s="585"/>
      <c r="CK44" s="585"/>
      <c r="CL44" s="586"/>
      <c r="CM44" s="587">
        <v>1227804969</v>
      </c>
      <c r="CN44" s="617"/>
      <c r="CO44" s="617"/>
      <c r="CP44" s="617"/>
      <c r="CQ44" s="617"/>
      <c r="CR44" s="617"/>
      <c r="CS44" s="617"/>
      <c r="CT44" s="618"/>
      <c r="CU44" s="592">
        <v>53.6</v>
      </c>
      <c r="CV44" s="619"/>
      <c r="CW44" s="619"/>
      <c r="CX44" s="620"/>
      <c r="CY44" s="596">
        <v>1102082352</v>
      </c>
      <c r="CZ44" s="617"/>
      <c r="DA44" s="617"/>
      <c r="DB44" s="617"/>
      <c r="DC44" s="617"/>
      <c r="DD44" s="617"/>
      <c r="DE44" s="617"/>
      <c r="DF44" s="618"/>
      <c r="DG44" s="596">
        <v>650591296</v>
      </c>
      <c r="DH44" s="617"/>
      <c r="DI44" s="617"/>
      <c r="DJ44" s="617"/>
      <c r="DK44" s="617"/>
      <c r="DL44" s="617"/>
      <c r="DM44" s="617"/>
      <c r="DN44" s="617"/>
      <c r="DO44" s="617"/>
      <c r="DP44" s="617"/>
      <c r="DQ44" s="618"/>
      <c r="DR44" s="592">
        <v>42.9</v>
      </c>
      <c r="DS44" s="619"/>
      <c r="DT44" s="619"/>
      <c r="DU44" s="619"/>
      <c r="DV44" s="619"/>
      <c r="DW44" s="619"/>
      <c r="DX44" s="621"/>
    </row>
    <row r="45" spans="2:128" ht="11.25" customHeight="1" x14ac:dyDescent="0.15">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9253991</v>
      </c>
      <c r="BE45" s="664"/>
      <c r="BF45" s="664"/>
      <c r="BG45" s="664"/>
      <c r="BH45" s="664"/>
      <c r="BI45" s="664"/>
      <c r="BJ45" s="664"/>
      <c r="BK45" s="664"/>
      <c r="BL45" s="664"/>
      <c r="BM45" s="665"/>
      <c r="BN45" s="663">
        <v>7509759</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88297487</v>
      </c>
      <c r="CN45" s="588"/>
      <c r="CO45" s="588"/>
      <c r="CP45" s="588"/>
      <c r="CQ45" s="588"/>
      <c r="CR45" s="588"/>
      <c r="CS45" s="588"/>
      <c r="CT45" s="589"/>
      <c r="CU45" s="592">
        <v>3.9</v>
      </c>
      <c r="CV45" s="619"/>
      <c r="CW45" s="619"/>
      <c r="CX45" s="620"/>
      <c r="CY45" s="596">
        <v>72089862</v>
      </c>
      <c r="CZ45" s="617"/>
      <c r="DA45" s="617"/>
      <c r="DB45" s="617"/>
      <c r="DC45" s="617"/>
      <c r="DD45" s="617"/>
      <c r="DE45" s="617"/>
      <c r="DF45" s="618"/>
      <c r="DG45" s="596">
        <v>65276980</v>
      </c>
      <c r="DH45" s="617"/>
      <c r="DI45" s="617"/>
      <c r="DJ45" s="617"/>
      <c r="DK45" s="617"/>
      <c r="DL45" s="617"/>
      <c r="DM45" s="617"/>
      <c r="DN45" s="617"/>
      <c r="DO45" s="617"/>
      <c r="DP45" s="617"/>
      <c r="DQ45" s="618"/>
      <c r="DR45" s="592">
        <v>4.3</v>
      </c>
      <c r="DS45" s="619"/>
      <c r="DT45" s="619"/>
      <c r="DU45" s="619"/>
      <c r="DV45" s="619"/>
      <c r="DW45" s="619"/>
      <c r="DX45" s="621"/>
    </row>
    <row r="46" spans="2:128" ht="11.25" customHeight="1" x14ac:dyDescent="0.15">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9253991</v>
      </c>
      <c r="BE46" s="655"/>
      <c r="BF46" s="655"/>
      <c r="BG46" s="655"/>
      <c r="BH46" s="655"/>
      <c r="BI46" s="655"/>
      <c r="BJ46" s="655"/>
      <c r="BK46" s="655"/>
      <c r="BL46" s="655"/>
      <c r="BM46" s="656"/>
      <c r="BN46" s="654">
        <v>7509759</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15400125</v>
      </c>
      <c r="CN46" s="617"/>
      <c r="CO46" s="617"/>
      <c r="CP46" s="617"/>
      <c r="CQ46" s="617"/>
      <c r="CR46" s="617"/>
      <c r="CS46" s="617"/>
      <c r="CT46" s="618"/>
      <c r="CU46" s="592">
        <v>0.7</v>
      </c>
      <c r="CV46" s="619"/>
      <c r="CW46" s="619"/>
      <c r="CX46" s="620"/>
      <c r="CY46" s="596">
        <v>6205750</v>
      </c>
      <c r="CZ46" s="617"/>
      <c r="DA46" s="617"/>
      <c r="DB46" s="617"/>
      <c r="DC46" s="617"/>
      <c r="DD46" s="617"/>
      <c r="DE46" s="617"/>
      <c r="DF46" s="618"/>
      <c r="DG46" s="596">
        <v>3848698</v>
      </c>
      <c r="DH46" s="617"/>
      <c r="DI46" s="617"/>
      <c r="DJ46" s="617"/>
      <c r="DK46" s="617"/>
      <c r="DL46" s="617"/>
      <c r="DM46" s="617"/>
      <c r="DN46" s="617"/>
      <c r="DO46" s="617"/>
      <c r="DP46" s="617"/>
      <c r="DQ46" s="618"/>
      <c r="DR46" s="592">
        <v>0.3</v>
      </c>
      <c r="DS46" s="619"/>
      <c r="DT46" s="619"/>
      <c r="DU46" s="619"/>
      <c r="DV46" s="619"/>
      <c r="DW46" s="619"/>
      <c r="DX46" s="621"/>
    </row>
    <row r="47" spans="2:128" ht="11.25" customHeight="1" x14ac:dyDescent="0.15">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933817364</v>
      </c>
      <c r="CN47" s="588"/>
      <c r="CO47" s="588"/>
      <c r="CP47" s="588"/>
      <c r="CQ47" s="588"/>
      <c r="CR47" s="588"/>
      <c r="CS47" s="588"/>
      <c r="CT47" s="589"/>
      <c r="CU47" s="592">
        <v>40.799999999999997</v>
      </c>
      <c r="CV47" s="619"/>
      <c r="CW47" s="619"/>
      <c r="CX47" s="620"/>
      <c r="CY47" s="596">
        <v>867859285</v>
      </c>
      <c r="CZ47" s="617"/>
      <c r="DA47" s="617"/>
      <c r="DB47" s="617"/>
      <c r="DC47" s="617"/>
      <c r="DD47" s="617"/>
      <c r="DE47" s="617"/>
      <c r="DF47" s="618"/>
      <c r="DG47" s="596">
        <v>530640382</v>
      </c>
      <c r="DH47" s="617"/>
      <c r="DI47" s="617"/>
      <c r="DJ47" s="617"/>
      <c r="DK47" s="617"/>
      <c r="DL47" s="617"/>
      <c r="DM47" s="617"/>
      <c r="DN47" s="617"/>
      <c r="DO47" s="617"/>
      <c r="DP47" s="617"/>
      <c r="DQ47" s="618"/>
      <c r="DR47" s="592">
        <v>35</v>
      </c>
      <c r="DS47" s="619"/>
      <c r="DT47" s="619"/>
      <c r="DU47" s="619"/>
      <c r="DV47" s="619"/>
      <c r="DW47" s="619"/>
      <c r="DX47" s="621"/>
    </row>
    <row r="48" spans="2:128" ht="11.25" customHeight="1" x14ac:dyDescent="0.15">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48204417</v>
      </c>
      <c r="CN48" s="617"/>
      <c r="CO48" s="617"/>
      <c r="CP48" s="617"/>
      <c r="CQ48" s="617"/>
      <c r="CR48" s="617"/>
      <c r="CS48" s="617"/>
      <c r="CT48" s="618"/>
      <c r="CU48" s="592">
        <v>2.1</v>
      </c>
      <c r="CV48" s="619"/>
      <c r="CW48" s="619"/>
      <c r="CX48" s="620"/>
      <c r="CY48" s="596">
        <v>48204417</v>
      </c>
      <c r="CZ48" s="617"/>
      <c r="DA48" s="617"/>
      <c r="DB48" s="617"/>
      <c r="DC48" s="617"/>
      <c r="DD48" s="617"/>
      <c r="DE48" s="617"/>
      <c r="DF48" s="618"/>
      <c r="DG48" s="596">
        <v>48204417</v>
      </c>
      <c r="DH48" s="617"/>
      <c r="DI48" s="617"/>
      <c r="DJ48" s="617"/>
      <c r="DK48" s="617"/>
      <c r="DL48" s="617"/>
      <c r="DM48" s="617"/>
      <c r="DN48" s="617"/>
      <c r="DO48" s="617"/>
      <c r="DP48" s="617"/>
      <c r="DQ48" s="618"/>
      <c r="DR48" s="592">
        <v>3.2</v>
      </c>
      <c r="DS48" s="619"/>
      <c r="DT48" s="619"/>
      <c r="DU48" s="619"/>
      <c r="DV48" s="619"/>
      <c r="DW48" s="619"/>
      <c r="DX48" s="621"/>
    </row>
    <row r="49" spans="2:128" ht="11.25" customHeight="1" x14ac:dyDescent="0.15">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132617486</v>
      </c>
      <c r="CN49" s="588"/>
      <c r="CO49" s="588"/>
      <c r="CP49" s="588"/>
      <c r="CQ49" s="588"/>
      <c r="CR49" s="588"/>
      <c r="CS49" s="588"/>
      <c r="CT49" s="589"/>
      <c r="CU49" s="592">
        <v>5.8</v>
      </c>
      <c r="CV49" s="619"/>
      <c r="CW49" s="619"/>
      <c r="CX49" s="620"/>
      <c r="CY49" s="596">
        <v>105011761</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x14ac:dyDescent="0.15">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v>200</v>
      </c>
      <c r="CN50" s="617"/>
      <c r="CO50" s="617"/>
      <c r="CP50" s="617"/>
      <c r="CQ50" s="617"/>
      <c r="CR50" s="617"/>
      <c r="CS50" s="617"/>
      <c r="CT50" s="618"/>
      <c r="CU50" s="592">
        <v>0</v>
      </c>
      <c r="CV50" s="619"/>
      <c r="CW50" s="619"/>
      <c r="CX50" s="620"/>
      <c r="CY50" s="596">
        <v>200</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x14ac:dyDescent="0.15">
      <c r="BY51" s="584" t="s">
        <v>322</v>
      </c>
      <c r="BZ51" s="585"/>
      <c r="CA51" s="585"/>
      <c r="CB51" s="585"/>
      <c r="CC51" s="585"/>
      <c r="CD51" s="585"/>
      <c r="CE51" s="585"/>
      <c r="CF51" s="585"/>
      <c r="CG51" s="585"/>
      <c r="CH51" s="585"/>
      <c r="CI51" s="585"/>
      <c r="CJ51" s="585"/>
      <c r="CK51" s="585"/>
      <c r="CL51" s="586"/>
      <c r="CM51" s="587">
        <v>9467890</v>
      </c>
      <c r="CN51" s="588"/>
      <c r="CO51" s="588"/>
      <c r="CP51" s="588"/>
      <c r="CQ51" s="588"/>
      <c r="CR51" s="588"/>
      <c r="CS51" s="588"/>
      <c r="CT51" s="589"/>
      <c r="CU51" s="592">
        <v>0.4</v>
      </c>
      <c r="CV51" s="619"/>
      <c r="CW51" s="619"/>
      <c r="CX51" s="620"/>
      <c r="CY51" s="596">
        <v>2711077</v>
      </c>
      <c r="CZ51" s="617"/>
      <c r="DA51" s="617"/>
      <c r="DB51" s="617"/>
      <c r="DC51" s="617"/>
      <c r="DD51" s="617"/>
      <c r="DE51" s="617"/>
      <c r="DF51" s="618"/>
      <c r="DG51" s="596">
        <v>2620819</v>
      </c>
      <c r="DH51" s="617"/>
      <c r="DI51" s="617"/>
      <c r="DJ51" s="617"/>
      <c r="DK51" s="617"/>
      <c r="DL51" s="617"/>
      <c r="DM51" s="617"/>
      <c r="DN51" s="617"/>
      <c r="DO51" s="617"/>
      <c r="DP51" s="617"/>
      <c r="DQ51" s="618"/>
      <c r="DR51" s="592">
        <v>0.2</v>
      </c>
      <c r="DS51" s="619"/>
      <c r="DT51" s="619"/>
      <c r="DU51" s="619"/>
      <c r="DV51" s="619"/>
      <c r="DW51" s="619"/>
      <c r="DX51" s="621"/>
    </row>
    <row r="52" spans="2:128" ht="11.25" customHeight="1" x14ac:dyDescent="0.15">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x14ac:dyDescent="0.15">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166482606</v>
      </c>
      <c r="CN53" s="588"/>
      <c r="CO53" s="588"/>
      <c r="CP53" s="588"/>
      <c r="CQ53" s="588"/>
      <c r="CR53" s="588"/>
      <c r="CS53" s="588"/>
      <c r="CT53" s="589"/>
      <c r="CU53" s="592">
        <v>7.3</v>
      </c>
      <c r="CV53" s="619"/>
      <c r="CW53" s="619"/>
      <c r="CX53" s="620"/>
      <c r="CY53" s="596">
        <v>44662909</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x14ac:dyDescent="0.15">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3797431</v>
      </c>
      <c r="CN54" s="588"/>
      <c r="CO54" s="588"/>
      <c r="CP54" s="588"/>
      <c r="CQ54" s="588"/>
      <c r="CR54" s="588"/>
      <c r="CS54" s="588"/>
      <c r="CT54" s="589"/>
      <c r="CU54" s="592">
        <v>0.2</v>
      </c>
      <c r="CV54" s="619"/>
      <c r="CW54" s="619"/>
      <c r="CX54" s="620"/>
      <c r="CY54" s="596">
        <v>3126115</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15">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296</v>
      </c>
      <c r="BZ55" s="627"/>
      <c r="CA55" s="584" t="s">
        <v>326</v>
      </c>
      <c r="CB55" s="585"/>
      <c r="CC55" s="585"/>
      <c r="CD55" s="585"/>
      <c r="CE55" s="585"/>
      <c r="CF55" s="585"/>
      <c r="CG55" s="585"/>
      <c r="CH55" s="585"/>
      <c r="CI55" s="585"/>
      <c r="CJ55" s="585"/>
      <c r="CK55" s="585"/>
      <c r="CL55" s="586"/>
      <c r="CM55" s="587">
        <v>166277168</v>
      </c>
      <c r="CN55" s="588"/>
      <c r="CO55" s="588"/>
      <c r="CP55" s="588"/>
      <c r="CQ55" s="588"/>
      <c r="CR55" s="588"/>
      <c r="CS55" s="588"/>
      <c r="CT55" s="589"/>
      <c r="CU55" s="592">
        <v>7.3</v>
      </c>
      <c r="CV55" s="619"/>
      <c r="CW55" s="619"/>
      <c r="CX55" s="620"/>
      <c r="CY55" s="596">
        <v>44628009</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15">
      <c r="B56" s="208"/>
      <c r="BY56" s="628"/>
      <c r="BZ56" s="629"/>
      <c r="CA56" s="584" t="s">
        <v>327</v>
      </c>
      <c r="CB56" s="585"/>
      <c r="CC56" s="585"/>
      <c r="CD56" s="585"/>
      <c r="CE56" s="585"/>
      <c r="CF56" s="585"/>
      <c r="CG56" s="585"/>
      <c r="CH56" s="585"/>
      <c r="CI56" s="585"/>
      <c r="CJ56" s="585"/>
      <c r="CK56" s="585"/>
      <c r="CL56" s="586"/>
      <c r="CM56" s="587">
        <v>69064520</v>
      </c>
      <c r="CN56" s="588"/>
      <c r="CO56" s="588"/>
      <c r="CP56" s="588"/>
      <c r="CQ56" s="588"/>
      <c r="CR56" s="588"/>
      <c r="CS56" s="588"/>
      <c r="CT56" s="589"/>
      <c r="CU56" s="592">
        <v>3</v>
      </c>
      <c r="CV56" s="619"/>
      <c r="CW56" s="619"/>
      <c r="CX56" s="620"/>
      <c r="CY56" s="596">
        <v>9384539</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15">
      <c r="BY57" s="628"/>
      <c r="BZ57" s="629"/>
      <c r="CA57" s="584" t="s">
        <v>328</v>
      </c>
      <c r="CB57" s="585"/>
      <c r="CC57" s="585"/>
      <c r="CD57" s="585"/>
      <c r="CE57" s="585"/>
      <c r="CF57" s="585"/>
      <c r="CG57" s="585"/>
      <c r="CH57" s="585"/>
      <c r="CI57" s="585"/>
      <c r="CJ57" s="585"/>
      <c r="CK57" s="585"/>
      <c r="CL57" s="586"/>
      <c r="CM57" s="587">
        <v>86408814</v>
      </c>
      <c r="CN57" s="588"/>
      <c r="CO57" s="588"/>
      <c r="CP57" s="588"/>
      <c r="CQ57" s="588"/>
      <c r="CR57" s="588"/>
      <c r="CS57" s="588"/>
      <c r="CT57" s="589"/>
      <c r="CU57" s="592">
        <v>3.8</v>
      </c>
      <c r="CV57" s="619"/>
      <c r="CW57" s="619"/>
      <c r="CX57" s="620"/>
      <c r="CY57" s="596">
        <v>34237636</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15">
      <c r="BY58" s="628"/>
      <c r="BZ58" s="629"/>
      <c r="CA58" s="584" t="s">
        <v>329</v>
      </c>
      <c r="CB58" s="585"/>
      <c r="CC58" s="585"/>
      <c r="CD58" s="585"/>
      <c r="CE58" s="585"/>
      <c r="CF58" s="585"/>
      <c r="CG58" s="585"/>
      <c r="CH58" s="585"/>
      <c r="CI58" s="585"/>
      <c r="CJ58" s="585"/>
      <c r="CK58" s="585"/>
      <c r="CL58" s="586"/>
      <c r="CM58" s="587">
        <v>205438</v>
      </c>
      <c r="CN58" s="588"/>
      <c r="CO58" s="588"/>
      <c r="CP58" s="588"/>
      <c r="CQ58" s="588"/>
      <c r="CR58" s="588"/>
      <c r="CS58" s="588"/>
      <c r="CT58" s="589"/>
      <c r="CU58" s="592">
        <v>0</v>
      </c>
      <c r="CV58" s="619"/>
      <c r="CW58" s="619"/>
      <c r="CX58" s="620"/>
      <c r="CY58" s="596">
        <v>34900</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15">
      <c r="AQ59" s="206"/>
      <c r="AR59" s="206"/>
      <c r="AS59" s="206"/>
      <c r="AT59" s="206"/>
      <c r="AU59" s="206"/>
      <c r="AV59" s="206"/>
      <c r="AW59" s="206"/>
      <c r="AX59" s="206"/>
      <c r="AZ59" s="201"/>
      <c r="BA59" s="201"/>
      <c r="BB59" s="201"/>
      <c r="BC59" s="201"/>
      <c r="BS59" s="201"/>
      <c r="BT59" s="201"/>
      <c r="BU59" s="201"/>
      <c r="BV59" s="201"/>
      <c r="BW59" s="201"/>
      <c r="BY59" s="630"/>
      <c r="BZ59" s="631"/>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15">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2291196569</v>
      </c>
      <c r="CN60" s="609"/>
      <c r="CO60" s="609"/>
      <c r="CP60" s="609"/>
      <c r="CQ60" s="609"/>
      <c r="CR60" s="609"/>
      <c r="CS60" s="609"/>
      <c r="CT60" s="610"/>
      <c r="CU60" s="614">
        <v>100</v>
      </c>
      <c r="CV60" s="673"/>
      <c r="CW60" s="673"/>
      <c r="CX60" s="674"/>
      <c r="CY60" s="624">
        <v>1957684420</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x14ac:dyDescent="0.15">
      <c r="AZ61" s="201"/>
      <c r="BA61" s="201"/>
      <c r="BB61" s="201"/>
      <c r="BC61" s="201"/>
      <c r="BD61" s="209"/>
      <c r="BE61" s="209"/>
      <c r="BF61" s="209"/>
      <c r="BG61" s="209"/>
      <c r="BH61" s="209"/>
      <c r="BI61" s="209"/>
      <c r="BS61" s="201"/>
      <c r="BT61" s="201"/>
      <c r="BU61" s="201"/>
      <c r="BV61" s="201"/>
      <c r="BW61" s="201"/>
    </row>
    <row r="62" spans="2:128" ht="11.25" customHeight="1" x14ac:dyDescent="0.15">
      <c r="AZ62" s="201"/>
      <c r="BA62" s="201"/>
      <c r="BB62" s="201"/>
      <c r="BC62" s="201"/>
      <c r="BD62" s="209"/>
      <c r="BE62" s="209"/>
      <c r="BF62" s="209"/>
      <c r="BG62" s="209"/>
      <c r="BH62" s="209"/>
      <c r="BI62" s="209"/>
      <c r="BS62" s="201"/>
      <c r="BT62" s="201"/>
      <c r="BU62" s="201"/>
      <c r="BV62" s="201"/>
      <c r="BW62" s="201"/>
    </row>
    <row r="63" spans="2:128" ht="11.25" customHeight="1" x14ac:dyDescent="0.15">
      <c r="AZ63" s="201"/>
      <c r="BA63" s="201"/>
      <c r="BB63" s="201"/>
      <c r="BC63" s="201"/>
      <c r="BD63" s="209"/>
      <c r="BE63" s="209"/>
      <c r="BF63" s="209"/>
      <c r="BG63" s="209"/>
      <c r="BH63" s="209"/>
      <c r="BI63" s="209"/>
      <c r="BS63" s="201"/>
      <c r="BT63" s="201"/>
      <c r="BU63" s="201"/>
      <c r="BV63" s="201"/>
      <c r="BW63" s="201"/>
    </row>
    <row r="64" spans="2:128" ht="11.25" customHeight="1" x14ac:dyDescent="0.15">
      <c r="AZ64" s="201"/>
      <c r="BA64" s="201"/>
      <c r="BB64" s="201"/>
      <c r="BC64" s="201"/>
      <c r="BD64" s="209"/>
      <c r="BE64" s="209"/>
      <c r="BF64" s="209"/>
      <c r="BG64" s="209"/>
      <c r="BH64" s="209"/>
      <c r="BI64" s="209"/>
      <c r="BS64" s="201"/>
      <c r="BT64" s="201"/>
      <c r="BU64" s="201"/>
      <c r="BV64" s="201"/>
      <c r="BW64" s="201"/>
    </row>
    <row r="65" spans="42:75" ht="11.25" customHeight="1" x14ac:dyDescent="0.15">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15">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15"/>
    <row r="68" spans="42:75" ht="11.25" hidden="1" customHeight="1" x14ac:dyDescent="0.15"/>
  </sheetData>
  <sheetProtection algorithmName="SHA-512" hashValue="y+O2dwkl27r5i3H0jnk9998aBX42ngIDADvp8+cU7aQDSkiyPNj1KSqBIM/3em0lgiLz9/AWd/1C14mfd8EVBg==" saltValue="JymmxGEsEB942IrFLejel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5" customWidth="1"/>
    <col min="131" max="131" width="1.625" style="215" customWidth="1"/>
    <col min="132" max="16384" width="9" style="215" hidden="1"/>
  </cols>
  <sheetData>
    <row r="1" spans="1:131" ht="11.25" customHeight="1" thickBot="1" x14ac:dyDescent="0.2">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x14ac:dyDescent="0.15">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x14ac:dyDescent="0.15">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x14ac:dyDescent="0.2">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x14ac:dyDescent="0.15">
      <c r="A7" s="220">
        <v>1</v>
      </c>
      <c r="B7" s="711" t="s">
        <v>354</v>
      </c>
      <c r="C7" s="712"/>
      <c r="D7" s="712"/>
      <c r="E7" s="712"/>
      <c r="F7" s="712"/>
      <c r="G7" s="712"/>
      <c r="H7" s="712"/>
      <c r="I7" s="712"/>
      <c r="J7" s="712"/>
      <c r="K7" s="712"/>
      <c r="L7" s="712"/>
      <c r="M7" s="712"/>
      <c r="N7" s="712"/>
      <c r="O7" s="712"/>
      <c r="P7" s="713"/>
      <c r="Q7" s="714">
        <v>2276827</v>
      </c>
      <c r="R7" s="715"/>
      <c r="S7" s="715"/>
      <c r="T7" s="715"/>
      <c r="U7" s="715"/>
      <c r="V7" s="715">
        <v>2233442</v>
      </c>
      <c r="W7" s="715"/>
      <c r="X7" s="715"/>
      <c r="Y7" s="715"/>
      <c r="Z7" s="715"/>
      <c r="AA7" s="715">
        <v>43384</v>
      </c>
      <c r="AB7" s="715"/>
      <c r="AC7" s="715"/>
      <c r="AD7" s="715"/>
      <c r="AE7" s="716"/>
      <c r="AF7" s="717">
        <v>21590</v>
      </c>
      <c r="AG7" s="718"/>
      <c r="AH7" s="718"/>
      <c r="AI7" s="718"/>
      <c r="AJ7" s="719"/>
      <c r="AK7" s="720">
        <v>97766</v>
      </c>
      <c r="AL7" s="721"/>
      <c r="AM7" s="721"/>
      <c r="AN7" s="721"/>
      <c r="AO7" s="721"/>
      <c r="AP7" s="721">
        <v>3734191</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t="s">
        <v>547</v>
      </c>
      <c r="BS7" s="708" t="s">
        <v>548</v>
      </c>
      <c r="BT7" s="709"/>
      <c r="BU7" s="709"/>
      <c r="BV7" s="709"/>
      <c r="BW7" s="709"/>
      <c r="BX7" s="709"/>
      <c r="BY7" s="709"/>
      <c r="BZ7" s="709"/>
      <c r="CA7" s="709"/>
      <c r="CB7" s="709"/>
      <c r="CC7" s="709"/>
      <c r="CD7" s="709"/>
      <c r="CE7" s="709"/>
      <c r="CF7" s="709"/>
      <c r="CG7" s="724"/>
      <c r="CH7" s="705">
        <v>7</v>
      </c>
      <c r="CI7" s="706"/>
      <c r="CJ7" s="706"/>
      <c r="CK7" s="706"/>
      <c r="CL7" s="707"/>
      <c r="CM7" s="705">
        <v>2138</v>
      </c>
      <c r="CN7" s="706"/>
      <c r="CO7" s="706"/>
      <c r="CP7" s="706"/>
      <c r="CQ7" s="707"/>
      <c r="CR7" s="705">
        <v>50</v>
      </c>
      <c r="CS7" s="706"/>
      <c r="CT7" s="706"/>
      <c r="CU7" s="706"/>
      <c r="CV7" s="707"/>
      <c r="CW7" s="705" t="s">
        <v>479</v>
      </c>
      <c r="CX7" s="706"/>
      <c r="CY7" s="706"/>
      <c r="CZ7" s="706"/>
      <c r="DA7" s="707"/>
      <c r="DB7" s="705" t="s">
        <v>479</v>
      </c>
      <c r="DC7" s="706"/>
      <c r="DD7" s="706"/>
      <c r="DE7" s="706"/>
      <c r="DF7" s="707"/>
      <c r="DG7" s="705" t="s">
        <v>479</v>
      </c>
      <c r="DH7" s="706"/>
      <c r="DI7" s="706"/>
      <c r="DJ7" s="706"/>
      <c r="DK7" s="707"/>
      <c r="DL7" s="705">
        <v>511</v>
      </c>
      <c r="DM7" s="706"/>
      <c r="DN7" s="706"/>
      <c r="DO7" s="706"/>
      <c r="DP7" s="707"/>
      <c r="DQ7" s="705">
        <v>51</v>
      </c>
      <c r="DR7" s="706"/>
      <c r="DS7" s="706"/>
      <c r="DT7" s="706"/>
      <c r="DU7" s="707"/>
      <c r="DV7" s="708"/>
      <c r="DW7" s="709"/>
      <c r="DX7" s="709"/>
      <c r="DY7" s="709"/>
      <c r="DZ7" s="710"/>
      <c r="EA7" s="218"/>
    </row>
    <row r="8" spans="1:131" s="219" customFormat="1" ht="26.25" customHeight="1" x14ac:dyDescent="0.15">
      <c r="A8" s="222">
        <v>2</v>
      </c>
      <c r="B8" s="742" t="s">
        <v>355</v>
      </c>
      <c r="C8" s="743"/>
      <c r="D8" s="743"/>
      <c r="E8" s="743"/>
      <c r="F8" s="743"/>
      <c r="G8" s="743"/>
      <c r="H8" s="743"/>
      <c r="I8" s="743"/>
      <c r="J8" s="743"/>
      <c r="K8" s="743"/>
      <c r="L8" s="743"/>
      <c r="M8" s="743"/>
      <c r="N8" s="743"/>
      <c r="O8" s="743"/>
      <c r="P8" s="744"/>
      <c r="Q8" s="745">
        <v>672283</v>
      </c>
      <c r="R8" s="746"/>
      <c r="S8" s="746"/>
      <c r="T8" s="746"/>
      <c r="U8" s="746"/>
      <c r="V8" s="746">
        <v>672283</v>
      </c>
      <c r="W8" s="746"/>
      <c r="X8" s="746"/>
      <c r="Y8" s="746"/>
      <c r="Z8" s="746"/>
      <c r="AA8" s="746" t="s">
        <v>543</v>
      </c>
      <c r="AB8" s="746"/>
      <c r="AC8" s="746"/>
      <c r="AD8" s="746"/>
      <c r="AE8" s="747"/>
      <c r="AF8" s="748" t="s">
        <v>118</v>
      </c>
      <c r="AG8" s="749"/>
      <c r="AH8" s="749"/>
      <c r="AI8" s="749"/>
      <c r="AJ8" s="750"/>
      <c r="AK8" s="731">
        <v>532160</v>
      </c>
      <c r="AL8" s="732"/>
      <c r="AM8" s="732"/>
      <c r="AN8" s="732"/>
      <c r="AO8" s="732"/>
      <c r="AP8" s="732" t="s">
        <v>543</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c r="BS8" s="735" t="s">
        <v>549</v>
      </c>
      <c r="BT8" s="736" t="s">
        <v>550</v>
      </c>
      <c r="BU8" s="736" t="s">
        <v>550</v>
      </c>
      <c r="BV8" s="736" t="s">
        <v>550</v>
      </c>
      <c r="BW8" s="736" t="s">
        <v>550</v>
      </c>
      <c r="BX8" s="736" t="s">
        <v>550</v>
      </c>
      <c r="BY8" s="736" t="s">
        <v>550</v>
      </c>
      <c r="BZ8" s="736" t="s">
        <v>550</v>
      </c>
      <c r="CA8" s="736" t="s">
        <v>550</v>
      </c>
      <c r="CB8" s="736" t="s">
        <v>550</v>
      </c>
      <c r="CC8" s="736" t="s">
        <v>550</v>
      </c>
      <c r="CD8" s="736" t="s">
        <v>550</v>
      </c>
      <c r="CE8" s="736" t="s">
        <v>550</v>
      </c>
      <c r="CF8" s="736" t="s">
        <v>550</v>
      </c>
      <c r="CG8" s="737" t="s">
        <v>550</v>
      </c>
      <c r="CH8" s="738">
        <v>23</v>
      </c>
      <c r="CI8" s="739"/>
      <c r="CJ8" s="739"/>
      <c r="CK8" s="739"/>
      <c r="CL8" s="740"/>
      <c r="CM8" s="738">
        <v>925</v>
      </c>
      <c r="CN8" s="739"/>
      <c r="CO8" s="739"/>
      <c r="CP8" s="739"/>
      <c r="CQ8" s="740"/>
      <c r="CR8" s="738">
        <v>202</v>
      </c>
      <c r="CS8" s="739"/>
      <c r="CT8" s="739"/>
      <c r="CU8" s="739"/>
      <c r="CV8" s="740"/>
      <c r="CW8" s="738" t="s">
        <v>479</v>
      </c>
      <c r="CX8" s="739"/>
      <c r="CY8" s="739"/>
      <c r="CZ8" s="739"/>
      <c r="DA8" s="740"/>
      <c r="DB8" s="738" t="s">
        <v>479</v>
      </c>
      <c r="DC8" s="739"/>
      <c r="DD8" s="739"/>
      <c r="DE8" s="739"/>
      <c r="DF8" s="740"/>
      <c r="DG8" s="738" t="s">
        <v>479</v>
      </c>
      <c r="DH8" s="739"/>
      <c r="DI8" s="739"/>
      <c r="DJ8" s="739"/>
      <c r="DK8" s="740"/>
      <c r="DL8" s="738" t="s">
        <v>479</v>
      </c>
      <c r="DM8" s="739"/>
      <c r="DN8" s="739"/>
      <c r="DO8" s="739"/>
      <c r="DP8" s="740"/>
      <c r="DQ8" s="738" t="s">
        <v>479</v>
      </c>
      <c r="DR8" s="739"/>
      <c r="DS8" s="739"/>
      <c r="DT8" s="739"/>
      <c r="DU8" s="740"/>
      <c r="DV8" s="735"/>
      <c r="DW8" s="736"/>
      <c r="DX8" s="736"/>
      <c r="DY8" s="736"/>
      <c r="DZ8" s="741"/>
      <c r="EA8" s="218"/>
    </row>
    <row r="9" spans="1:131" s="219" customFormat="1" ht="26.25" customHeight="1" x14ac:dyDescent="0.15">
      <c r="A9" s="222">
        <v>3</v>
      </c>
      <c r="B9" s="742" t="s">
        <v>356</v>
      </c>
      <c r="C9" s="743"/>
      <c r="D9" s="743"/>
      <c r="E9" s="743"/>
      <c r="F9" s="743"/>
      <c r="G9" s="743"/>
      <c r="H9" s="743"/>
      <c r="I9" s="743"/>
      <c r="J9" s="743"/>
      <c r="K9" s="743"/>
      <c r="L9" s="743"/>
      <c r="M9" s="743"/>
      <c r="N9" s="743"/>
      <c r="O9" s="743"/>
      <c r="P9" s="744"/>
      <c r="Q9" s="745">
        <v>1400</v>
      </c>
      <c r="R9" s="746"/>
      <c r="S9" s="746"/>
      <c r="T9" s="746"/>
      <c r="U9" s="746"/>
      <c r="V9" s="746">
        <v>1400</v>
      </c>
      <c r="W9" s="746"/>
      <c r="X9" s="746"/>
      <c r="Y9" s="746"/>
      <c r="Z9" s="746"/>
      <c r="AA9" s="746" t="s">
        <v>543</v>
      </c>
      <c r="AB9" s="746"/>
      <c r="AC9" s="746"/>
      <c r="AD9" s="746"/>
      <c r="AE9" s="747"/>
      <c r="AF9" s="748" t="s">
        <v>118</v>
      </c>
      <c r="AG9" s="749"/>
      <c r="AH9" s="749"/>
      <c r="AI9" s="749"/>
      <c r="AJ9" s="750"/>
      <c r="AK9" s="731" t="s">
        <v>543</v>
      </c>
      <c r="AL9" s="732"/>
      <c r="AM9" s="732"/>
      <c r="AN9" s="732"/>
      <c r="AO9" s="732"/>
      <c r="AP9" s="732" t="s">
        <v>543</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c r="BS9" s="735" t="s">
        <v>551</v>
      </c>
      <c r="BT9" s="736" t="s">
        <v>552</v>
      </c>
      <c r="BU9" s="736" t="s">
        <v>552</v>
      </c>
      <c r="BV9" s="736" t="s">
        <v>552</v>
      </c>
      <c r="BW9" s="736" t="s">
        <v>552</v>
      </c>
      <c r="BX9" s="736" t="s">
        <v>552</v>
      </c>
      <c r="BY9" s="736" t="s">
        <v>552</v>
      </c>
      <c r="BZ9" s="736" t="s">
        <v>552</v>
      </c>
      <c r="CA9" s="736" t="s">
        <v>552</v>
      </c>
      <c r="CB9" s="736" t="s">
        <v>552</v>
      </c>
      <c r="CC9" s="736" t="s">
        <v>552</v>
      </c>
      <c r="CD9" s="736" t="s">
        <v>552</v>
      </c>
      <c r="CE9" s="736" t="s">
        <v>552</v>
      </c>
      <c r="CF9" s="736" t="s">
        <v>552</v>
      </c>
      <c r="CG9" s="737" t="s">
        <v>552</v>
      </c>
      <c r="CH9" s="738">
        <v>-6</v>
      </c>
      <c r="CI9" s="739"/>
      <c r="CJ9" s="739"/>
      <c r="CK9" s="739"/>
      <c r="CL9" s="740"/>
      <c r="CM9" s="738">
        <v>1896</v>
      </c>
      <c r="CN9" s="739"/>
      <c r="CO9" s="739"/>
      <c r="CP9" s="739"/>
      <c r="CQ9" s="740"/>
      <c r="CR9" s="738">
        <v>500</v>
      </c>
      <c r="CS9" s="739"/>
      <c r="CT9" s="739"/>
      <c r="CU9" s="739"/>
      <c r="CV9" s="740"/>
      <c r="CW9" s="738" t="s">
        <v>479</v>
      </c>
      <c r="CX9" s="739"/>
      <c r="CY9" s="739"/>
      <c r="CZ9" s="739"/>
      <c r="DA9" s="740"/>
      <c r="DB9" s="738" t="s">
        <v>479</v>
      </c>
      <c r="DC9" s="739"/>
      <c r="DD9" s="739"/>
      <c r="DE9" s="739"/>
      <c r="DF9" s="740"/>
      <c r="DG9" s="738" t="s">
        <v>479</v>
      </c>
      <c r="DH9" s="739"/>
      <c r="DI9" s="739"/>
      <c r="DJ9" s="739"/>
      <c r="DK9" s="740"/>
      <c r="DL9" s="738" t="s">
        <v>479</v>
      </c>
      <c r="DM9" s="739"/>
      <c r="DN9" s="739"/>
      <c r="DO9" s="739"/>
      <c r="DP9" s="740"/>
      <c r="DQ9" s="738" t="s">
        <v>479</v>
      </c>
      <c r="DR9" s="739"/>
      <c r="DS9" s="739"/>
      <c r="DT9" s="739"/>
      <c r="DU9" s="740"/>
      <c r="DV9" s="735"/>
      <c r="DW9" s="736"/>
      <c r="DX9" s="736"/>
      <c r="DY9" s="736"/>
      <c r="DZ9" s="741"/>
      <c r="EA9" s="218"/>
    </row>
    <row r="10" spans="1:131" s="219" customFormat="1" ht="26.25" customHeight="1" x14ac:dyDescent="0.15">
      <c r="A10" s="222">
        <v>4</v>
      </c>
      <c r="B10" s="742" t="s">
        <v>357</v>
      </c>
      <c r="C10" s="743"/>
      <c r="D10" s="743"/>
      <c r="E10" s="743"/>
      <c r="F10" s="743"/>
      <c r="G10" s="743"/>
      <c r="H10" s="743"/>
      <c r="I10" s="743"/>
      <c r="J10" s="743"/>
      <c r="K10" s="743"/>
      <c r="L10" s="743"/>
      <c r="M10" s="743"/>
      <c r="N10" s="743"/>
      <c r="O10" s="743"/>
      <c r="P10" s="744"/>
      <c r="Q10" s="745">
        <v>873596</v>
      </c>
      <c r="R10" s="746"/>
      <c r="S10" s="746"/>
      <c r="T10" s="746"/>
      <c r="U10" s="746"/>
      <c r="V10" s="746">
        <v>869075</v>
      </c>
      <c r="W10" s="746"/>
      <c r="X10" s="746"/>
      <c r="Y10" s="746"/>
      <c r="Z10" s="746"/>
      <c r="AA10" s="746">
        <v>4520</v>
      </c>
      <c r="AB10" s="746"/>
      <c r="AC10" s="746"/>
      <c r="AD10" s="746"/>
      <c r="AE10" s="747"/>
      <c r="AF10" s="748" t="s">
        <v>118</v>
      </c>
      <c r="AG10" s="749"/>
      <c r="AH10" s="749"/>
      <c r="AI10" s="749"/>
      <c r="AJ10" s="750"/>
      <c r="AK10" s="731" t="s">
        <v>543</v>
      </c>
      <c r="AL10" s="732"/>
      <c r="AM10" s="732"/>
      <c r="AN10" s="732"/>
      <c r="AO10" s="732"/>
      <c r="AP10" s="732" t="s">
        <v>543</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553</v>
      </c>
      <c r="BT10" s="736" t="s">
        <v>554</v>
      </c>
      <c r="BU10" s="736" t="s">
        <v>554</v>
      </c>
      <c r="BV10" s="736" t="s">
        <v>554</v>
      </c>
      <c r="BW10" s="736" t="s">
        <v>554</v>
      </c>
      <c r="BX10" s="736" t="s">
        <v>554</v>
      </c>
      <c r="BY10" s="736" t="s">
        <v>554</v>
      </c>
      <c r="BZ10" s="736" t="s">
        <v>554</v>
      </c>
      <c r="CA10" s="736" t="s">
        <v>554</v>
      </c>
      <c r="CB10" s="736" t="s">
        <v>554</v>
      </c>
      <c r="CC10" s="736" t="s">
        <v>554</v>
      </c>
      <c r="CD10" s="736" t="s">
        <v>554</v>
      </c>
      <c r="CE10" s="736" t="s">
        <v>554</v>
      </c>
      <c r="CF10" s="736" t="s">
        <v>554</v>
      </c>
      <c r="CG10" s="737" t="s">
        <v>554</v>
      </c>
      <c r="CH10" s="738">
        <v>16</v>
      </c>
      <c r="CI10" s="739"/>
      <c r="CJ10" s="739"/>
      <c r="CK10" s="739"/>
      <c r="CL10" s="740"/>
      <c r="CM10" s="738">
        <v>3770</v>
      </c>
      <c r="CN10" s="739"/>
      <c r="CO10" s="739"/>
      <c r="CP10" s="739"/>
      <c r="CQ10" s="740"/>
      <c r="CR10" s="738">
        <v>165</v>
      </c>
      <c r="CS10" s="739"/>
      <c r="CT10" s="739"/>
      <c r="CU10" s="739"/>
      <c r="CV10" s="740"/>
      <c r="CW10" s="738">
        <v>102</v>
      </c>
      <c r="CX10" s="739"/>
      <c r="CY10" s="739"/>
      <c r="CZ10" s="739"/>
      <c r="DA10" s="740"/>
      <c r="DB10" s="738" t="s">
        <v>479</v>
      </c>
      <c r="DC10" s="739"/>
      <c r="DD10" s="739"/>
      <c r="DE10" s="739"/>
      <c r="DF10" s="740"/>
      <c r="DG10" s="738" t="s">
        <v>479</v>
      </c>
      <c r="DH10" s="739"/>
      <c r="DI10" s="739"/>
      <c r="DJ10" s="739"/>
      <c r="DK10" s="740"/>
      <c r="DL10" s="738" t="s">
        <v>479</v>
      </c>
      <c r="DM10" s="739"/>
      <c r="DN10" s="739"/>
      <c r="DO10" s="739"/>
      <c r="DP10" s="740"/>
      <c r="DQ10" s="738" t="s">
        <v>479</v>
      </c>
      <c r="DR10" s="739"/>
      <c r="DS10" s="739"/>
      <c r="DT10" s="739"/>
      <c r="DU10" s="740"/>
      <c r="DV10" s="735"/>
      <c r="DW10" s="736"/>
      <c r="DX10" s="736"/>
      <c r="DY10" s="736"/>
      <c r="DZ10" s="741"/>
      <c r="EA10" s="218"/>
    </row>
    <row r="11" spans="1:131" s="219" customFormat="1" ht="26.25" customHeight="1" x14ac:dyDescent="0.15">
      <c r="A11" s="222">
        <v>5</v>
      </c>
      <c r="B11" s="742" t="s">
        <v>358</v>
      </c>
      <c r="C11" s="743"/>
      <c r="D11" s="743"/>
      <c r="E11" s="743"/>
      <c r="F11" s="743"/>
      <c r="G11" s="743"/>
      <c r="H11" s="743"/>
      <c r="I11" s="743"/>
      <c r="J11" s="743"/>
      <c r="K11" s="743"/>
      <c r="L11" s="743"/>
      <c r="M11" s="743"/>
      <c r="N11" s="743"/>
      <c r="O11" s="743"/>
      <c r="P11" s="744"/>
      <c r="Q11" s="745">
        <v>9278</v>
      </c>
      <c r="R11" s="746"/>
      <c r="S11" s="746"/>
      <c r="T11" s="746"/>
      <c r="U11" s="746"/>
      <c r="V11" s="746">
        <v>8915</v>
      </c>
      <c r="W11" s="746"/>
      <c r="X11" s="746"/>
      <c r="Y11" s="746"/>
      <c r="Z11" s="746"/>
      <c r="AA11" s="746">
        <v>363</v>
      </c>
      <c r="AB11" s="746"/>
      <c r="AC11" s="746"/>
      <c r="AD11" s="746"/>
      <c r="AE11" s="747"/>
      <c r="AF11" s="748" t="s">
        <v>118</v>
      </c>
      <c r="AG11" s="749"/>
      <c r="AH11" s="749"/>
      <c r="AI11" s="749"/>
      <c r="AJ11" s="750"/>
      <c r="AK11" s="731">
        <v>9097</v>
      </c>
      <c r="AL11" s="732"/>
      <c r="AM11" s="732"/>
      <c r="AN11" s="732"/>
      <c r="AO11" s="732"/>
      <c r="AP11" s="732" t="s">
        <v>543</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555</v>
      </c>
      <c r="BT11" s="736" t="s">
        <v>555</v>
      </c>
      <c r="BU11" s="736" t="s">
        <v>555</v>
      </c>
      <c r="BV11" s="736" t="s">
        <v>555</v>
      </c>
      <c r="BW11" s="736" t="s">
        <v>555</v>
      </c>
      <c r="BX11" s="736" t="s">
        <v>555</v>
      </c>
      <c r="BY11" s="736" t="s">
        <v>555</v>
      </c>
      <c r="BZ11" s="736" t="s">
        <v>555</v>
      </c>
      <c r="CA11" s="736" t="s">
        <v>555</v>
      </c>
      <c r="CB11" s="736" t="s">
        <v>555</v>
      </c>
      <c r="CC11" s="736" t="s">
        <v>555</v>
      </c>
      <c r="CD11" s="736" t="s">
        <v>555</v>
      </c>
      <c r="CE11" s="736" t="s">
        <v>555</v>
      </c>
      <c r="CF11" s="736" t="s">
        <v>555</v>
      </c>
      <c r="CG11" s="737" t="s">
        <v>555</v>
      </c>
      <c r="CH11" s="738">
        <v>-2</v>
      </c>
      <c r="CI11" s="739"/>
      <c r="CJ11" s="739"/>
      <c r="CK11" s="739"/>
      <c r="CL11" s="740"/>
      <c r="CM11" s="738">
        <v>171</v>
      </c>
      <c r="CN11" s="739"/>
      <c r="CO11" s="739"/>
      <c r="CP11" s="739"/>
      <c r="CQ11" s="740"/>
      <c r="CR11" s="738">
        <v>53</v>
      </c>
      <c r="CS11" s="739"/>
      <c r="CT11" s="739"/>
      <c r="CU11" s="739"/>
      <c r="CV11" s="740"/>
      <c r="CW11" s="738" t="s">
        <v>479</v>
      </c>
      <c r="CX11" s="739"/>
      <c r="CY11" s="739"/>
      <c r="CZ11" s="739"/>
      <c r="DA11" s="740"/>
      <c r="DB11" s="738" t="s">
        <v>479</v>
      </c>
      <c r="DC11" s="739"/>
      <c r="DD11" s="739"/>
      <c r="DE11" s="739"/>
      <c r="DF11" s="740"/>
      <c r="DG11" s="738" t="s">
        <v>479</v>
      </c>
      <c r="DH11" s="739"/>
      <c r="DI11" s="739"/>
      <c r="DJ11" s="739"/>
      <c r="DK11" s="740"/>
      <c r="DL11" s="738" t="s">
        <v>479</v>
      </c>
      <c r="DM11" s="739"/>
      <c r="DN11" s="739"/>
      <c r="DO11" s="739"/>
      <c r="DP11" s="740"/>
      <c r="DQ11" s="738" t="s">
        <v>479</v>
      </c>
      <c r="DR11" s="739"/>
      <c r="DS11" s="739"/>
      <c r="DT11" s="739"/>
      <c r="DU11" s="740"/>
      <c r="DV11" s="735"/>
      <c r="DW11" s="736"/>
      <c r="DX11" s="736"/>
      <c r="DY11" s="736"/>
      <c r="DZ11" s="741"/>
      <c r="EA11" s="218"/>
    </row>
    <row r="12" spans="1:131" s="219" customFormat="1" ht="26.25" customHeight="1" x14ac:dyDescent="0.15">
      <c r="A12" s="222">
        <v>6</v>
      </c>
      <c r="B12" s="742" t="s">
        <v>359</v>
      </c>
      <c r="C12" s="743"/>
      <c r="D12" s="743"/>
      <c r="E12" s="743"/>
      <c r="F12" s="743"/>
      <c r="G12" s="743"/>
      <c r="H12" s="743"/>
      <c r="I12" s="743"/>
      <c r="J12" s="743"/>
      <c r="K12" s="743"/>
      <c r="L12" s="743"/>
      <c r="M12" s="743"/>
      <c r="N12" s="743"/>
      <c r="O12" s="743"/>
      <c r="P12" s="744"/>
      <c r="Q12" s="745">
        <v>11310</v>
      </c>
      <c r="R12" s="746"/>
      <c r="S12" s="746"/>
      <c r="T12" s="746"/>
      <c r="U12" s="746"/>
      <c r="V12" s="746">
        <v>10166</v>
      </c>
      <c r="W12" s="746"/>
      <c r="X12" s="746"/>
      <c r="Y12" s="746"/>
      <c r="Z12" s="746"/>
      <c r="AA12" s="746">
        <v>1145</v>
      </c>
      <c r="AB12" s="746"/>
      <c r="AC12" s="746"/>
      <c r="AD12" s="746"/>
      <c r="AE12" s="747"/>
      <c r="AF12" s="748" t="s">
        <v>118</v>
      </c>
      <c r="AG12" s="749"/>
      <c r="AH12" s="749"/>
      <c r="AI12" s="749"/>
      <c r="AJ12" s="750"/>
      <c r="AK12" s="731">
        <v>4674</v>
      </c>
      <c r="AL12" s="732"/>
      <c r="AM12" s="732"/>
      <c r="AN12" s="732"/>
      <c r="AO12" s="732"/>
      <c r="AP12" s="732">
        <v>1140</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556</v>
      </c>
      <c r="BT12" s="736" t="s">
        <v>556</v>
      </c>
      <c r="BU12" s="736" t="s">
        <v>556</v>
      </c>
      <c r="BV12" s="736" t="s">
        <v>556</v>
      </c>
      <c r="BW12" s="736" t="s">
        <v>556</v>
      </c>
      <c r="BX12" s="736" t="s">
        <v>556</v>
      </c>
      <c r="BY12" s="736" t="s">
        <v>556</v>
      </c>
      <c r="BZ12" s="736" t="s">
        <v>556</v>
      </c>
      <c r="CA12" s="736" t="s">
        <v>556</v>
      </c>
      <c r="CB12" s="736" t="s">
        <v>556</v>
      </c>
      <c r="CC12" s="736" t="s">
        <v>556</v>
      </c>
      <c r="CD12" s="736" t="s">
        <v>556</v>
      </c>
      <c r="CE12" s="736" t="s">
        <v>556</v>
      </c>
      <c r="CF12" s="736" t="s">
        <v>556</v>
      </c>
      <c r="CG12" s="737" t="s">
        <v>556</v>
      </c>
      <c r="CH12" s="738">
        <v>-66</v>
      </c>
      <c r="CI12" s="739"/>
      <c r="CJ12" s="739"/>
      <c r="CK12" s="739"/>
      <c r="CL12" s="740"/>
      <c r="CM12" s="738">
        <v>1009</v>
      </c>
      <c r="CN12" s="739"/>
      <c r="CO12" s="739"/>
      <c r="CP12" s="739"/>
      <c r="CQ12" s="740"/>
      <c r="CR12" s="738">
        <v>600</v>
      </c>
      <c r="CS12" s="739"/>
      <c r="CT12" s="739"/>
      <c r="CU12" s="739"/>
      <c r="CV12" s="740"/>
      <c r="CW12" s="738" t="s">
        <v>479</v>
      </c>
      <c r="CX12" s="739"/>
      <c r="CY12" s="739"/>
      <c r="CZ12" s="739"/>
      <c r="DA12" s="740"/>
      <c r="DB12" s="738" t="s">
        <v>479</v>
      </c>
      <c r="DC12" s="739"/>
      <c r="DD12" s="739"/>
      <c r="DE12" s="739"/>
      <c r="DF12" s="740"/>
      <c r="DG12" s="738" t="s">
        <v>479</v>
      </c>
      <c r="DH12" s="739"/>
      <c r="DI12" s="739"/>
      <c r="DJ12" s="739"/>
      <c r="DK12" s="740"/>
      <c r="DL12" s="738" t="s">
        <v>479</v>
      </c>
      <c r="DM12" s="739"/>
      <c r="DN12" s="739"/>
      <c r="DO12" s="739"/>
      <c r="DP12" s="740"/>
      <c r="DQ12" s="738" t="s">
        <v>479</v>
      </c>
      <c r="DR12" s="739"/>
      <c r="DS12" s="739"/>
      <c r="DT12" s="739"/>
      <c r="DU12" s="740"/>
      <c r="DV12" s="735"/>
      <c r="DW12" s="736"/>
      <c r="DX12" s="736"/>
      <c r="DY12" s="736"/>
      <c r="DZ12" s="741"/>
      <c r="EA12" s="218"/>
    </row>
    <row r="13" spans="1:131" s="219" customFormat="1" ht="26.25" customHeight="1" x14ac:dyDescent="0.15">
      <c r="A13" s="222">
        <v>7</v>
      </c>
      <c r="B13" s="742" t="s">
        <v>360</v>
      </c>
      <c r="C13" s="743"/>
      <c r="D13" s="743"/>
      <c r="E13" s="743"/>
      <c r="F13" s="743"/>
      <c r="G13" s="743"/>
      <c r="H13" s="743"/>
      <c r="I13" s="743"/>
      <c r="J13" s="743"/>
      <c r="K13" s="743"/>
      <c r="L13" s="743"/>
      <c r="M13" s="743"/>
      <c r="N13" s="743"/>
      <c r="O13" s="743"/>
      <c r="P13" s="744"/>
      <c r="Q13" s="745">
        <v>153</v>
      </c>
      <c r="R13" s="746"/>
      <c r="S13" s="746"/>
      <c r="T13" s="746"/>
      <c r="U13" s="746"/>
      <c r="V13" s="746">
        <v>109</v>
      </c>
      <c r="W13" s="746"/>
      <c r="X13" s="746"/>
      <c r="Y13" s="746"/>
      <c r="Z13" s="746"/>
      <c r="AA13" s="746">
        <v>44</v>
      </c>
      <c r="AB13" s="746"/>
      <c r="AC13" s="746"/>
      <c r="AD13" s="746"/>
      <c r="AE13" s="747"/>
      <c r="AF13" s="748" t="s">
        <v>118</v>
      </c>
      <c r="AG13" s="749"/>
      <c r="AH13" s="749"/>
      <c r="AI13" s="749"/>
      <c r="AJ13" s="750"/>
      <c r="AK13" s="731" t="s">
        <v>543</v>
      </c>
      <c r="AL13" s="732"/>
      <c r="AM13" s="732"/>
      <c r="AN13" s="732"/>
      <c r="AO13" s="732"/>
      <c r="AP13" s="732" t="s">
        <v>543</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557</v>
      </c>
      <c r="BT13" s="736" t="s">
        <v>557</v>
      </c>
      <c r="BU13" s="736" t="s">
        <v>557</v>
      </c>
      <c r="BV13" s="736" t="s">
        <v>557</v>
      </c>
      <c r="BW13" s="736" t="s">
        <v>557</v>
      </c>
      <c r="BX13" s="736" t="s">
        <v>557</v>
      </c>
      <c r="BY13" s="736" t="s">
        <v>557</v>
      </c>
      <c r="BZ13" s="736" t="s">
        <v>557</v>
      </c>
      <c r="CA13" s="736" t="s">
        <v>557</v>
      </c>
      <c r="CB13" s="736" t="s">
        <v>557</v>
      </c>
      <c r="CC13" s="736" t="s">
        <v>557</v>
      </c>
      <c r="CD13" s="736" t="s">
        <v>557</v>
      </c>
      <c r="CE13" s="736" t="s">
        <v>557</v>
      </c>
      <c r="CF13" s="736" t="s">
        <v>557</v>
      </c>
      <c r="CG13" s="737" t="s">
        <v>557</v>
      </c>
      <c r="CH13" s="738">
        <v>-9</v>
      </c>
      <c r="CI13" s="739"/>
      <c r="CJ13" s="739"/>
      <c r="CK13" s="739"/>
      <c r="CL13" s="740"/>
      <c r="CM13" s="738">
        <v>753</v>
      </c>
      <c r="CN13" s="739"/>
      <c r="CO13" s="739"/>
      <c r="CP13" s="739"/>
      <c r="CQ13" s="740"/>
      <c r="CR13" s="738">
        <v>117</v>
      </c>
      <c r="CS13" s="739"/>
      <c r="CT13" s="739"/>
      <c r="CU13" s="739"/>
      <c r="CV13" s="740"/>
      <c r="CW13" s="738">
        <v>33</v>
      </c>
      <c r="CX13" s="739"/>
      <c r="CY13" s="739"/>
      <c r="CZ13" s="739"/>
      <c r="DA13" s="740"/>
      <c r="DB13" s="738" t="s">
        <v>479</v>
      </c>
      <c r="DC13" s="739"/>
      <c r="DD13" s="739"/>
      <c r="DE13" s="739"/>
      <c r="DF13" s="740"/>
      <c r="DG13" s="738" t="s">
        <v>479</v>
      </c>
      <c r="DH13" s="739"/>
      <c r="DI13" s="739"/>
      <c r="DJ13" s="739"/>
      <c r="DK13" s="740"/>
      <c r="DL13" s="738" t="s">
        <v>479</v>
      </c>
      <c r="DM13" s="739"/>
      <c r="DN13" s="739"/>
      <c r="DO13" s="739"/>
      <c r="DP13" s="740"/>
      <c r="DQ13" s="738" t="s">
        <v>479</v>
      </c>
      <c r="DR13" s="739"/>
      <c r="DS13" s="739"/>
      <c r="DT13" s="739"/>
      <c r="DU13" s="740"/>
      <c r="DV13" s="735"/>
      <c r="DW13" s="736"/>
      <c r="DX13" s="736"/>
      <c r="DY13" s="736"/>
      <c r="DZ13" s="741"/>
      <c r="EA13" s="218"/>
    </row>
    <row r="14" spans="1:131" s="219" customFormat="1" ht="26.25" customHeight="1" x14ac:dyDescent="0.15">
      <c r="A14" s="222">
        <v>8</v>
      </c>
      <c r="B14" s="742" t="s">
        <v>361</v>
      </c>
      <c r="C14" s="743"/>
      <c r="D14" s="743"/>
      <c r="E14" s="743"/>
      <c r="F14" s="743"/>
      <c r="G14" s="743"/>
      <c r="H14" s="743"/>
      <c r="I14" s="743"/>
      <c r="J14" s="743"/>
      <c r="K14" s="743"/>
      <c r="L14" s="743"/>
      <c r="M14" s="743"/>
      <c r="N14" s="743"/>
      <c r="O14" s="743"/>
      <c r="P14" s="744"/>
      <c r="Q14" s="745">
        <v>76</v>
      </c>
      <c r="R14" s="746"/>
      <c r="S14" s="746"/>
      <c r="T14" s="746"/>
      <c r="U14" s="746"/>
      <c r="V14" s="746">
        <v>0</v>
      </c>
      <c r="W14" s="746"/>
      <c r="X14" s="746"/>
      <c r="Y14" s="746"/>
      <c r="Z14" s="746"/>
      <c r="AA14" s="746">
        <v>76</v>
      </c>
      <c r="AB14" s="746"/>
      <c r="AC14" s="746"/>
      <c r="AD14" s="746"/>
      <c r="AE14" s="747"/>
      <c r="AF14" s="748" t="s">
        <v>118</v>
      </c>
      <c r="AG14" s="749"/>
      <c r="AH14" s="749"/>
      <c r="AI14" s="749"/>
      <c r="AJ14" s="750"/>
      <c r="AK14" s="731">
        <v>0</v>
      </c>
      <c r="AL14" s="732"/>
      <c r="AM14" s="732"/>
      <c r="AN14" s="732"/>
      <c r="AO14" s="732"/>
      <c r="AP14" s="732" t="s">
        <v>543</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545</v>
      </c>
      <c r="BT14" s="736" t="s">
        <v>546</v>
      </c>
      <c r="BU14" s="736" t="s">
        <v>546</v>
      </c>
      <c r="BV14" s="736" t="s">
        <v>546</v>
      </c>
      <c r="BW14" s="736" t="s">
        <v>546</v>
      </c>
      <c r="BX14" s="736" t="s">
        <v>546</v>
      </c>
      <c r="BY14" s="736" t="s">
        <v>546</v>
      </c>
      <c r="BZ14" s="736" t="s">
        <v>546</v>
      </c>
      <c r="CA14" s="736" t="s">
        <v>546</v>
      </c>
      <c r="CB14" s="736" t="s">
        <v>546</v>
      </c>
      <c r="CC14" s="736" t="s">
        <v>546</v>
      </c>
      <c r="CD14" s="736" t="s">
        <v>546</v>
      </c>
      <c r="CE14" s="736" t="s">
        <v>546</v>
      </c>
      <c r="CF14" s="736" t="s">
        <v>546</v>
      </c>
      <c r="CG14" s="737" t="s">
        <v>546</v>
      </c>
      <c r="CH14" s="738">
        <v>3</v>
      </c>
      <c r="CI14" s="739"/>
      <c r="CJ14" s="739"/>
      <c r="CK14" s="739"/>
      <c r="CL14" s="740"/>
      <c r="CM14" s="738">
        <v>41</v>
      </c>
      <c r="CN14" s="739"/>
      <c r="CO14" s="739"/>
      <c r="CP14" s="739"/>
      <c r="CQ14" s="740"/>
      <c r="CR14" s="738">
        <v>6</v>
      </c>
      <c r="CS14" s="739"/>
      <c r="CT14" s="739"/>
      <c r="CU14" s="739"/>
      <c r="CV14" s="740"/>
      <c r="CW14" s="738">
        <v>41</v>
      </c>
      <c r="CX14" s="739"/>
      <c r="CY14" s="739"/>
      <c r="CZ14" s="739"/>
      <c r="DA14" s="740"/>
      <c r="DB14" s="738" t="s">
        <v>479</v>
      </c>
      <c r="DC14" s="739"/>
      <c r="DD14" s="739"/>
      <c r="DE14" s="739"/>
      <c r="DF14" s="740"/>
      <c r="DG14" s="738" t="s">
        <v>479</v>
      </c>
      <c r="DH14" s="739"/>
      <c r="DI14" s="739"/>
      <c r="DJ14" s="739"/>
      <c r="DK14" s="740"/>
      <c r="DL14" s="738" t="s">
        <v>479</v>
      </c>
      <c r="DM14" s="739"/>
      <c r="DN14" s="739"/>
      <c r="DO14" s="739"/>
      <c r="DP14" s="740"/>
      <c r="DQ14" s="738" t="s">
        <v>479</v>
      </c>
      <c r="DR14" s="739"/>
      <c r="DS14" s="739"/>
      <c r="DT14" s="739"/>
      <c r="DU14" s="740"/>
      <c r="DV14" s="735"/>
      <c r="DW14" s="736"/>
      <c r="DX14" s="736"/>
      <c r="DY14" s="736"/>
      <c r="DZ14" s="741"/>
      <c r="EA14" s="218"/>
    </row>
    <row r="15" spans="1:131" s="219" customFormat="1" ht="26.25" customHeight="1" x14ac:dyDescent="0.15">
      <c r="A15" s="222">
        <v>9</v>
      </c>
      <c r="B15" s="742" t="s">
        <v>362</v>
      </c>
      <c r="C15" s="743"/>
      <c r="D15" s="743"/>
      <c r="E15" s="743"/>
      <c r="F15" s="743"/>
      <c r="G15" s="743"/>
      <c r="H15" s="743"/>
      <c r="I15" s="743"/>
      <c r="J15" s="743"/>
      <c r="K15" s="743"/>
      <c r="L15" s="743"/>
      <c r="M15" s="743"/>
      <c r="N15" s="743"/>
      <c r="O15" s="743"/>
      <c r="P15" s="744"/>
      <c r="Q15" s="745">
        <v>186</v>
      </c>
      <c r="R15" s="746"/>
      <c r="S15" s="746"/>
      <c r="T15" s="746"/>
      <c r="U15" s="746"/>
      <c r="V15" s="746">
        <v>3</v>
      </c>
      <c r="W15" s="746"/>
      <c r="X15" s="746"/>
      <c r="Y15" s="746"/>
      <c r="Z15" s="746"/>
      <c r="AA15" s="746">
        <v>183</v>
      </c>
      <c r="AB15" s="746"/>
      <c r="AC15" s="746"/>
      <c r="AD15" s="746"/>
      <c r="AE15" s="747"/>
      <c r="AF15" s="748" t="s">
        <v>118</v>
      </c>
      <c r="AG15" s="749"/>
      <c r="AH15" s="749"/>
      <c r="AI15" s="749"/>
      <c r="AJ15" s="750"/>
      <c r="AK15" s="731">
        <v>0</v>
      </c>
      <c r="AL15" s="732"/>
      <c r="AM15" s="732"/>
      <c r="AN15" s="732"/>
      <c r="AO15" s="732"/>
      <c r="AP15" s="732" t="s">
        <v>543</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558</v>
      </c>
      <c r="BT15" s="736" t="s">
        <v>559</v>
      </c>
      <c r="BU15" s="736" t="s">
        <v>559</v>
      </c>
      <c r="BV15" s="736" t="s">
        <v>559</v>
      </c>
      <c r="BW15" s="736" t="s">
        <v>559</v>
      </c>
      <c r="BX15" s="736" t="s">
        <v>559</v>
      </c>
      <c r="BY15" s="736" t="s">
        <v>559</v>
      </c>
      <c r="BZ15" s="736" t="s">
        <v>559</v>
      </c>
      <c r="CA15" s="736" t="s">
        <v>559</v>
      </c>
      <c r="CB15" s="736" t="s">
        <v>559</v>
      </c>
      <c r="CC15" s="736" t="s">
        <v>559</v>
      </c>
      <c r="CD15" s="736" t="s">
        <v>559</v>
      </c>
      <c r="CE15" s="736" t="s">
        <v>559</v>
      </c>
      <c r="CF15" s="736" t="s">
        <v>559</v>
      </c>
      <c r="CG15" s="737" t="s">
        <v>559</v>
      </c>
      <c r="CH15" s="738">
        <v>389</v>
      </c>
      <c r="CI15" s="739"/>
      <c r="CJ15" s="739"/>
      <c r="CK15" s="739"/>
      <c r="CL15" s="740"/>
      <c r="CM15" s="738">
        <v>2701</v>
      </c>
      <c r="CN15" s="739"/>
      <c r="CO15" s="739"/>
      <c r="CP15" s="739"/>
      <c r="CQ15" s="740"/>
      <c r="CR15" s="738">
        <v>80</v>
      </c>
      <c r="CS15" s="739"/>
      <c r="CT15" s="739"/>
      <c r="CU15" s="739"/>
      <c r="CV15" s="740"/>
      <c r="CW15" s="738" t="s">
        <v>479</v>
      </c>
      <c r="CX15" s="739"/>
      <c r="CY15" s="739"/>
      <c r="CZ15" s="739"/>
      <c r="DA15" s="740"/>
      <c r="DB15" s="738" t="s">
        <v>479</v>
      </c>
      <c r="DC15" s="739"/>
      <c r="DD15" s="739"/>
      <c r="DE15" s="739"/>
      <c r="DF15" s="740"/>
      <c r="DG15" s="738" t="s">
        <v>479</v>
      </c>
      <c r="DH15" s="739"/>
      <c r="DI15" s="739"/>
      <c r="DJ15" s="739"/>
      <c r="DK15" s="740"/>
      <c r="DL15" s="738" t="s">
        <v>479</v>
      </c>
      <c r="DM15" s="739"/>
      <c r="DN15" s="739"/>
      <c r="DO15" s="739"/>
      <c r="DP15" s="740"/>
      <c r="DQ15" s="738" t="s">
        <v>479</v>
      </c>
      <c r="DR15" s="739"/>
      <c r="DS15" s="739"/>
      <c r="DT15" s="739"/>
      <c r="DU15" s="740"/>
      <c r="DV15" s="735"/>
      <c r="DW15" s="736"/>
      <c r="DX15" s="736"/>
      <c r="DY15" s="736"/>
      <c r="DZ15" s="741"/>
      <c r="EA15" s="218"/>
    </row>
    <row r="16" spans="1:131" s="219" customFormat="1" ht="26.25" customHeight="1" x14ac:dyDescent="0.15">
      <c r="A16" s="222">
        <v>10</v>
      </c>
      <c r="B16" s="742" t="s">
        <v>363</v>
      </c>
      <c r="C16" s="743"/>
      <c r="D16" s="743"/>
      <c r="E16" s="743"/>
      <c r="F16" s="743"/>
      <c r="G16" s="743"/>
      <c r="H16" s="743"/>
      <c r="I16" s="743"/>
      <c r="J16" s="743"/>
      <c r="K16" s="743"/>
      <c r="L16" s="743"/>
      <c r="M16" s="743"/>
      <c r="N16" s="743"/>
      <c r="O16" s="743"/>
      <c r="P16" s="744"/>
      <c r="Q16" s="745">
        <v>35</v>
      </c>
      <c r="R16" s="746"/>
      <c r="S16" s="746"/>
      <c r="T16" s="746"/>
      <c r="U16" s="746"/>
      <c r="V16" s="746">
        <v>35</v>
      </c>
      <c r="W16" s="746"/>
      <c r="X16" s="746"/>
      <c r="Y16" s="746"/>
      <c r="Z16" s="746"/>
      <c r="AA16" s="746">
        <v>0</v>
      </c>
      <c r="AB16" s="746"/>
      <c r="AC16" s="746"/>
      <c r="AD16" s="746"/>
      <c r="AE16" s="747"/>
      <c r="AF16" s="748" t="s">
        <v>118</v>
      </c>
      <c r="AG16" s="749"/>
      <c r="AH16" s="749"/>
      <c r="AI16" s="749"/>
      <c r="AJ16" s="750"/>
      <c r="AK16" s="731">
        <v>24</v>
      </c>
      <c r="AL16" s="732"/>
      <c r="AM16" s="732"/>
      <c r="AN16" s="732"/>
      <c r="AO16" s="732"/>
      <c r="AP16" s="732" t="s">
        <v>543</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560</v>
      </c>
      <c r="BT16" s="736" t="s">
        <v>560</v>
      </c>
      <c r="BU16" s="736" t="s">
        <v>560</v>
      </c>
      <c r="BV16" s="736" t="s">
        <v>560</v>
      </c>
      <c r="BW16" s="736" t="s">
        <v>560</v>
      </c>
      <c r="BX16" s="736" t="s">
        <v>560</v>
      </c>
      <c r="BY16" s="736" t="s">
        <v>560</v>
      </c>
      <c r="BZ16" s="736" t="s">
        <v>560</v>
      </c>
      <c r="CA16" s="736" t="s">
        <v>560</v>
      </c>
      <c r="CB16" s="736" t="s">
        <v>560</v>
      </c>
      <c r="CC16" s="736" t="s">
        <v>560</v>
      </c>
      <c r="CD16" s="736" t="s">
        <v>560</v>
      </c>
      <c r="CE16" s="736" t="s">
        <v>560</v>
      </c>
      <c r="CF16" s="736" t="s">
        <v>560</v>
      </c>
      <c r="CG16" s="737" t="s">
        <v>560</v>
      </c>
      <c r="CH16" s="738">
        <v>196</v>
      </c>
      <c r="CI16" s="739"/>
      <c r="CJ16" s="739"/>
      <c r="CK16" s="739"/>
      <c r="CL16" s="740"/>
      <c r="CM16" s="738">
        <v>2719</v>
      </c>
      <c r="CN16" s="739"/>
      <c r="CO16" s="739"/>
      <c r="CP16" s="739"/>
      <c r="CQ16" s="740"/>
      <c r="CR16" s="738">
        <v>310</v>
      </c>
      <c r="CS16" s="739"/>
      <c r="CT16" s="739"/>
      <c r="CU16" s="739"/>
      <c r="CV16" s="740"/>
      <c r="CW16" s="738" t="s">
        <v>479</v>
      </c>
      <c r="CX16" s="739"/>
      <c r="CY16" s="739"/>
      <c r="CZ16" s="739"/>
      <c r="DA16" s="740"/>
      <c r="DB16" s="738" t="s">
        <v>479</v>
      </c>
      <c r="DC16" s="739"/>
      <c r="DD16" s="739"/>
      <c r="DE16" s="739"/>
      <c r="DF16" s="740"/>
      <c r="DG16" s="738" t="s">
        <v>479</v>
      </c>
      <c r="DH16" s="739"/>
      <c r="DI16" s="739"/>
      <c r="DJ16" s="739"/>
      <c r="DK16" s="740"/>
      <c r="DL16" s="738" t="s">
        <v>479</v>
      </c>
      <c r="DM16" s="739"/>
      <c r="DN16" s="739"/>
      <c r="DO16" s="739"/>
      <c r="DP16" s="740"/>
      <c r="DQ16" s="738" t="s">
        <v>479</v>
      </c>
      <c r="DR16" s="739"/>
      <c r="DS16" s="739"/>
      <c r="DT16" s="739"/>
      <c r="DU16" s="740"/>
      <c r="DV16" s="735"/>
      <c r="DW16" s="736"/>
      <c r="DX16" s="736"/>
      <c r="DY16" s="736"/>
      <c r="DZ16" s="741"/>
      <c r="EA16" s="218"/>
    </row>
    <row r="17" spans="1:131" s="219" customFormat="1" ht="26.25" customHeight="1" x14ac:dyDescent="0.15">
      <c r="A17" s="222">
        <v>11</v>
      </c>
      <c r="B17" s="742" t="s">
        <v>364</v>
      </c>
      <c r="C17" s="743"/>
      <c r="D17" s="743"/>
      <c r="E17" s="743"/>
      <c r="F17" s="743"/>
      <c r="G17" s="743"/>
      <c r="H17" s="743"/>
      <c r="I17" s="743"/>
      <c r="J17" s="743"/>
      <c r="K17" s="743"/>
      <c r="L17" s="743"/>
      <c r="M17" s="743"/>
      <c r="N17" s="743"/>
      <c r="O17" s="743"/>
      <c r="P17" s="744"/>
      <c r="Q17" s="745">
        <v>1933</v>
      </c>
      <c r="R17" s="746"/>
      <c r="S17" s="746"/>
      <c r="T17" s="746"/>
      <c r="U17" s="746"/>
      <c r="V17" s="746">
        <v>854</v>
      </c>
      <c r="W17" s="746"/>
      <c r="X17" s="746"/>
      <c r="Y17" s="746"/>
      <c r="Z17" s="746"/>
      <c r="AA17" s="746">
        <v>1079</v>
      </c>
      <c r="AB17" s="746"/>
      <c r="AC17" s="746"/>
      <c r="AD17" s="746"/>
      <c r="AE17" s="747"/>
      <c r="AF17" s="748" t="s">
        <v>118</v>
      </c>
      <c r="AG17" s="749"/>
      <c r="AH17" s="749"/>
      <c r="AI17" s="749"/>
      <c r="AJ17" s="750"/>
      <c r="AK17" s="731">
        <v>27</v>
      </c>
      <c r="AL17" s="732"/>
      <c r="AM17" s="732"/>
      <c r="AN17" s="732"/>
      <c r="AO17" s="732"/>
      <c r="AP17" s="732">
        <v>2748</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561</v>
      </c>
      <c r="BT17" s="736" t="s">
        <v>561</v>
      </c>
      <c r="BU17" s="736" t="s">
        <v>561</v>
      </c>
      <c r="BV17" s="736" t="s">
        <v>561</v>
      </c>
      <c r="BW17" s="736" t="s">
        <v>561</v>
      </c>
      <c r="BX17" s="736" t="s">
        <v>561</v>
      </c>
      <c r="BY17" s="736" t="s">
        <v>561</v>
      </c>
      <c r="BZ17" s="736" t="s">
        <v>561</v>
      </c>
      <c r="CA17" s="736" t="s">
        <v>561</v>
      </c>
      <c r="CB17" s="736" t="s">
        <v>561</v>
      </c>
      <c r="CC17" s="736" t="s">
        <v>561</v>
      </c>
      <c r="CD17" s="736" t="s">
        <v>561</v>
      </c>
      <c r="CE17" s="736" t="s">
        <v>561</v>
      </c>
      <c r="CF17" s="736" t="s">
        <v>561</v>
      </c>
      <c r="CG17" s="737" t="s">
        <v>561</v>
      </c>
      <c r="CH17" s="738">
        <v>0</v>
      </c>
      <c r="CI17" s="739"/>
      <c r="CJ17" s="739"/>
      <c r="CK17" s="739"/>
      <c r="CL17" s="740"/>
      <c r="CM17" s="738">
        <v>143</v>
      </c>
      <c r="CN17" s="739"/>
      <c r="CO17" s="739"/>
      <c r="CP17" s="739"/>
      <c r="CQ17" s="740"/>
      <c r="CR17" s="738">
        <v>55</v>
      </c>
      <c r="CS17" s="739"/>
      <c r="CT17" s="739"/>
      <c r="CU17" s="739"/>
      <c r="CV17" s="740"/>
      <c r="CW17" s="738" t="s">
        <v>479</v>
      </c>
      <c r="CX17" s="739"/>
      <c r="CY17" s="739"/>
      <c r="CZ17" s="739"/>
      <c r="DA17" s="740"/>
      <c r="DB17" s="738" t="s">
        <v>479</v>
      </c>
      <c r="DC17" s="739"/>
      <c r="DD17" s="739"/>
      <c r="DE17" s="739"/>
      <c r="DF17" s="740"/>
      <c r="DG17" s="738" t="s">
        <v>479</v>
      </c>
      <c r="DH17" s="739"/>
      <c r="DI17" s="739"/>
      <c r="DJ17" s="739"/>
      <c r="DK17" s="740"/>
      <c r="DL17" s="738" t="s">
        <v>479</v>
      </c>
      <c r="DM17" s="739"/>
      <c r="DN17" s="739"/>
      <c r="DO17" s="739"/>
      <c r="DP17" s="740"/>
      <c r="DQ17" s="738" t="s">
        <v>479</v>
      </c>
      <c r="DR17" s="739"/>
      <c r="DS17" s="739"/>
      <c r="DT17" s="739"/>
      <c r="DU17" s="740"/>
      <c r="DV17" s="735"/>
      <c r="DW17" s="736"/>
      <c r="DX17" s="736"/>
      <c r="DY17" s="736"/>
      <c r="DZ17" s="741"/>
      <c r="EA17" s="218"/>
    </row>
    <row r="18" spans="1:131" s="219" customFormat="1" ht="26.25" customHeight="1" x14ac:dyDescent="0.15">
      <c r="A18" s="222">
        <v>12</v>
      </c>
      <c r="B18" s="742" t="s">
        <v>365</v>
      </c>
      <c r="C18" s="743"/>
      <c r="D18" s="743"/>
      <c r="E18" s="743"/>
      <c r="F18" s="743"/>
      <c r="G18" s="743"/>
      <c r="H18" s="743"/>
      <c r="I18" s="743"/>
      <c r="J18" s="743"/>
      <c r="K18" s="743"/>
      <c r="L18" s="743"/>
      <c r="M18" s="743"/>
      <c r="N18" s="743"/>
      <c r="O18" s="743"/>
      <c r="P18" s="744"/>
      <c r="Q18" s="745">
        <v>8</v>
      </c>
      <c r="R18" s="746"/>
      <c r="S18" s="746"/>
      <c r="T18" s="746"/>
      <c r="U18" s="746"/>
      <c r="V18" s="746">
        <v>8</v>
      </c>
      <c r="W18" s="746"/>
      <c r="X18" s="746"/>
      <c r="Y18" s="746"/>
      <c r="Z18" s="746"/>
      <c r="AA18" s="746">
        <v>0</v>
      </c>
      <c r="AB18" s="746"/>
      <c r="AC18" s="746"/>
      <c r="AD18" s="746"/>
      <c r="AE18" s="747"/>
      <c r="AF18" s="748" t="s">
        <v>118</v>
      </c>
      <c r="AG18" s="749"/>
      <c r="AH18" s="749"/>
      <c r="AI18" s="749"/>
      <c r="AJ18" s="750"/>
      <c r="AK18" s="731" t="s">
        <v>543</v>
      </c>
      <c r="AL18" s="732"/>
      <c r="AM18" s="732"/>
      <c r="AN18" s="732"/>
      <c r="AO18" s="732"/>
      <c r="AP18" s="732" t="s">
        <v>543</v>
      </c>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t="s">
        <v>547</v>
      </c>
      <c r="BS18" s="735" t="s">
        <v>562</v>
      </c>
      <c r="BT18" s="736"/>
      <c r="BU18" s="736"/>
      <c r="BV18" s="736"/>
      <c r="BW18" s="736"/>
      <c r="BX18" s="736"/>
      <c r="BY18" s="736"/>
      <c r="BZ18" s="736"/>
      <c r="CA18" s="736"/>
      <c r="CB18" s="736"/>
      <c r="CC18" s="736"/>
      <c r="CD18" s="736"/>
      <c r="CE18" s="736"/>
      <c r="CF18" s="736"/>
      <c r="CG18" s="737"/>
      <c r="CH18" s="738">
        <v>63</v>
      </c>
      <c r="CI18" s="739"/>
      <c r="CJ18" s="739"/>
      <c r="CK18" s="739"/>
      <c r="CL18" s="740"/>
      <c r="CM18" s="738">
        <v>15673</v>
      </c>
      <c r="CN18" s="739"/>
      <c r="CO18" s="739"/>
      <c r="CP18" s="739"/>
      <c r="CQ18" s="740"/>
      <c r="CR18" s="738">
        <v>10781</v>
      </c>
      <c r="CS18" s="739"/>
      <c r="CT18" s="739"/>
      <c r="CU18" s="739"/>
      <c r="CV18" s="740"/>
      <c r="CW18" s="738" t="s">
        <v>479</v>
      </c>
      <c r="CX18" s="739"/>
      <c r="CY18" s="739"/>
      <c r="CZ18" s="739"/>
      <c r="DA18" s="740"/>
      <c r="DB18" s="738" t="s">
        <v>479</v>
      </c>
      <c r="DC18" s="739"/>
      <c r="DD18" s="739"/>
      <c r="DE18" s="739"/>
      <c r="DF18" s="740"/>
      <c r="DG18" s="738" t="s">
        <v>479</v>
      </c>
      <c r="DH18" s="739"/>
      <c r="DI18" s="739"/>
      <c r="DJ18" s="739"/>
      <c r="DK18" s="740"/>
      <c r="DL18" s="738" t="s">
        <v>479</v>
      </c>
      <c r="DM18" s="739"/>
      <c r="DN18" s="739"/>
      <c r="DO18" s="739"/>
      <c r="DP18" s="740"/>
      <c r="DQ18" s="738" t="s">
        <v>479</v>
      </c>
      <c r="DR18" s="739"/>
      <c r="DS18" s="739"/>
      <c r="DT18" s="739"/>
      <c r="DU18" s="740"/>
      <c r="DV18" s="735"/>
      <c r="DW18" s="736"/>
      <c r="DX18" s="736"/>
      <c r="DY18" s="736"/>
      <c r="DZ18" s="741"/>
      <c r="EA18" s="218"/>
    </row>
    <row r="19" spans="1:131" s="219" customFormat="1" ht="26.25" customHeight="1" x14ac:dyDescent="0.15">
      <c r="A19" s="222">
        <v>13</v>
      </c>
      <c r="B19" s="742" t="s">
        <v>366</v>
      </c>
      <c r="C19" s="743"/>
      <c r="D19" s="743"/>
      <c r="E19" s="743"/>
      <c r="F19" s="743"/>
      <c r="G19" s="743"/>
      <c r="H19" s="743"/>
      <c r="I19" s="743"/>
      <c r="J19" s="743"/>
      <c r="K19" s="743"/>
      <c r="L19" s="743"/>
      <c r="M19" s="743"/>
      <c r="N19" s="743"/>
      <c r="O19" s="743"/>
      <c r="P19" s="744"/>
      <c r="Q19" s="745">
        <v>1533</v>
      </c>
      <c r="R19" s="746"/>
      <c r="S19" s="746"/>
      <c r="T19" s="746"/>
      <c r="U19" s="746"/>
      <c r="V19" s="746">
        <v>1518</v>
      </c>
      <c r="W19" s="746"/>
      <c r="X19" s="746"/>
      <c r="Y19" s="746"/>
      <c r="Z19" s="746"/>
      <c r="AA19" s="746">
        <v>15</v>
      </c>
      <c r="AB19" s="746"/>
      <c r="AC19" s="746"/>
      <c r="AD19" s="746"/>
      <c r="AE19" s="747"/>
      <c r="AF19" s="748" t="s">
        <v>118</v>
      </c>
      <c r="AG19" s="749"/>
      <c r="AH19" s="749"/>
      <c r="AI19" s="749"/>
      <c r="AJ19" s="750"/>
      <c r="AK19" s="731">
        <v>350</v>
      </c>
      <c r="AL19" s="732"/>
      <c r="AM19" s="732"/>
      <c r="AN19" s="732"/>
      <c r="AO19" s="732"/>
      <c r="AP19" s="732">
        <v>3444</v>
      </c>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563</v>
      </c>
      <c r="BT19" s="736"/>
      <c r="BU19" s="736"/>
      <c r="BV19" s="736"/>
      <c r="BW19" s="736"/>
      <c r="BX19" s="736"/>
      <c r="BY19" s="736"/>
      <c r="BZ19" s="736"/>
      <c r="CA19" s="736"/>
      <c r="CB19" s="736"/>
      <c r="CC19" s="736"/>
      <c r="CD19" s="736"/>
      <c r="CE19" s="736"/>
      <c r="CF19" s="736"/>
      <c r="CG19" s="737"/>
      <c r="CH19" s="738">
        <v>2200</v>
      </c>
      <c r="CI19" s="739"/>
      <c r="CJ19" s="739"/>
      <c r="CK19" s="739"/>
      <c r="CL19" s="740"/>
      <c r="CM19" s="738">
        <v>62272</v>
      </c>
      <c r="CN19" s="739"/>
      <c r="CO19" s="739"/>
      <c r="CP19" s="739"/>
      <c r="CQ19" s="740"/>
      <c r="CR19" s="738">
        <v>15</v>
      </c>
      <c r="CS19" s="739"/>
      <c r="CT19" s="739"/>
      <c r="CU19" s="739"/>
      <c r="CV19" s="740"/>
      <c r="CW19" s="738" t="s">
        <v>479</v>
      </c>
      <c r="CX19" s="739"/>
      <c r="CY19" s="739"/>
      <c r="CZ19" s="739"/>
      <c r="DA19" s="740"/>
      <c r="DB19" s="738" t="s">
        <v>479</v>
      </c>
      <c r="DC19" s="739"/>
      <c r="DD19" s="739"/>
      <c r="DE19" s="739"/>
      <c r="DF19" s="740"/>
      <c r="DG19" s="738" t="s">
        <v>479</v>
      </c>
      <c r="DH19" s="739"/>
      <c r="DI19" s="739"/>
      <c r="DJ19" s="739"/>
      <c r="DK19" s="740"/>
      <c r="DL19" s="738" t="s">
        <v>479</v>
      </c>
      <c r="DM19" s="739"/>
      <c r="DN19" s="739"/>
      <c r="DO19" s="739"/>
      <c r="DP19" s="740"/>
      <c r="DQ19" s="738" t="s">
        <v>479</v>
      </c>
      <c r="DR19" s="739"/>
      <c r="DS19" s="739"/>
      <c r="DT19" s="739"/>
      <c r="DU19" s="740"/>
      <c r="DV19" s="735"/>
      <c r="DW19" s="736"/>
      <c r="DX19" s="736"/>
      <c r="DY19" s="736"/>
      <c r="DZ19" s="741"/>
      <c r="EA19" s="218"/>
    </row>
    <row r="20" spans="1:131" s="219" customFormat="1" ht="26.25" customHeight="1" x14ac:dyDescent="0.15">
      <c r="A20" s="222">
        <v>14</v>
      </c>
      <c r="B20" s="742" t="s">
        <v>367</v>
      </c>
      <c r="C20" s="743"/>
      <c r="D20" s="743"/>
      <c r="E20" s="743"/>
      <c r="F20" s="743"/>
      <c r="G20" s="743"/>
      <c r="H20" s="743"/>
      <c r="I20" s="743"/>
      <c r="J20" s="743"/>
      <c r="K20" s="743"/>
      <c r="L20" s="743"/>
      <c r="M20" s="743"/>
      <c r="N20" s="743"/>
      <c r="O20" s="743"/>
      <c r="P20" s="744"/>
      <c r="Q20" s="745">
        <v>33523</v>
      </c>
      <c r="R20" s="746"/>
      <c r="S20" s="746"/>
      <c r="T20" s="746"/>
      <c r="U20" s="746"/>
      <c r="V20" s="746">
        <v>32585</v>
      </c>
      <c r="W20" s="746"/>
      <c r="X20" s="746"/>
      <c r="Y20" s="746"/>
      <c r="Z20" s="746"/>
      <c r="AA20" s="746">
        <v>938</v>
      </c>
      <c r="AB20" s="746"/>
      <c r="AC20" s="746"/>
      <c r="AD20" s="746"/>
      <c r="AE20" s="747"/>
      <c r="AF20" s="748" t="s">
        <v>118</v>
      </c>
      <c r="AG20" s="749"/>
      <c r="AH20" s="749"/>
      <c r="AI20" s="749"/>
      <c r="AJ20" s="750"/>
      <c r="AK20" s="731">
        <v>5253</v>
      </c>
      <c r="AL20" s="732"/>
      <c r="AM20" s="732"/>
      <c r="AN20" s="732"/>
      <c r="AO20" s="732"/>
      <c r="AP20" s="732">
        <v>59157</v>
      </c>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564</v>
      </c>
      <c r="BT20" s="736"/>
      <c r="BU20" s="736"/>
      <c r="BV20" s="736"/>
      <c r="BW20" s="736"/>
      <c r="BX20" s="736"/>
      <c r="BY20" s="736"/>
      <c r="BZ20" s="736"/>
      <c r="CA20" s="736"/>
      <c r="CB20" s="736"/>
      <c r="CC20" s="736"/>
      <c r="CD20" s="736"/>
      <c r="CE20" s="736"/>
      <c r="CF20" s="736"/>
      <c r="CG20" s="737"/>
      <c r="CH20" s="738">
        <v>-128</v>
      </c>
      <c r="CI20" s="739"/>
      <c r="CJ20" s="739"/>
      <c r="CK20" s="739"/>
      <c r="CL20" s="740"/>
      <c r="CM20" s="738">
        <v>797</v>
      </c>
      <c r="CN20" s="739"/>
      <c r="CO20" s="739"/>
      <c r="CP20" s="739"/>
      <c r="CQ20" s="740"/>
      <c r="CR20" s="738">
        <v>50</v>
      </c>
      <c r="CS20" s="739"/>
      <c r="CT20" s="739"/>
      <c r="CU20" s="739"/>
      <c r="CV20" s="740"/>
      <c r="CW20" s="738" t="s">
        <v>479</v>
      </c>
      <c r="CX20" s="739"/>
      <c r="CY20" s="739"/>
      <c r="CZ20" s="739"/>
      <c r="DA20" s="740"/>
      <c r="DB20" s="738" t="s">
        <v>479</v>
      </c>
      <c r="DC20" s="739"/>
      <c r="DD20" s="739"/>
      <c r="DE20" s="739"/>
      <c r="DF20" s="740"/>
      <c r="DG20" s="738" t="s">
        <v>479</v>
      </c>
      <c r="DH20" s="739"/>
      <c r="DI20" s="739"/>
      <c r="DJ20" s="739"/>
      <c r="DK20" s="740"/>
      <c r="DL20" s="738" t="s">
        <v>479</v>
      </c>
      <c r="DM20" s="739"/>
      <c r="DN20" s="739"/>
      <c r="DO20" s="739"/>
      <c r="DP20" s="740"/>
      <c r="DQ20" s="738" t="s">
        <v>479</v>
      </c>
      <c r="DR20" s="739"/>
      <c r="DS20" s="739"/>
      <c r="DT20" s="739"/>
      <c r="DU20" s="740"/>
      <c r="DV20" s="735"/>
      <c r="DW20" s="736"/>
      <c r="DX20" s="736"/>
      <c r="DY20" s="736"/>
      <c r="DZ20" s="741"/>
      <c r="EA20" s="218"/>
    </row>
    <row r="21" spans="1:131" s="219" customFormat="1" ht="26.25" customHeight="1" thickBot="1" x14ac:dyDescent="0.2">
      <c r="A21" s="222">
        <v>15</v>
      </c>
      <c r="B21" s="742" t="s">
        <v>368</v>
      </c>
      <c r="C21" s="743"/>
      <c r="D21" s="743"/>
      <c r="E21" s="743"/>
      <c r="F21" s="743"/>
      <c r="G21" s="743"/>
      <c r="H21" s="743"/>
      <c r="I21" s="743"/>
      <c r="J21" s="743"/>
      <c r="K21" s="743"/>
      <c r="L21" s="743"/>
      <c r="M21" s="743"/>
      <c r="N21" s="743"/>
      <c r="O21" s="743"/>
      <c r="P21" s="744"/>
      <c r="Q21" s="745">
        <v>6293</v>
      </c>
      <c r="R21" s="746"/>
      <c r="S21" s="746"/>
      <c r="T21" s="746"/>
      <c r="U21" s="746"/>
      <c r="V21" s="746">
        <v>6293</v>
      </c>
      <c r="W21" s="746"/>
      <c r="X21" s="746"/>
      <c r="Y21" s="746"/>
      <c r="Z21" s="746"/>
      <c r="AA21" s="746" t="s">
        <v>543</v>
      </c>
      <c r="AB21" s="746"/>
      <c r="AC21" s="746"/>
      <c r="AD21" s="746"/>
      <c r="AE21" s="747"/>
      <c r="AF21" s="748" t="s">
        <v>118</v>
      </c>
      <c r="AG21" s="749"/>
      <c r="AH21" s="749"/>
      <c r="AI21" s="749"/>
      <c r="AJ21" s="750"/>
      <c r="AK21" s="731" t="s">
        <v>543</v>
      </c>
      <c r="AL21" s="732"/>
      <c r="AM21" s="732"/>
      <c r="AN21" s="732"/>
      <c r="AO21" s="732"/>
      <c r="AP21" s="732">
        <v>30864</v>
      </c>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c r="BS21" s="735" t="s">
        <v>565</v>
      </c>
      <c r="BT21" s="736" t="s">
        <v>566</v>
      </c>
      <c r="BU21" s="736" t="s">
        <v>566</v>
      </c>
      <c r="BV21" s="736" t="s">
        <v>566</v>
      </c>
      <c r="BW21" s="736" t="s">
        <v>566</v>
      </c>
      <c r="BX21" s="736" t="s">
        <v>566</v>
      </c>
      <c r="BY21" s="736" t="s">
        <v>566</v>
      </c>
      <c r="BZ21" s="736" t="s">
        <v>566</v>
      </c>
      <c r="CA21" s="736" t="s">
        <v>566</v>
      </c>
      <c r="CB21" s="736" t="s">
        <v>566</v>
      </c>
      <c r="CC21" s="736" t="s">
        <v>566</v>
      </c>
      <c r="CD21" s="736" t="s">
        <v>566</v>
      </c>
      <c r="CE21" s="736" t="s">
        <v>566</v>
      </c>
      <c r="CF21" s="736" t="s">
        <v>566</v>
      </c>
      <c r="CG21" s="737" t="s">
        <v>566</v>
      </c>
      <c r="CH21" s="738">
        <v>-8</v>
      </c>
      <c r="CI21" s="739"/>
      <c r="CJ21" s="739"/>
      <c r="CK21" s="739"/>
      <c r="CL21" s="740"/>
      <c r="CM21" s="738">
        <v>175</v>
      </c>
      <c r="CN21" s="739"/>
      <c r="CO21" s="739"/>
      <c r="CP21" s="739"/>
      <c r="CQ21" s="740"/>
      <c r="CR21" s="738">
        <v>2</v>
      </c>
      <c r="CS21" s="739"/>
      <c r="CT21" s="739"/>
      <c r="CU21" s="739"/>
      <c r="CV21" s="740"/>
      <c r="CW21" s="738">
        <v>292</v>
      </c>
      <c r="CX21" s="739"/>
      <c r="CY21" s="739"/>
      <c r="CZ21" s="739"/>
      <c r="DA21" s="740"/>
      <c r="DB21" s="738" t="s">
        <v>479</v>
      </c>
      <c r="DC21" s="739"/>
      <c r="DD21" s="739"/>
      <c r="DE21" s="739"/>
      <c r="DF21" s="740"/>
      <c r="DG21" s="738" t="s">
        <v>479</v>
      </c>
      <c r="DH21" s="739"/>
      <c r="DI21" s="739"/>
      <c r="DJ21" s="739"/>
      <c r="DK21" s="740"/>
      <c r="DL21" s="738" t="s">
        <v>479</v>
      </c>
      <c r="DM21" s="739"/>
      <c r="DN21" s="739"/>
      <c r="DO21" s="739"/>
      <c r="DP21" s="740"/>
      <c r="DQ21" s="738" t="s">
        <v>479</v>
      </c>
      <c r="DR21" s="739"/>
      <c r="DS21" s="739"/>
      <c r="DT21" s="739"/>
      <c r="DU21" s="740"/>
      <c r="DV21" s="735"/>
      <c r="DW21" s="736"/>
      <c r="DX21" s="736"/>
      <c r="DY21" s="736"/>
      <c r="DZ21" s="741"/>
      <c r="EA21" s="218"/>
    </row>
    <row r="22" spans="1:131" s="219" customFormat="1" ht="26.25" customHeight="1" x14ac:dyDescent="0.15">
      <c r="A22" s="222">
        <v>16</v>
      </c>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369</v>
      </c>
      <c r="BA22" s="774"/>
      <c r="BB22" s="774"/>
      <c r="BC22" s="774"/>
      <c r="BD22" s="775"/>
      <c r="BE22" s="217"/>
      <c r="BF22" s="217"/>
      <c r="BG22" s="217"/>
      <c r="BH22" s="217"/>
      <c r="BI22" s="217"/>
      <c r="BJ22" s="217"/>
      <c r="BK22" s="217"/>
      <c r="BL22" s="217"/>
      <c r="BM22" s="217"/>
      <c r="BN22" s="217"/>
      <c r="BO22" s="217"/>
      <c r="BP22" s="217"/>
      <c r="BQ22" s="222">
        <v>16</v>
      </c>
      <c r="BR22" s="223"/>
      <c r="BS22" s="735" t="s">
        <v>567</v>
      </c>
      <c r="BT22" s="736" t="s">
        <v>567</v>
      </c>
      <c r="BU22" s="736" t="s">
        <v>567</v>
      </c>
      <c r="BV22" s="736" t="s">
        <v>567</v>
      </c>
      <c r="BW22" s="736" t="s">
        <v>567</v>
      </c>
      <c r="BX22" s="736" t="s">
        <v>567</v>
      </c>
      <c r="BY22" s="736" t="s">
        <v>567</v>
      </c>
      <c r="BZ22" s="736" t="s">
        <v>567</v>
      </c>
      <c r="CA22" s="736" t="s">
        <v>567</v>
      </c>
      <c r="CB22" s="736" t="s">
        <v>567</v>
      </c>
      <c r="CC22" s="736" t="s">
        <v>567</v>
      </c>
      <c r="CD22" s="736" t="s">
        <v>567</v>
      </c>
      <c r="CE22" s="736" t="s">
        <v>567</v>
      </c>
      <c r="CF22" s="736" t="s">
        <v>567</v>
      </c>
      <c r="CG22" s="737" t="s">
        <v>567</v>
      </c>
      <c r="CH22" s="738">
        <v>2</v>
      </c>
      <c r="CI22" s="739"/>
      <c r="CJ22" s="739"/>
      <c r="CK22" s="739"/>
      <c r="CL22" s="740"/>
      <c r="CM22" s="738">
        <v>525</v>
      </c>
      <c r="CN22" s="739"/>
      <c r="CO22" s="739"/>
      <c r="CP22" s="739"/>
      <c r="CQ22" s="740"/>
      <c r="CR22" s="738">
        <v>250</v>
      </c>
      <c r="CS22" s="739"/>
      <c r="CT22" s="739"/>
      <c r="CU22" s="739"/>
      <c r="CV22" s="740"/>
      <c r="CW22" s="738">
        <v>14</v>
      </c>
      <c r="CX22" s="739"/>
      <c r="CY22" s="739"/>
      <c r="CZ22" s="739"/>
      <c r="DA22" s="740"/>
      <c r="DB22" s="738" t="s">
        <v>479</v>
      </c>
      <c r="DC22" s="739"/>
      <c r="DD22" s="739"/>
      <c r="DE22" s="739"/>
      <c r="DF22" s="740"/>
      <c r="DG22" s="738" t="s">
        <v>479</v>
      </c>
      <c r="DH22" s="739"/>
      <c r="DI22" s="739"/>
      <c r="DJ22" s="739"/>
      <c r="DK22" s="740"/>
      <c r="DL22" s="738" t="s">
        <v>479</v>
      </c>
      <c r="DM22" s="739"/>
      <c r="DN22" s="739"/>
      <c r="DO22" s="739"/>
      <c r="DP22" s="740"/>
      <c r="DQ22" s="738" t="s">
        <v>479</v>
      </c>
      <c r="DR22" s="739"/>
      <c r="DS22" s="739"/>
      <c r="DT22" s="739"/>
      <c r="DU22" s="740"/>
      <c r="DV22" s="735"/>
      <c r="DW22" s="736"/>
      <c r="DX22" s="736"/>
      <c r="DY22" s="736"/>
      <c r="DZ22" s="741"/>
      <c r="EA22" s="218"/>
    </row>
    <row r="23" spans="1:131" s="219" customFormat="1" ht="26.25" customHeight="1" thickBot="1" x14ac:dyDescent="0.2">
      <c r="A23" s="224" t="s">
        <v>370</v>
      </c>
      <c r="B23" s="751" t="s">
        <v>371</v>
      </c>
      <c r="C23" s="752"/>
      <c r="D23" s="752"/>
      <c r="E23" s="752"/>
      <c r="F23" s="752"/>
      <c r="G23" s="752"/>
      <c r="H23" s="752"/>
      <c r="I23" s="752"/>
      <c r="J23" s="752"/>
      <c r="K23" s="752"/>
      <c r="L23" s="752"/>
      <c r="M23" s="752"/>
      <c r="N23" s="752"/>
      <c r="O23" s="752"/>
      <c r="P23" s="753"/>
      <c r="Q23" s="754">
        <v>3888435</v>
      </c>
      <c r="R23" s="755"/>
      <c r="S23" s="755"/>
      <c r="T23" s="755"/>
      <c r="U23" s="755"/>
      <c r="V23" s="755">
        <v>3836687</v>
      </c>
      <c r="W23" s="755"/>
      <c r="X23" s="755"/>
      <c r="Y23" s="755"/>
      <c r="Z23" s="755"/>
      <c r="AA23" s="755">
        <v>51748</v>
      </c>
      <c r="AB23" s="755"/>
      <c r="AC23" s="755"/>
      <c r="AD23" s="755"/>
      <c r="AE23" s="756"/>
      <c r="AF23" s="757">
        <v>21590</v>
      </c>
      <c r="AG23" s="755"/>
      <c r="AH23" s="755"/>
      <c r="AI23" s="755"/>
      <c r="AJ23" s="758"/>
      <c r="AK23" s="759"/>
      <c r="AL23" s="760"/>
      <c r="AM23" s="760"/>
      <c r="AN23" s="760"/>
      <c r="AO23" s="760"/>
      <c r="AP23" s="755">
        <v>3831545</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568</v>
      </c>
      <c r="BT23" s="736" t="s">
        <v>569</v>
      </c>
      <c r="BU23" s="736" t="s">
        <v>569</v>
      </c>
      <c r="BV23" s="736" t="s">
        <v>569</v>
      </c>
      <c r="BW23" s="736" t="s">
        <v>569</v>
      </c>
      <c r="BX23" s="736" t="s">
        <v>569</v>
      </c>
      <c r="BY23" s="736" t="s">
        <v>569</v>
      </c>
      <c r="BZ23" s="736" t="s">
        <v>569</v>
      </c>
      <c r="CA23" s="736" t="s">
        <v>569</v>
      </c>
      <c r="CB23" s="736" t="s">
        <v>569</v>
      </c>
      <c r="CC23" s="736" t="s">
        <v>569</v>
      </c>
      <c r="CD23" s="736" t="s">
        <v>569</v>
      </c>
      <c r="CE23" s="736" t="s">
        <v>569</v>
      </c>
      <c r="CF23" s="736" t="s">
        <v>569</v>
      </c>
      <c r="CG23" s="737" t="s">
        <v>569</v>
      </c>
      <c r="CH23" s="738">
        <v>0</v>
      </c>
      <c r="CI23" s="739"/>
      <c r="CJ23" s="739"/>
      <c r="CK23" s="739"/>
      <c r="CL23" s="740"/>
      <c r="CM23" s="738">
        <v>532</v>
      </c>
      <c r="CN23" s="739"/>
      <c r="CO23" s="739"/>
      <c r="CP23" s="739"/>
      <c r="CQ23" s="740"/>
      <c r="CR23" s="738">
        <v>300</v>
      </c>
      <c r="CS23" s="739"/>
      <c r="CT23" s="739"/>
      <c r="CU23" s="739"/>
      <c r="CV23" s="740"/>
      <c r="CW23" s="738">
        <v>121</v>
      </c>
      <c r="CX23" s="739"/>
      <c r="CY23" s="739"/>
      <c r="CZ23" s="739"/>
      <c r="DA23" s="740"/>
      <c r="DB23" s="738" t="s">
        <v>479</v>
      </c>
      <c r="DC23" s="739"/>
      <c r="DD23" s="739"/>
      <c r="DE23" s="739"/>
      <c r="DF23" s="740"/>
      <c r="DG23" s="738" t="s">
        <v>479</v>
      </c>
      <c r="DH23" s="739"/>
      <c r="DI23" s="739"/>
      <c r="DJ23" s="739"/>
      <c r="DK23" s="740"/>
      <c r="DL23" s="738" t="s">
        <v>479</v>
      </c>
      <c r="DM23" s="739"/>
      <c r="DN23" s="739"/>
      <c r="DO23" s="739"/>
      <c r="DP23" s="740"/>
      <c r="DQ23" s="738" t="s">
        <v>479</v>
      </c>
      <c r="DR23" s="739"/>
      <c r="DS23" s="739"/>
      <c r="DT23" s="739"/>
      <c r="DU23" s="740"/>
      <c r="DV23" s="735"/>
      <c r="DW23" s="736"/>
      <c r="DX23" s="736"/>
      <c r="DY23" s="736"/>
      <c r="DZ23" s="741"/>
      <c r="EA23" s="218"/>
    </row>
    <row r="24" spans="1:131" s="219" customFormat="1" ht="26.25" customHeight="1" x14ac:dyDescent="0.15">
      <c r="A24" s="776" t="s">
        <v>372</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570</v>
      </c>
      <c r="BT24" s="736" t="s">
        <v>571</v>
      </c>
      <c r="BU24" s="736" t="s">
        <v>571</v>
      </c>
      <c r="BV24" s="736" t="s">
        <v>571</v>
      </c>
      <c r="BW24" s="736" t="s">
        <v>571</v>
      </c>
      <c r="BX24" s="736" t="s">
        <v>571</v>
      </c>
      <c r="BY24" s="736" t="s">
        <v>571</v>
      </c>
      <c r="BZ24" s="736" t="s">
        <v>571</v>
      </c>
      <c r="CA24" s="736" t="s">
        <v>571</v>
      </c>
      <c r="CB24" s="736" t="s">
        <v>571</v>
      </c>
      <c r="CC24" s="736" t="s">
        <v>571</v>
      </c>
      <c r="CD24" s="736" t="s">
        <v>571</v>
      </c>
      <c r="CE24" s="736" t="s">
        <v>571</v>
      </c>
      <c r="CF24" s="736" t="s">
        <v>571</v>
      </c>
      <c r="CG24" s="737" t="s">
        <v>571</v>
      </c>
      <c r="CH24" s="738">
        <v>-3</v>
      </c>
      <c r="CI24" s="739"/>
      <c r="CJ24" s="739"/>
      <c r="CK24" s="739"/>
      <c r="CL24" s="740"/>
      <c r="CM24" s="738">
        <v>1873</v>
      </c>
      <c r="CN24" s="739"/>
      <c r="CO24" s="739"/>
      <c r="CP24" s="739"/>
      <c r="CQ24" s="740"/>
      <c r="CR24" s="738">
        <v>1400</v>
      </c>
      <c r="CS24" s="739"/>
      <c r="CT24" s="739"/>
      <c r="CU24" s="739"/>
      <c r="CV24" s="740"/>
      <c r="CW24" s="738">
        <v>153</v>
      </c>
      <c r="CX24" s="739"/>
      <c r="CY24" s="739"/>
      <c r="CZ24" s="739"/>
      <c r="DA24" s="740"/>
      <c r="DB24" s="738" t="s">
        <v>479</v>
      </c>
      <c r="DC24" s="739"/>
      <c r="DD24" s="739"/>
      <c r="DE24" s="739"/>
      <c r="DF24" s="740"/>
      <c r="DG24" s="738" t="s">
        <v>479</v>
      </c>
      <c r="DH24" s="739"/>
      <c r="DI24" s="739"/>
      <c r="DJ24" s="739"/>
      <c r="DK24" s="740"/>
      <c r="DL24" s="738" t="s">
        <v>479</v>
      </c>
      <c r="DM24" s="739"/>
      <c r="DN24" s="739"/>
      <c r="DO24" s="739"/>
      <c r="DP24" s="740"/>
      <c r="DQ24" s="738" t="s">
        <v>479</v>
      </c>
      <c r="DR24" s="739"/>
      <c r="DS24" s="739"/>
      <c r="DT24" s="739"/>
      <c r="DU24" s="740"/>
      <c r="DV24" s="735"/>
      <c r="DW24" s="736"/>
      <c r="DX24" s="736"/>
      <c r="DY24" s="736"/>
      <c r="DZ24" s="741"/>
      <c r="EA24" s="218"/>
    </row>
    <row r="25" spans="1:131" ht="26.25" customHeight="1" thickBot="1" x14ac:dyDescent="0.2">
      <c r="A25" s="687" t="s">
        <v>373</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t="s">
        <v>547</v>
      </c>
      <c r="BS25" s="735" t="s">
        <v>572</v>
      </c>
      <c r="BT25" s="736" t="s">
        <v>573</v>
      </c>
      <c r="BU25" s="736" t="s">
        <v>573</v>
      </c>
      <c r="BV25" s="736" t="s">
        <v>573</v>
      </c>
      <c r="BW25" s="736" t="s">
        <v>573</v>
      </c>
      <c r="BX25" s="736" t="s">
        <v>573</v>
      </c>
      <c r="BY25" s="736" t="s">
        <v>573</v>
      </c>
      <c r="BZ25" s="736" t="s">
        <v>573</v>
      </c>
      <c r="CA25" s="736" t="s">
        <v>573</v>
      </c>
      <c r="CB25" s="736" t="s">
        <v>573</v>
      </c>
      <c r="CC25" s="736" t="s">
        <v>573</v>
      </c>
      <c r="CD25" s="736" t="s">
        <v>573</v>
      </c>
      <c r="CE25" s="736" t="s">
        <v>573</v>
      </c>
      <c r="CF25" s="736" t="s">
        <v>573</v>
      </c>
      <c r="CG25" s="737" t="s">
        <v>573</v>
      </c>
      <c r="CH25" s="738">
        <v>0</v>
      </c>
      <c r="CI25" s="739"/>
      <c r="CJ25" s="739"/>
      <c r="CK25" s="739"/>
      <c r="CL25" s="740"/>
      <c r="CM25" s="738">
        <v>121</v>
      </c>
      <c r="CN25" s="739"/>
      <c r="CO25" s="739"/>
      <c r="CP25" s="739"/>
      <c r="CQ25" s="740"/>
      <c r="CR25" s="738">
        <v>28</v>
      </c>
      <c r="CS25" s="739"/>
      <c r="CT25" s="739"/>
      <c r="CU25" s="739"/>
      <c r="CV25" s="740"/>
      <c r="CW25" s="738">
        <v>143</v>
      </c>
      <c r="CX25" s="739"/>
      <c r="CY25" s="739"/>
      <c r="CZ25" s="739"/>
      <c r="DA25" s="740"/>
      <c r="DB25" s="738" t="s">
        <v>479</v>
      </c>
      <c r="DC25" s="739"/>
      <c r="DD25" s="739"/>
      <c r="DE25" s="739"/>
      <c r="DF25" s="740"/>
      <c r="DG25" s="738" t="s">
        <v>479</v>
      </c>
      <c r="DH25" s="739"/>
      <c r="DI25" s="739"/>
      <c r="DJ25" s="739"/>
      <c r="DK25" s="740"/>
      <c r="DL25" s="738">
        <v>47</v>
      </c>
      <c r="DM25" s="739"/>
      <c r="DN25" s="739"/>
      <c r="DO25" s="739"/>
      <c r="DP25" s="740"/>
      <c r="DQ25" s="738">
        <v>33</v>
      </c>
      <c r="DR25" s="739"/>
      <c r="DS25" s="739"/>
      <c r="DT25" s="739"/>
      <c r="DU25" s="740"/>
      <c r="DV25" s="735"/>
      <c r="DW25" s="736"/>
      <c r="DX25" s="736"/>
      <c r="DY25" s="736"/>
      <c r="DZ25" s="741"/>
      <c r="EA25" s="214"/>
    </row>
    <row r="26" spans="1:131" ht="26.25" customHeight="1" x14ac:dyDescent="0.15">
      <c r="A26" s="689" t="s">
        <v>337</v>
      </c>
      <c r="B26" s="690"/>
      <c r="C26" s="690"/>
      <c r="D26" s="690"/>
      <c r="E26" s="690"/>
      <c r="F26" s="690"/>
      <c r="G26" s="690"/>
      <c r="H26" s="690"/>
      <c r="I26" s="690"/>
      <c r="J26" s="690"/>
      <c r="K26" s="690"/>
      <c r="L26" s="690"/>
      <c r="M26" s="690"/>
      <c r="N26" s="690"/>
      <c r="O26" s="690"/>
      <c r="P26" s="691"/>
      <c r="Q26" s="695" t="s">
        <v>374</v>
      </c>
      <c r="R26" s="696"/>
      <c r="S26" s="696"/>
      <c r="T26" s="696"/>
      <c r="U26" s="697"/>
      <c r="V26" s="695" t="s">
        <v>375</v>
      </c>
      <c r="W26" s="696"/>
      <c r="X26" s="696"/>
      <c r="Y26" s="696"/>
      <c r="Z26" s="697"/>
      <c r="AA26" s="695" t="s">
        <v>376</v>
      </c>
      <c r="AB26" s="696"/>
      <c r="AC26" s="696"/>
      <c r="AD26" s="696"/>
      <c r="AE26" s="696"/>
      <c r="AF26" s="782" t="s">
        <v>377</v>
      </c>
      <c r="AG26" s="783"/>
      <c r="AH26" s="783"/>
      <c r="AI26" s="783"/>
      <c r="AJ26" s="784"/>
      <c r="AK26" s="696" t="s">
        <v>378</v>
      </c>
      <c r="AL26" s="696"/>
      <c r="AM26" s="696"/>
      <c r="AN26" s="696"/>
      <c r="AO26" s="697"/>
      <c r="AP26" s="695" t="s">
        <v>379</v>
      </c>
      <c r="AQ26" s="696"/>
      <c r="AR26" s="696"/>
      <c r="AS26" s="696"/>
      <c r="AT26" s="697"/>
      <c r="AU26" s="695" t="s">
        <v>380</v>
      </c>
      <c r="AV26" s="696"/>
      <c r="AW26" s="696"/>
      <c r="AX26" s="696"/>
      <c r="AY26" s="697"/>
      <c r="AZ26" s="695" t="s">
        <v>381</v>
      </c>
      <c r="BA26" s="696"/>
      <c r="BB26" s="696"/>
      <c r="BC26" s="696"/>
      <c r="BD26" s="697"/>
      <c r="BE26" s="695" t="s">
        <v>344</v>
      </c>
      <c r="BF26" s="696"/>
      <c r="BG26" s="696"/>
      <c r="BH26" s="696"/>
      <c r="BI26" s="702"/>
      <c r="BJ26" s="216"/>
      <c r="BK26" s="216"/>
      <c r="BL26" s="216"/>
      <c r="BM26" s="216"/>
      <c r="BN26" s="216"/>
      <c r="BO26" s="225"/>
      <c r="BP26" s="225"/>
      <c r="BQ26" s="222">
        <v>20</v>
      </c>
      <c r="BR26" s="223"/>
      <c r="BS26" s="735" t="s">
        <v>574</v>
      </c>
      <c r="BT26" s="736" t="s">
        <v>575</v>
      </c>
      <c r="BU26" s="736" t="s">
        <v>575</v>
      </c>
      <c r="BV26" s="736" t="s">
        <v>575</v>
      </c>
      <c r="BW26" s="736" t="s">
        <v>575</v>
      </c>
      <c r="BX26" s="736" t="s">
        <v>575</v>
      </c>
      <c r="BY26" s="736" t="s">
        <v>575</v>
      </c>
      <c r="BZ26" s="736" t="s">
        <v>575</v>
      </c>
      <c r="CA26" s="736" t="s">
        <v>575</v>
      </c>
      <c r="CB26" s="736" t="s">
        <v>575</v>
      </c>
      <c r="CC26" s="736" t="s">
        <v>575</v>
      </c>
      <c r="CD26" s="736" t="s">
        <v>575</v>
      </c>
      <c r="CE26" s="736" t="s">
        <v>575</v>
      </c>
      <c r="CF26" s="736" t="s">
        <v>575</v>
      </c>
      <c r="CG26" s="737" t="s">
        <v>575</v>
      </c>
      <c r="CH26" s="738">
        <v>-5</v>
      </c>
      <c r="CI26" s="739"/>
      <c r="CJ26" s="739"/>
      <c r="CK26" s="739"/>
      <c r="CL26" s="740"/>
      <c r="CM26" s="738">
        <v>619</v>
      </c>
      <c r="CN26" s="739"/>
      <c r="CO26" s="739"/>
      <c r="CP26" s="739"/>
      <c r="CQ26" s="740"/>
      <c r="CR26" s="738">
        <v>288</v>
      </c>
      <c r="CS26" s="739"/>
      <c r="CT26" s="739"/>
      <c r="CU26" s="739"/>
      <c r="CV26" s="740"/>
      <c r="CW26" s="738">
        <v>0</v>
      </c>
      <c r="CX26" s="739"/>
      <c r="CY26" s="739"/>
      <c r="CZ26" s="739"/>
      <c r="DA26" s="740"/>
      <c r="DB26" s="738" t="s">
        <v>479</v>
      </c>
      <c r="DC26" s="739"/>
      <c r="DD26" s="739"/>
      <c r="DE26" s="739"/>
      <c r="DF26" s="740"/>
      <c r="DG26" s="738" t="s">
        <v>479</v>
      </c>
      <c r="DH26" s="739"/>
      <c r="DI26" s="739"/>
      <c r="DJ26" s="739"/>
      <c r="DK26" s="740"/>
      <c r="DL26" s="738" t="s">
        <v>479</v>
      </c>
      <c r="DM26" s="739"/>
      <c r="DN26" s="739"/>
      <c r="DO26" s="739"/>
      <c r="DP26" s="740"/>
      <c r="DQ26" s="738" t="s">
        <v>479</v>
      </c>
      <c r="DR26" s="739"/>
      <c r="DS26" s="739"/>
      <c r="DT26" s="739"/>
      <c r="DU26" s="740"/>
      <c r="DV26" s="735"/>
      <c r="DW26" s="736"/>
      <c r="DX26" s="736"/>
      <c r="DY26" s="736"/>
      <c r="DZ26" s="741"/>
      <c r="EA26" s="214"/>
    </row>
    <row r="27" spans="1:131" ht="26.25" customHeight="1" thickBot="1" x14ac:dyDescent="0.2">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576</v>
      </c>
      <c r="BT27" s="736" t="s">
        <v>576</v>
      </c>
      <c r="BU27" s="736" t="s">
        <v>576</v>
      </c>
      <c r="BV27" s="736" t="s">
        <v>576</v>
      </c>
      <c r="BW27" s="736" t="s">
        <v>576</v>
      </c>
      <c r="BX27" s="736" t="s">
        <v>576</v>
      </c>
      <c r="BY27" s="736" t="s">
        <v>576</v>
      </c>
      <c r="BZ27" s="736" t="s">
        <v>576</v>
      </c>
      <c r="CA27" s="736" t="s">
        <v>576</v>
      </c>
      <c r="CB27" s="736" t="s">
        <v>576</v>
      </c>
      <c r="CC27" s="736" t="s">
        <v>576</v>
      </c>
      <c r="CD27" s="736" t="s">
        <v>576</v>
      </c>
      <c r="CE27" s="736" t="s">
        <v>576</v>
      </c>
      <c r="CF27" s="736" t="s">
        <v>576</v>
      </c>
      <c r="CG27" s="737" t="s">
        <v>576</v>
      </c>
      <c r="CH27" s="738">
        <v>-7</v>
      </c>
      <c r="CI27" s="739"/>
      <c r="CJ27" s="739"/>
      <c r="CK27" s="739"/>
      <c r="CL27" s="740"/>
      <c r="CM27" s="738">
        <v>510</v>
      </c>
      <c r="CN27" s="739"/>
      <c r="CO27" s="739"/>
      <c r="CP27" s="739"/>
      <c r="CQ27" s="740"/>
      <c r="CR27" s="738">
        <v>20</v>
      </c>
      <c r="CS27" s="739"/>
      <c r="CT27" s="739"/>
      <c r="CU27" s="739"/>
      <c r="CV27" s="740"/>
      <c r="CW27" s="738" t="s">
        <v>479</v>
      </c>
      <c r="CX27" s="739"/>
      <c r="CY27" s="739"/>
      <c r="CZ27" s="739"/>
      <c r="DA27" s="740"/>
      <c r="DB27" s="738" t="s">
        <v>479</v>
      </c>
      <c r="DC27" s="739"/>
      <c r="DD27" s="739"/>
      <c r="DE27" s="739"/>
      <c r="DF27" s="740"/>
      <c r="DG27" s="738" t="s">
        <v>479</v>
      </c>
      <c r="DH27" s="739"/>
      <c r="DI27" s="739"/>
      <c r="DJ27" s="739"/>
      <c r="DK27" s="740"/>
      <c r="DL27" s="738" t="s">
        <v>479</v>
      </c>
      <c r="DM27" s="739"/>
      <c r="DN27" s="739"/>
      <c r="DO27" s="739"/>
      <c r="DP27" s="740"/>
      <c r="DQ27" s="738" t="s">
        <v>479</v>
      </c>
      <c r="DR27" s="739"/>
      <c r="DS27" s="739"/>
      <c r="DT27" s="739"/>
      <c r="DU27" s="740"/>
      <c r="DV27" s="735"/>
      <c r="DW27" s="736"/>
      <c r="DX27" s="736"/>
      <c r="DY27" s="736"/>
      <c r="DZ27" s="741"/>
      <c r="EA27" s="214"/>
    </row>
    <row r="28" spans="1:131" ht="26.25" customHeight="1" thickTop="1" x14ac:dyDescent="0.15">
      <c r="A28" s="226">
        <v>1</v>
      </c>
      <c r="B28" s="711" t="s">
        <v>382</v>
      </c>
      <c r="C28" s="712"/>
      <c r="D28" s="712"/>
      <c r="E28" s="712"/>
      <c r="F28" s="712"/>
      <c r="G28" s="712"/>
      <c r="H28" s="712"/>
      <c r="I28" s="712"/>
      <c r="J28" s="712"/>
      <c r="K28" s="712"/>
      <c r="L28" s="712"/>
      <c r="M28" s="712"/>
      <c r="N28" s="712"/>
      <c r="O28" s="712"/>
      <c r="P28" s="713"/>
      <c r="Q28" s="792">
        <v>700827</v>
      </c>
      <c r="R28" s="793"/>
      <c r="S28" s="793"/>
      <c r="T28" s="793"/>
      <c r="U28" s="793"/>
      <c r="V28" s="793">
        <v>691573</v>
      </c>
      <c r="W28" s="793"/>
      <c r="X28" s="793"/>
      <c r="Y28" s="793"/>
      <c r="Z28" s="793"/>
      <c r="AA28" s="793">
        <v>9254</v>
      </c>
      <c r="AB28" s="793"/>
      <c r="AC28" s="793"/>
      <c r="AD28" s="793"/>
      <c r="AE28" s="794"/>
      <c r="AF28" s="795">
        <v>9254</v>
      </c>
      <c r="AG28" s="793"/>
      <c r="AH28" s="793"/>
      <c r="AI28" s="793"/>
      <c r="AJ28" s="796"/>
      <c r="AK28" s="797">
        <v>49798</v>
      </c>
      <c r="AL28" s="798"/>
      <c r="AM28" s="798"/>
      <c r="AN28" s="798"/>
      <c r="AO28" s="798"/>
      <c r="AP28" s="798" t="s">
        <v>543</v>
      </c>
      <c r="AQ28" s="798"/>
      <c r="AR28" s="798"/>
      <c r="AS28" s="798"/>
      <c r="AT28" s="798"/>
      <c r="AU28" s="798" t="s">
        <v>543</v>
      </c>
      <c r="AV28" s="798"/>
      <c r="AW28" s="798"/>
      <c r="AX28" s="798"/>
      <c r="AY28" s="798"/>
      <c r="AZ28" s="799" t="s">
        <v>543</v>
      </c>
      <c r="BA28" s="799"/>
      <c r="BB28" s="799"/>
      <c r="BC28" s="799"/>
      <c r="BD28" s="799"/>
      <c r="BE28" s="790"/>
      <c r="BF28" s="790"/>
      <c r="BG28" s="790"/>
      <c r="BH28" s="790"/>
      <c r="BI28" s="791"/>
      <c r="BJ28" s="216"/>
      <c r="BK28" s="216"/>
      <c r="BL28" s="216"/>
      <c r="BM28" s="216"/>
      <c r="BN28" s="216"/>
      <c r="BO28" s="225"/>
      <c r="BP28" s="225"/>
      <c r="BQ28" s="222">
        <v>22</v>
      </c>
      <c r="BR28" s="223"/>
      <c r="BS28" s="735" t="s">
        <v>577</v>
      </c>
      <c r="BT28" s="736"/>
      <c r="BU28" s="736"/>
      <c r="BV28" s="736"/>
      <c r="BW28" s="736"/>
      <c r="BX28" s="736"/>
      <c r="BY28" s="736"/>
      <c r="BZ28" s="736"/>
      <c r="CA28" s="736"/>
      <c r="CB28" s="736"/>
      <c r="CC28" s="736"/>
      <c r="CD28" s="736"/>
      <c r="CE28" s="736"/>
      <c r="CF28" s="736"/>
      <c r="CG28" s="737"/>
      <c r="CH28" s="738">
        <v>0</v>
      </c>
      <c r="CI28" s="739"/>
      <c r="CJ28" s="739"/>
      <c r="CK28" s="739"/>
      <c r="CL28" s="740"/>
      <c r="CM28" s="738">
        <v>88</v>
      </c>
      <c r="CN28" s="739"/>
      <c r="CO28" s="739"/>
      <c r="CP28" s="739"/>
      <c r="CQ28" s="740"/>
      <c r="CR28" s="738">
        <v>23</v>
      </c>
      <c r="CS28" s="739"/>
      <c r="CT28" s="739"/>
      <c r="CU28" s="739"/>
      <c r="CV28" s="740"/>
      <c r="CW28" s="738" t="s">
        <v>543</v>
      </c>
      <c r="CX28" s="739"/>
      <c r="CY28" s="739"/>
      <c r="CZ28" s="739"/>
      <c r="DA28" s="740"/>
      <c r="DB28" s="738" t="s">
        <v>543</v>
      </c>
      <c r="DC28" s="739"/>
      <c r="DD28" s="739"/>
      <c r="DE28" s="739"/>
      <c r="DF28" s="740"/>
      <c r="DG28" s="738" t="s">
        <v>543</v>
      </c>
      <c r="DH28" s="739"/>
      <c r="DI28" s="739"/>
      <c r="DJ28" s="739"/>
      <c r="DK28" s="740"/>
      <c r="DL28" s="738" t="s">
        <v>543</v>
      </c>
      <c r="DM28" s="739"/>
      <c r="DN28" s="739"/>
      <c r="DO28" s="739"/>
      <c r="DP28" s="740"/>
      <c r="DQ28" s="738" t="s">
        <v>543</v>
      </c>
      <c r="DR28" s="739"/>
      <c r="DS28" s="739"/>
      <c r="DT28" s="739"/>
      <c r="DU28" s="740"/>
      <c r="DV28" s="735"/>
      <c r="DW28" s="736"/>
      <c r="DX28" s="736"/>
      <c r="DY28" s="736"/>
      <c r="DZ28" s="741"/>
      <c r="EA28" s="214"/>
    </row>
    <row r="29" spans="1:131" ht="26.25" customHeight="1" x14ac:dyDescent="0.15">
      <c r="A29" s="226">
        <v>2</v>
      </c>
      <c r="B29" s="742" t="s">
        <v>383</v>
      </c>
      <c r="C29" s="743"/>
      <c r="D29" s="743"/>
      <c r="E29" s="743"/>
      <c r="F29" s="743"/>
      <c r="G29" s="743"/>
      <c r="H29" s="743"/>
      <c r="I29" s="743"/>
      <c r="J29" s="743"/>
      <c r="K29" s="743"/>
      <c r="L29" s="743"/>
      <c r="M29" s="743"/>
      <c r="N29" s="743"/>
      <c r="O29" s="743"/>
      <c r="P29" s="744"/>
      <c r="Q29" s="745">
        <v>57693</v>
      </c>
      <c r="R29" s="746"/>
      <c r="S29" s="746"/>
      <c r="T29" s="746"/>
      <c r="U29" s="746"/>
      <c r="V29" s="746">
        <v>54327</v>
      </c>
      <c r="W29" s="746"/>
      <c r="X29" s="746"/>
      <c r="Y29" s="746"/>
      <c r="Z29" s="746"/>
      <c r="AA29" s="746">
        <v>3366</v>
      </c>
      <c r="AB29" s="746"/>
      <c r="AC29" s="746"/>
      <c r="AD29" s="746"/>
      <c r="AE29" s="747"/>
      <c r="AF29" s="788">
        <v>8466</v>
      </c>
      <c r="AG29" s="746"/>
      <c r="AH29" s="746"/>
      <c r="AI29" s="746"/>
      <c r="AJ29" s="789"/>
      <c r="AK29" s="804" t="s">
        <v>543</v>
      </c>
      <c r="AL29" s="800"/>
      <c r="AM29" s="800"/>
      <c r="AN29" s="800"/>
      <c r="AO29" s="800"/>
      <c r="AP29" s="800">
        <v>108610</v>
      </c>
      <c r="AQ29" s="800"/>
      <c r="AR29" s="800"/>
      <c r="AS29" s="800"/>
      <c r="AT29" s="800"/>
      <c r="AU29" s="800" t="s">
        <v>543</v>
      </c>
      <c r="AV29" s="800"/>
      <c r="AW29" s="800"/>
      <c r="AX29" s="800"/>
      <c r="AY29" s="800"/>
      <c r="AZ29" s="801" t="s">
        <v>543</v>
      </c>
      <c r="BA29" s="801"/>
      <c r="BB29" s="801"/>
      <c r="BC29" s="801"/>
      <c r="BD29" s="801"/>
      <c r="BE29" s="802" t="s">
        <v>384</v>
      </c>
      <c r="BF29" s="802"/>
      <c r="BG29" s="802"/>
      <c r="BH29" s="802"/>
      <c r="BI29" s="803"/>
      <c r="BJ29" s="216"/>
      <c r="BK29" s="216"/>
      <c r="BL29" s="216"/>
      <c r="BM29" s="216"/>
      <c r="BN29" s="216"/>
      <c r="BO29" s="225"/>
      <c r="BP29" s="225"/>
      <c r="BQ29" s="222">
        <v>23</v>
      </c>
      <c r="BR29" s="223"/>
      <c r="BS29" s="735" t="s">
        <v>578</v>
      </c>
      <c r="BT29" s="736" t="s">
        <v>579</v>
      </c>
      <c r="BU29" s="736" t="s">
        <v>579</v>
      </c>
      <c r="BV29" s="736" t="s">
        <v>579</v>
      </c>
      <c r="BW29" s="736" t="s">
        <v>579</v>
      </c>
      <c r="BX29" s="736" t="s">
        <v>579</v>
      </c>
      <c r="BY29" s="736" t="s">
        <v>579</v>
      </c>
      <c r="BZ29" s="736" t="s">
        <v>579</v>
      </c>
      <c r="CA29" s="736" t="s">
        <v>579</v>
      </c>
      <c r="CB29" s="736" t="s">
        <v>579</v>
      </c>
      <c r="CC29" s="736" t="s">
        <v>579</v>
      </c>
      <c r="CD29" s="736" t="s">
        <v>579</v>
      </c>
      <c r="CE29" s="736" t="s">
        <v>579</v>
      </c>
      <c r="CF29" s="736" t="s">
        <v>579</v>
      </c>
      <c r="CG29" s="737" t="s">
        <v>579</v>
      </c>
      <c r="CH29" s="738">
        <v>1</v>
      </c>
      <c r="CI29" s="739"/>
      <c r="CJ29" s="739"/>
      <c r="CK29" s="739"/>
      <c r="CL29" s="740"/>
      <c r="CM29" s="738">
        <v>83</v>
      </c>
      <c r="CN29" s="739"/>
      <c r="CO29" s="739"/>
      <c r="CP29" s="739"/>
      <c r="CQ29" s="740"/>
      <c r="CR29" s="738">
        <v>68</v>
      </c>
      <c r="CS29" s="739"/>
      <c r="CT29" s="739"/>
      <c r="CU29" s="739"/>
      <c r="CV29" s="740"/>
      <c r="CW29" s="738">
        <v>7</v>
      </c>
      <c r="CX29" s="739"/>
      <c r="CY29" s="739"/>
      <c r="CZ29" s="739"/>
      <c r="DA29" s="740"/>
      <c r="DB29" s="738" t="s">
        <v>479</v>
      </c>
      <c r="DC29" s="739"/>
      <c r="DD29" s="739"/>
      <c r="DE29" s="739"/>
      <c r="DF29" s="740"/>
      <c r="DG29" s="738" t="s">
        <v>479</v>
      </c>
      <c r="DH29" s="739"/>
      <c r="DI29" s="739"/>
      <c r="DJ29" s="739"/>
      <c r="DK29" s="740"/>
      <c r="DL29" s="738" t="s">
        <v>479</v>
      </c>
      <c r="DM29" s="739"/>
      <c r="DN29" s="739"/>
      <c r="DO29" s="739"/>
      <c r="DP29" s="740"/>
      <c r="DQ29" s="738" t="s">
        <v>479</v>
      </c>
      <c r="DR29" s="739"/>
      <c r="DS29" s="739"/>
      <c r="DT29" s="739"/>
      <c r="DU29" s="740"/>
      <c r="DV29" s="735"/>
      <c r="DW29" s="736"/>
      <c r="DX29" s="736"/>
      <c r="DY29" s="736"/>
      <c r="DZ29" s="741"/>
      <c r="EA29" s="214"/>
    </row>
    <row r="30" spans="1:131" ht="26.25" customHeight="1" x14ac:dyDescent="0.15">
      <c r="A30" s="226">
        <v>3</v>
      </c>
      <c r="B30" s="742" t="s">
        <v>385</v>
      </c>
      <c r="C30" s="743"/>
      <c r="D30" s="743"/>
      <c r="E30" s="743"/>
      <c r="F30" s="743"/>
      <c r="G30" s="743"/>
      <c r="H30" s="743"/>
      <c r="I30" s="743"/>
      <c r="J30" s="743"/>
      <c r="K30" s="743"/>
      <c r="L30" s="743"/>
      <c r="M30" s="743"/>
      <c r="N30" s="743"/>
      <c r="O30" s="743"/>
      <c r="P30" s="744"/>
      <c r="Q30" s="745">
        <v>10446</v>
      </c>
      <c r="R30" s="746"/>
      <c r="S30" s="746"/>
      <c r="T30" s="746"/>
      <c r="U30" s="746"/>
      <c r="V30" s="746">
        <v>6875</v>
      </c>
      <c r="W30" s="746"/>
      <c r="X30" s="746"/>
      <c r="Y30" s="746"/>
      <c r="Z30" s="746"/>
      <c r="AA30" s="746">
        <v>3571</v>
      </c>
      <c r="AB30" s="746"/>
      <c r="AC30" s="746"/>
      <c r="AD30" s="746"/>
      <c r="AE30" s="747"/>
      <c r="AF30" s="788">
        <v>22009</v>
      </c>
      <c r="AG30" s="746"/>
      <c r="AH30" s="746"/>
      <c r="AI30" s="746"/>
      <c r="AJ30" s="789"/>
      <c r="AK30" s="804" t="s">
        <v>543</v>
      </c>
      <c r="AL30" s="800"/>
      <c r="AM30" s="800"/>
      <c r="AN30" s="800"/>
      <c r="AO30" s="800"/>
      <c r="AP30" s="800">
        <v>204</v>
      </c>
      <c r="AQ30" s="800"/>
      <c r="AR30" s="800"/>
      <c r="AS30" s="800"/>
      <c r="AT30" s="800"/>
      <c r="AU30" s="800" t="s">
        <v>543</v>
      </c>
      <c r="AV30" s="800"/>
      <c r="AW30" s="800"/>
      <c r="AX30" s="800"/>
      <c r="AY30" s="800"/>
      <c r="AZ30" s="801" t="s">
        <v>543</v>
      </c>
      <c r="BA30" s="801"/>
      <c r="BB30" s="801"/>
      <c r="BC30" s="801"/>
      <c r="BD30" s="801"/>
      <c r="BE30" s="802" t="s">
        <v>384</v>
      </c>
      <c r="BF30" s="802"/>
      <c r="BG30" s="802"/>
      <c r="BH30" s="802"/>
      <c r="BI30" s="803"/>
      <c r="BJ30" s="216"/>
      <c r="BK30" s="216"/>
      <c r="BL30" s="216"/>
      <c r="BM30" s="216"/>
      <c r="BN30" s="216"/>
      <c r="BO30" s="225"/>
      <c r="BP30" s="225"/>
      <c r="BQ30" s="222">
        <v>24</v>
      </c>
      <c r="BR30" s="223"/>
      <c r="BS30" s="735" t="s">
        <v>580</v>
      </c>
      <c r="BT30" s="736" t="s">
        <v>581</v>
      </c>
      <c r="BU30" s="736" t="s">
        <v>581</v>
      </c>
      <c r="BV30" s="736" t="s">
        <v>581</v>
      </c>
      <c r="BW30" s="736" t="s">
        <v>581</v>
      </c>
      <c r="BX30" s="736" t="s">
        <v>581</v>
      </c>
      <c r="BY30" s="736" t="s">
        <v>581</v>
      </c>
      <c r="BZ30" s="736" t="s">
        <v>581</v>
      </c>
      <c r="CA30" s="736" t="s">
        <v>581</v>
      </c>
      <c r="CB30" s="736" t="s">
        <v>581</v>
      </c>
      <c r="CC30" s="736" t="s">
        <v>581</v>
      </c>
      <c r="CD30" s="736" t="s">
        <v>581</v>
      </c>
      <c r="CE30" s="736" t="s">
        <v>581</v>
      </c>
      <c r="CF30" s="736" t="s">
        <v>581</v>
      </c>
      <c r="CG30" s="737" t="s">
        <v>581</v>
      </c>
      <c r="CH30" s="738">
        <v>-105</v>
      </c>
      <c r="CI30" s="739"/>
      <c r="CJ30" s="739"/>
      <c r="CK30" s="739"/>
      <c r="CL30" s="740"/>
      <c r="CM30" s="738">
        <v>3666</v>
      </c>
      <c r="CN30" s="739"/>
      <c r="CO30" s="739"/>
      <c r="CP30" s="739"/>
      <c r="CQ30" s="740"/>
      <c r="CR30" s="738">
        <v>50</v>
      </c>
      <c r="CS30" s="739"/>
      <c r="CT30" s="739"/>
      <c r="CU30" s="739"/>
      <c r="CV30" s="740"/>
      <c r="CW30" s="738">
        <v>86</v>
      </c>
      <c r="CX30" s="739"/>
      <c r="CY30" s="739"/>
      <c r="CZ30" s="739"/>
      <c r="DA30" s="740"/>
      <c r="DB30" s="738" t="s">
        <v>543</v>
      </c>
      <c r="DC30" s="739"/>
      <c r="DD30" s="739"/>
      <c r="DE30" s="739"/>
      <c r="DF30" s="740"/>
      <c r="DG30" s="738" t="s">
        <v>543</v>
      </c>
      <c r="DH30" s="739"/>
      <c r="DI30" s="739"/>
      <c r="DJ30" s="739"/>
      <c r="DK30" s="740"/>
      <c r="DL30" s="738" t="s">
        <v>543</v>
      </c>
      <c r="DM30" s="739"/>
      <c r="DN30" s="739"/>
      <c r="DO30" s="739"/>
      <c r="DP30" s="740"/>
      <c r="DQ30" s="738" t="s">
        <v>543</v>
      </c>
      <c r="DR30" s="739"/>
      <c r="DS30" s="739"/>
      <c r="DT30" s="739"/>
      <c r="DU30" s="740"/>
      <c r="DV30" s="735"/>
      <c r="DW30" s="736"/>
      <c r="DX30" s="736"/>
      <c r="DY30" s="736"/>
      <c r="DZ30" s="741"/>
      <c r="EA30" s="214"/>
    </row>
    <row r="31" spans="1:131" ht="26.25" customHeight="1" x14ac:dyDescent="0.15">
      <c r="A31" s="226">
        <v>4</v>
      </c>
      <c r="B31" s="742" t="s">
        <v>386</v>
      </c>
      <c r="C31" s="743"/>
      <c r="D31" s="743"/>
      <c r="E31" s="743"/>
      <c r="F31" s="743"/>
      <c r="G31" s="743"/>
      <c r="H31" s="743"/>
      <c r="I31" s="743"/>
      <c r="J31" s="743"/>
      <c r="K31" s="743"/>
      <c r="L31" s="743"/>
      <c r="M31" s="743"/>
      <c r="N31" s="743"/>
      <c r="O31" s="743"/>
      <c r="P31" s="744"/>
      <c r="Q31" s="745">
        <v>852</v>
      </c>
      <c r="R31" s="746"/>
      <c r="S31" s="746"/>
      <c r="T31" s="746"/>
      <c r="U31" s="746"/>
      <c r="V31" s="746">
        <v>532</v>
      </c>
      <c r="W31" s="746"/>
      <c r="X31" s="746"/>
      <c r="Y31" s="746"/>
      <c r="Z31" s="746"/>
      <c r="AA31" s="746">
        <v>320</v>
      </c>
      <c r="AB31" s="746"/>
      <c r="AC31" s="746"/>
      <c r="AD31" s="746"/>
      <c r="AE31" s="747"/>
      <c r="AF31" s="788">
        <v>13550</v>
      </c>
      <c r="AG31" s="746"/>
      <c r="AH31" s="746"/>
      <c r="AI31" s="746"/>
      <c r="AJ31" s="789"/>
      <c r="AK31" s="804" t="s">
        <v>543</v>
      </c>
      <c r="AL31" s="800"/>
      <c r="AM31" s="800"/>
      <c r="AN31" s="800"/>
      <c r="AO31" s="800"/>
      <c r="AP31" s="800" t="s">
        <v>543</v>
      </c>
      <c r="AQ31" s="800"/>
      <c r="AR31" s="800"/>
      <c r="AS31" s="800"/>
      <c r="AT31" s="800"/>
      <c r="AU31" s="800" t="s">
        <v>543</v>
      </c>
      <c r="AV31" s="800"/>
      <c r="AW31" s="800"/>
      <c r="AX31" s="800"/>
      <c r="AY31" s="800"/>
      <c r="AZ31" s="801" t="s">
        <v>543</v>
      </c>
      <c r="BA31" s="801"/>
      <c r="BB31" s="801"/>
      <c r="BC31" s="801"/>
      <c r="BD31" s="801"/>
      <c r="BE31" s="802" t="s">
        <v>384</v>
      </c>
      <c r="BF31" s="802"/>
      <c r="BG31" s="802"/>
      <c r="BH31" s="802"/>
      <c r="BI31" s="803"/>
      <c r="BJ31" s="216"/>
      <c r="BK31" s="216"/>
      <c r="BL31" s="216"/>
      <c r="BM31" s="216"/>
      <c r="BN31" s="216"/>
      <c r="BO31" s="225"/>
      <c r="BP31" s="225"/>
      <c r="BQ31" s="222">
        <v>25</v>
      </c>
      <c r="BR31" s="223" t="s">
        <v>547</v>
      </c>
      <c r="BS31" s="735" t="s">
        <v>582</v>
      </c>
      <c r="BT31" s="736"/>
      <c r="BU31" s="736"/>
      <c r="BV31" s="736"/>
      <c r="BW31" s="736"/>
      <c r="BX31" s="736"/>
      <c r="BY31" s="736"/>
      <c r="BZ31" s="736"/>
      <c r="CA31" s="736"/>
      <c r="CB31" s="736"/>
      <c r="CC31" s="736"/>
      <c r="CD31" s="736"/>
      <c r="CE31" s="736"/>
      <c r="CF31" s="736"/>
      <c r="CG31" s="737"/>
      <c r="CH31" s="738">
        <v>-23</v>
      </c>
      <c r="CI31" s="739"/>
      <c r="CJ31" s="739"/>
      <c r="CK31" s="739"/>
      <c r="CL31" s="740"/>
      <c r="CM31" s="738">
        <v>4449</v>
      </c>
      <c r="CN31" s="739"/>
      <c r="CO31" s="739"/>
      <c r="CP31" s="739"/>
      <c r="CQ31" s="740"/>
      <c r="CR31" s="738">
        <v>300</v>
      </c>
      <c r="CS31" s="739"/>
      <c r="CT31" s="739"/>
      <c r="CU31" s="739"/>
      <c r="CV31" s="740"/>
      <c r="CW31" s="738">
        <v>1308</v>
      </c>
      <c r="CX31" s="739"/>
      <c r="CY31" s="739"/>
      <c r="CZ31" s="739"/>
      <c r="DA31" s="740"/>
      <c r="DB31" s="738">
        <v>2004</v>
      </c>
      <c r="DC31" s="739"/>
      <c r="DD31" s="739"/>
      <c r="DE31" s="739"/>
      <c r="DF31" s="740"/>
      <c r="DG31" s="738" t="s">
        <v>479</v>
      </c>
      <c r="DH31" s="739"/>
      <c r="DI31" s="739"/>
      <c r="DJ31" s="739"/>
      <c r="DK31" s="740"/>
      <c r="DL31" s="738" t="s">
        <v>479</v>
      </c>
      <c r="DM31" s="739"/>
      <c r="DN31" s="739"/>
      <c r="DO31" s="739"/>
      <c r="DP31" s="740"/>
      <c r="DQ31" s="738" t="s">
        <v>479</v>
      </c>
      <c r="DR31" s="739"/>
      <c r="DS31" s="739"/>
      <c r="DT31" s="739"/>
      <c r="DU31" s="740"/>
      <c r="DV31" s="735"/>
      <c r="DW31" s="736"/>
      <c r="DX31" s="736"/>
      <c r="DY31" s="736"/>
      <c r="DZ31" s="741"/>
      <c r="EA31" s="214"/>
    </row>
    <row r="32" spans="1:131" ht="26.25" customHeight="1" x14ac:dyDescent="0.15">
      <c r="A32" s="226">
        <v>5</v>
      </c>
      <c r="B32" s="742" t="s">
        <v>387</v>
      </c>
      <c r="C32" s="743"/>
      <c r="D32" s="743"/>
      <c r="E32" s="743"/>
      <c r="F32" s="743"/>
      <c r="G32" s="743"/>
      <c r="H32" s="743"/>
      <c r="I32" s="743"/>
      <c r="J32" s="743"/>
      <c r="K32" s="743"/>
      <c r="L32" s="743"/>
      <c r="M32" s="743"/>
      <c r="N32" s="743"/>
      <c r="O32" s="743"/>
      <c r="P32" s="744"/>
      <c r="Q32" s="745">
        <v>1977</v>
      </c>
      <c r="R32" s="746"/>
      <c r="S32" s="746"/>
      <c r="T32" s="746"/>
      <c r="U32" s="746"/>
      <c r="V32" s="746">
        <v>1977</v>
      </c>
      <c r="W32" s="746"/>
      <c r="X32" s="746"/>
      <c r="Y32" s="746"/>
      <c r="Z32" s="746"/>
      <c r="AA32" s="746" t="s">
        <v>543</v>
      </c>
      <c r="AB32" s="746"/>
      <c r="AC32" s="746"/>
      <c r="AD32" s="746"/>
      <c r="AE32" s="747"/>
      <c r="AF32" s="788" t="s">
        <v>118</v>
      </c>
      <c r="AG32" s="746"/>
      <c r="AH32" s="746"/>
      <c r="AI32" s="746"/>
      <c r="AJ32" s="789"/>
      <c r="AK32" s="804" t="s">
        <v>543</v>
      </c>
      <c r="AL32" s="800"/>
      <c r="AM32" s="800"/>
      <c r="AN32" s="800"/>
      <c r="AO32" s="800"/>
      <c r="AP32" s="800" t="s">
        <v>543</v>
      </c>
      <c r="AQ32" s="800"/>
      <c r="AR32" s="800"/>
      <c r="AS32" s="800"/>
      <c r="AT32" s="800"/>
      <c r="AU32" s="800" t="s">
        <v>543</v>
      </c>
      <c r="AV32" s="800"/>
      <c r="AW32" s="800"/>
      <c r="AX32" s="800"/>
      <c r="AY32" s="800"/>
      <c r="AZ32" s="801" t="s">
        <v>543</v>
      </c>
      <c r="BA32" s="801"/>
      <c r="BB32" s="801"/>
      <c r="BC32" s="801"/>
      <c r="BD32" s="801"/>
      <c r="BE32" s="802" t="s">
        <v>384</v>
      </c>
      <c r="BF32" s="802"/>
      <c r="BG32" s="802"/>
      <c r="BH32" s="802"/>
      <c r="BI32" s="803"/>
      <c r="BJ32" s="216"/>
      <c r="BK32" s="216"/>
      <c r="BL32" s="216"/>
      <c r="BM32" s="216"/>
      <c r="BN32" s="216"/>
      <c r="BO32" s="225"/>
      <c r="BP32" s="225"/>
      <c r="BQ32" s="222">
        <v>26</v>
      </c>
      <c r="BR32" s="223" t="s">
        <v>547</v>
      </c>
      <c r="BS32" s="735" t="s">
        <v>583</v>
      </c>
      <c r="BT32" s="736" t="s">
        <v>584</v>
      </c>
      <c r="BU32" s="736" t="s">
        <v>584</v>
      </c>
      <c r="BV32" s="736" t="s">
        <v>584</v>
      </c>
      <c r="BW32" s="736" t="s">
        <v>584</v>
      </c>
      <c r="BX32" s="736" t="s">
        <v>584</v>
      </c>
      <c r="BY32" s="736" t="s">
        <v>584</v>
      </c>
      <c r="BZ32" s="736" t="s">
        <v>584</v>
      </c>
      <c r="CA32" s="736" t="s">
        <v>584</v>
      </c>
      <c r="CB32" s="736" t="s">
        <v>584</v>
      </c>
      <c r="CC32" s="736" t="s">
        <v>584</v>
      </c>
      <c r="CD32" s="736" t="s">
        <v>584</v>
      </c>
      <c r="CE32" s="736" t="s">
        <v>584</v>
      </c>
      <c r="CF32" s="736" t="s">
        <v>584</v>
      </c>
      <c r="CG32" s="737" t="s">
        <v>584</v>
      </c>
      <c r="CH32" s="738">
        <v>-3618</v>
      </c>
      <c r="CI32" s="739"/>
      <c r="CJ32" s="739"/>
      <c r="CK32" s="739"/>
      <c r="CL32" s="740"/>
      <c r="CM32" s="738">
        <v>18617</v>
      </c>
      <c r="CN32" s="739"/>
      <c r="CO32" s="739"/>
      <c r="CP32" s="739"/>
      <c r="CQ32" s="740"/>
      <c r="CR32" s="738">
        <v>13557</v>
      </c>
      <c r="CS32" s="739"/>
      <c r="CT32" s="739"/>
      <c r="CU32" s="739"/>
      <c r="CV32" s="740"/>
      <c r="CW32" s="738">
        <v>11947</v>
      </c>
      <c r="CX32" s="739"/>
      <c r="CY32" s="739"/>
      <c r="CZ32" s="739"/>
      <c r="DA32" s="740"/>
      <c r="DB32" s="738">
        <v>30864</v>
      </c>
      <c r="DC32" s="739"/>
      <c r="DD32" s="739"/>
      <c r="DE32" s="739"/>
      <c r="DF32" s="740"/>
      <c r="DG32" s="738" t="s">
        <v>479</v>
      </c>
      <c r="DH32" s="739"/>
      <c r="DI32" s="739"/>
      <c r="DJ32" s="739"/>
      <c r="DK32" s="740"/>
      <c r="DL32" s="738" t="s">
        <v>479</v>
      </c>
      <c r="DM32" s="739"/>
      <c r="DN32" s="739"/>
      <c r="DO32" s="739"/>
      <c r="DP32" s="740"/>
      <c r="DQ32" s="738">
        <v>8332</v>
      </c>
      <c r="DR32" s="739"/>
      <c r="DS32" s="739"/>
      <c r="DT32" s="739"/>
      <c r="DU32" s="740"/>
      <c r="DV32" s="735"/>
      <c r="DW32" s="736"/>
      <c r="DX32" s="736"/>
      <c r="DY32" s="736"/>
      <c r="DZ32" s="741"/>
      <c r="EA32" s="214"/>
    </row>
    <row r="33" spans="1:131" ht="26.25" customHeight="1" x14ac:dyDescent="0.15">
      <c r="A33" s="226">
        <v>6</v>
      </c>
      <c r="B33" s="742" t="s">
        <v>388</v>
      </c>
      <c r="C33" s="743"/>
      <c r="D33" s="743"/>
      <c r="E33" s="743"/>
      <c r="F33" s="743"/>
      <c r="G33" s="743"/>
      <c r="H33" s="743"/>
      <c r="I33" s="743"/>
      <c r="J33" s="743"/>
      <c r="K33" s="743"/>
      <c r="L33" s="743"/>
      <c r="M33" s="743"/>
      <c r="N33" s="743"/>
      <c r="O33" s="743"/>
      <c r="P33" s="744"/>
      <c r="Q33" s="745">
        <v>1742</v>
      </c>
      <c r="R33" s="746"/>
      <c r="S33" s="746"/>
      <c r="T33" s="746"/>
      <c r="U33" s="746"/>
      <c r="V33" s="746">
        <v>1742</v>
      </c>
      <c r="W33" s="746"/>
      <c r="X33" s="746"/>
      <c r="Y33" s="746"/>
      <c r="Z33" s="746"/>
      <c r="AA33" s="746" t="s">
        <v>543</v>
      </c>
      <c r="AB33" s="746"/>
      <c r="AC33" s="746"/>
      <c r="AD33" s="746"/>
      <c r="AE33" s="747"/>
      <c r="AF33" s="788" t="s">
        <v>118</v>
      </c>
      <c r="AG33" s="746"/>
      <c r="AH33" s="746"/>
      <c r="AI33" s="746"/>
      <c r="AJ33" s="789"/>
      <c r="AK33" s="804" t="s">
        <v>543</v>
      </c>
      <c r="AL33" s="800"/>
      <c r="AM33" s="800"/>
      <c r="AN33" s="800"/>
      <c r="AO33" s="800"/>
      <c r="AP33" s="800" t="s">
        <v>543</v>
      </c>
      <c r="AQ33" s="800"/>
      <c r="AR33" s="800"/>
      <c r="AS33" s="800"/>
      <c r="AT33" s="800"/>
      <c r="AU33" s="800" t="s">
        <v>543</v>
      </c>
      <c r="AV33" s="800"/>
      <c r="AW33" s="800"/>
      <c r="AX33" s="800"/>
      <c r="AY33" s="800"/>
      <c r="AZ33" s="801" t="s">
        <v>543</v>
      </c>
      <c r="BA33" s="801"/>
      <c r="BB33" s="801"/>
      <c r="BC33" s="801"/>
      <c r="BD33" s="801"/>
      <c r="BE33" s="802" t="s">
        <v>384</v>
      </c>
      <c r="BF33" s="802"/>
      <c r="BG33" s="802"/>
      <c r="BH33" s="802"/>
      <c r="BI33" s="803"/>
      <c r="BJ33" s="216"/>
      <c r="BK33" s="216"/>
      <c r="BL33" s="216"/>
      <c r="BM33" s="216"/>
      <c r="BN33" s="216"/>
      <c r="BO33" s="225"/>
      <c r="BP33" s="225"/>
      <c r="BQ33" s="222">
        <v>27</v>
      </c>
      <c r="BR33" s="223" t="s">
        <v>547</v>
      </c>
      <c r="BS33" s="735" t="s">
        <v>585</v>
      </c>
      <c r="BT33" s="736"/>
      <c r="BU33" s="736"/>
      <c r="BV33" s="736"/>
      <c r="BW33" s="736"/>
      <c r="BX33" s="736"/>
      <c r="BY33" s="736"/>
      <c r="BZ33" s="736"/>
      <c r="CA33" s="736"/>
      <c r="CB33" s="736"/>
      <c r="CC33" s="736"/>
      <c r="CD33" s="736"/>
      <c r="CE33" s="736"/>
      <c r="CF33" s="736"/>
      <c r="CG33" s="737"/>
      <c r="CH33" s="738">
        <v>-60</v>
      </c>
      <c r="CI33" s="739"/>
      <c r="CJ33" s="739"/>
      <c r="CK33" s="739"/>
      <c r="CL33" s="740"/>
      <c r="CM33" s="738">
        <v>8365</v>
      </c>
      <c r="CN33" s="739"/>
      <c r="CO33" s="739"/>
      <c r="CP33" s="739"/>
      <c r="CQ33" s="740"/>
      <c r="CR33" s="738">
        <v>9080</v>
      </c>
      <c r="CS33" s="739"/>
      <c r="CT33" s="739"/>
      <c r="CU33" s="739"/>
      <c r="CV33" s="740"/>
      <c r="CW33" s="738">
        <v>2710</v>
      </c>
      <c r="CX33" s="739"/>
      <c r="CY33" s="739"/>
      <c r="CZ33" s="739"/>
      <c r="DA33" s="740"/>
      <c r="DB33" s="738" t="s">
        <v>479</v>
      </c>
      <c r="DC33" s="739"/>
      <c r="DD33" s="739"/>
      <c r="DE33" s="739"/>
      <c r="DF33" s="740"/>
      <c r="DG33" s="738" t="s">
        <v>479</v>
      </c>
      <c r="DH33" s="739"/>
      <c r="DI33" s="739"/>
      <c r="DJ33" s="739"/>
      <c r="DK33" s="740"/>
      <c r="DL33" s="738" t="s">
        <v>479</v>
      </c>
      <c r="DM33" s="739"/>
      <c r="DN33" s="739"/>
      <c r="DO33" s="739"/>
      <c r="DP33" s="740"/>
      <c r="DQ33" s="738" t="s">
        <v>479</v>
      </c>
      <c r="DR33" s="739"/>
      <c r="DS33" s="739"/>
      <c r="DT33" s="739"/>
      <c r="DU33" s="740"/>
      <c r="DV33" s="735"/>
      <c r="DW33" s="736"/>
      <c r="DX33" s="736"/>
      <c r="DY33" s="736"/>
      <c r="DZ33" s="741"/>
      <c r="EA33" s="214"/>
    </row>
    <row r="34" spans="1:131" ht="26.25" customHeight="1" x14ac:dyDescent="0.15">
      <c r="A34" s="226">
        <v>7</v>
      </c>
      <c r="B34" s="742" t="s">
        <v>389</v>
      </c>
      <c r="C34" s="743"/>
      <c r="D34" s="743"/>
      <c r="E34" s="743"/>
      <c r="F34" s="743"/>
      <c r="G34" s="743"/>
      <c r="H34" s="743"/>
      <c r="I34" s="743"/>
      <c r="J34" s="743"/>
      <c r="K34" s="743"/>
      <c r="L34" s="743"/>
      <c r="M34" s="743"/>
      <c r="N34" s="743"/>
      <c r="O34" s="743"/>
      <c r="P34" s="744"/>
      <c r="Q34" s="745">
        <v>21752</v>
      </c>
      <c r="R34" s="746"/>
      <c r="S34" s="746"/>
      <c r="T34" s="746"/>
      <c r="U34" s="746"/>
      <c r="V34" s="746">
        <v>21752</v>
      </c>
      <c r="W34" s="746"/>
      <c r="X34" s="746"/>
      <c r="Y34" s="746"/>
      <c r="Z34" s="746"/>
      <c r="AA34" s="746" t="s">
        <v>543</v>
      </c>
      <c r="AB34" s="746"/>
      <c r="AC34" s="746"/>
      <c r="AD34" s="746"/>
      <c r="AE34" s="747"/>
      <c r="AF34" s="788">
        <v>1774</v>
      </c>
      <c r="AG34" s="746"/>
      <c r="AH34" s="746"/>
      <c r="AI34" s="746"/>
      <c r="AJ34" s="789"/>
      <c r="AK34" s="804">
        <v>1993</v>
      </c>
      <c r="AL34" s="800"/>
      <c r="AM34" s="800"/>
      <c r="AN34" s="800"/>
      <c r="AO34" s="800"/>
      <c r="AP34" s="800">
        <v>20746</v>
      </c>
      <c r="AQ34" s="800"/>
      <c r="AR34" s="800"/>
      <c r="AS34" s="800"/>
      <c r="AT34" s="800"/>
      <c r="AU34" s="800">
        <v>20345</v>
      </c>
      <c r="AV34" s="800"/>
      <c r="AW34" s="800"/>
      <c r="AX34" s="800"/>
      <c r="AY34" s="800"/>
      <c r="AZ34" s="801" t="s">
        <v>543</v>
      </c>
      <c r="BA34" s="801"/>
      <c r="BB34" s="801"/>
      <c r="BC34" s="801"/>
      <c r="BD34" s="801"/>
      <c r="BE34" s="802" t="s">
        <v>384</v>
      </c>
      <c r="BF34" s="802"/>
      <c r="BG34" s="802"/>
      <c r="BH34" s="802"/>
      <c r="BI34" s="803"/>
      <c r="BJ34" s="216"/>
      <c r="BK34" s="216"/>
      <c r="BL34" s="216"/>
      <c r="BM34" s="216"/>
      <c r="BN34" s="216"/>
      <c r="BO34" s="225"/>
      <c r="BP34" s="225"/>
      <c r="BQ34" s="222">
        <v>28</v>
      </c>
      <c r="BR34" s="223" t="s">
        <v>547</v>
      </c>
      <c r="BS34" s="735" t="s">
        <v>586</v>
      </c>
      <c r="BT34" s="736"/>
      <c r="BU34" s="736"/>
      <c r="BV34" s="736"/>
      <c r="BW34" s="736"/>
      <c r="BX34" s="736"/>
      <c r="BY34" s="736"/>
      <c r="BZ34" s="736"/>
      <c r="CA34" s="736"/>
      <c r="CB34" s="736"/>
      <c r="CC34" s="736"/>
      <c r="CD34" s="736"/>
      <c r="CE34" s="736"/>
      <c r="CF34" s="736"/>
      <c r="CG34" s="737"/>
      <c r="CH34" s="738">
        <v>245</v>
      </c>
      <c r="CI34" s="739"/>
      <c r="CJ34" s="739"/>
      <c r="CK34" s="739"/>
      <c r="CL34" s="740"/>
      <c r="CM34" s="738">
        <v>3804</v>
      </c>
      <c r="CN34" s="739"/>
      <c r="CO34" s="739"/>
      <c r="CP34" s="739"/>
      <c r="CQ34" s="740"/>
      <c r="CR34" s="738">
        <v>4119</v>
      </c>
      <c r="CS34" s="739"/>
      <c r="CT34" s="739"/>
      <c r="CU34" s="739"/>
      <c r="CV34" s="740"/>
      <c r="CW34" s="738">
        <v>2589</v>
      </c>
      <c r="CX34" s="739"/>
      <c r="CY34" s="739"/>
      <c r="CZ34" s="739"/>
      <c r="DA34" s="740"/>
      <c r="DB34" s="738" t="s">
        <v>479</v>
      </c>
      <c r="DC34" s="739"/>
      <c r="DD34" s="739"/>
      <c r="DE34" s="739"/>
      <c r="DF34" s="740"/>
      <c r="DG34" s="738" t="s">
        <v>479</v>
      </c>
      <c r="DH34" s="739"/>
      <c r="DI34" s="739"/>
      <c r="DJ34" s="739"/>
      <c r="DK34" s="740"/>
      <c r="DL34" s="738" t="s">
        <v>479</v>
      </c>
      <c r="DM34" s="739"/>
      <c r="DN34" s="739"/>
      <c r="DO34" s="739"/>
      <c r="DP34" s="740"/>
      <c r="DQ34" s="738" t="s">
        <v>479</v>
      </c>
      <c r="DR34" s="739"/>
      <c r="DS34" s="739"/>
      <c r="DT34" s="739"/>
      <c r="DU34" s="740"/>
      <c r="DV34" s="735"/>
      <c r="DW34" s="736"/>
      <c r="DX34" s="736"/>
      <c r="DY34" s="736"/>
      <c r="DZ34" s="741"/>
      <c r="EA34" s="214"/>
    </row>
    <row r="35" spans="1:131" ht="26.25" customHeight="1" x14ac:dyDescent="0.15">
      <c r="A35" s="226">
        <v>8</v>
      </c>
      <c r="B35" s="742"/>
      <c r="C35" s="743"/>
      <c r="D35" s="743"/>
      <c r="E35" s="743"/>
      <c r="F35" s="743"/>
      <c r="G35" s="743"/>
      <c r="H35" s="743"/>
      <c r="I35" s="743"/>
      <c r="J35" s="743"/>
      <c r="K35" s="743"/>
      <c r="L35" s="743"/>
      <c r="M35" s="743"/>
      <c r="N35" s="743"/>
      <c r="O35" s="743"/>
      <c r="P35" s="744"/>
      <c r="Q35" s="745"/>
      <c r="R35" s="746"/>
      <c r="S35" s="746"/>
      <c r="T35" s="746"/>
      <c r="U35" s="746"/>
      <c r="V35" s="746"/>
      <c r="W35" s="746"/>
      <c r="X35" s="746"/>
      <c r="Y35" s="746"/>
      <c r="Z35" s="746"/>
      <c r="AA35" s="746"/>
      <c r="AB35" s="746"/>
      <c r="AC35" s="746"/>
      <c r="AD35" s="746"/>
      <c r="AE35" s="747"/>
      <c r="AF35" s="788"/>
      <c r="AG35" s="746"/>
      <c r="AH35" s="746"/>
      <c r="AI35" s="746"/>
      <c r="AJ35" s="789"/>
      <c r="AK35" s="804"/>
      <c r="AL35" s="800"/>
      <c r="AM35" s="800"/>
      <c r="AN35" s="800"/>
      <c r="AO35" s="800"/>
      <c r="AP35" s="800"/>
      <c r="AQ35" s="800"/>
      <c r="AR35" s="800"/>
      <c r="AS35" s="800"/>
      <c r="AT35" s="800"/>
      <c r="AU35" s="800"/>
      <c r="AV35" s="800"/>
      <c r="AW35" s="800"/>
      <c r="AX35" s="800"/>
      <c r="AY35" s="800"/>
      <c r="AZ35" s="801"/>
      <c r="BA35" s="801"/>
      <c r="BB35" s="801"/>
      <c r="BC35" s="801"/>
      <c r="BD35" s="801"/>
      <c r="BE35" s="802"/>
      <c r="BF35" s="802"/>
      <c r="BG35" s="802"/>
      <c r="BH35" s="802"/>
      <c r="BI35" s="803"/>
      <c r="BJ35" s="216"/>
      <c r="BK35" s="216"/>
      <c r="BL35" s="216"/>
      <c r="BM35" s="216"/>
      <c r="BN35" s="216"/>
      <c r="BO35" s="225"/>
      <c r="BP35" s="225"/>
      <c r="BQ35" s="222">
        <v>29</v>
      </c>
      <c r="BR35" s="223"/>
      <c r="BS35" s="735" t="s">
        <v>587</v>
      </c>
      <c r="BT35" s="736"/>
      <c r="BU35" s="736"/>
      <c r="BV35" s="736"/>
      <c r="BW35" s="736"/>
      <c r="BX35" s="736"/>
      <c r="BY35" s="736"/>
      <c r="BZ35" s="736"/>
      <c r="CA35" s="736"/>
      <c r="CB35" s="736"/>
      <c r="CC35" s="736"/>
      <c r="CD35" s="736"/>
      <c r="CE35" s="736"/>
      <c r="CF35" s="736"/>
      <c r="CG35" s="737"/>
      <c r="CH35" s="738">
        <v>13</v>
      </c>
      <c r="CI35" s="739"/>
      <c r="CJ35" s="739"/>
      <c r="CK35" s="739"/>
      <c r="CL35" s="740"/>
      <c r="CM35" s="738">
        <v>57</v>
      </c>
      <c r="CN35" s="739"/>
      <c r="CO35" s="739"/>
      <c r="CP35" s="739"/>
      <c r="CQ35" s="740"/>
      <c r="CR35" s="738">
        <v>0</v>
      </c>
      <c r="CS35" s="739"/>
      <c r="CT35" s="739"/>
      <c r="CU35" s="739"/>
      <c r="CV35" s="740"/>
      <c r="CW35" s="738" t="s">
        <v>479</v>
      </c>
      <c r="CX35" s="739"/>
      <c r="CY35" s="739"/>
      <c r="CZ35" s="739"/>
      <c r="DA35" s="740"/>
      <c r="DB35" s="738" t="s">
        <v>479</v>
      </c>
      <c r="DC35" s="739"/>
      <c r="DD35" s="739"/>
      <c r="DE35" s="739"/>
      <c r="DF35" s="740"/>
      <c r="DG35" s="738" t="s">
        <v>479</v>
      </c>
      <c r="DH35" s="739"/>
      <c r="DI35" s="739"/>
      <c r="DJ35" s="739"/>
      <c r="DK35" s="740"/>
      <c r="DL35" s="738" t="s">
        <v>479</v>
      </c>
      <c r="DM35" s="739"/>
      <c r="DN35" s="739"/>
      <c r="DO35" s="739"/>
      <c r="DP35" s="740"/>
      <c r="DQ35" s="738" t="s">
        <v>479</v>
      </c>
      <c r="DR35" s="739"/>
      <c r="DS35" s="739"/>
      <c r="DT35" s="739"/>
      <c r="DU35" s="740"/>
      <c r="DV35" s="735"/>
      <c r="DW35" s="736"/>
      <c r="DX35" s="736"/>
      <c r="DY35" s="736"/>
      <c r="DZ35" s="741"/>
      <c r="EA35" s="214"/>
    </row>
    <row r="36" spans="1:131" ht="26.25" customHeight="1" x14ac:dyDescent="0.15">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c r="BS36" s="735" t="s">
        <v>588</v>
      </c>
      <c r="BT36" s="736"/>
      <c r="BU36" s="736"/>
      <c r="BV36" s="736"/>
      <c r="BW36" s="736"/>
      <c r="BX36" s="736"/>
      <c r="BY36" s="736"/>
      <c r="BZ36" s="736"/>
      <c r="CA36" s="736"/>
      <c r="CB36" s="736"/>
      <c r="CC36" s="736"/>
      <c r="CD36" s="736"/>
      <c r="CE36" s="736"/>
      <c r="CF36" s="736"/>
      <c r="CG36" s="737"/>
      <c r="CH36" s="738">
        <v>8</v>
      </c>
      <c r="CI36" s="739"/>
      <c r="CJ36" s="739"/>
      <c r="CK36" s="739"/>
      <c r="CL36" s="740"/>
      <c r="CM36" s="738">
        <v>235</v>
      </c>
      <c r="CN36" s="739"/>
      <c r="CO36" s="739"/>
      <c r="CP36" s="739"/>
      <c r="CQ36" s="740"/>
      <c r="CR36" s="738">
        <v>100</v>
      </c>
      <c r="CS36" s="739"/>
      <c r="CT36" s="739"/>
      <c r="CU36" s="739"/>
      <c r="CV36" s="740"/>
      <c r="CW36" s="738" t="s">
        <v>479</v>
      </c>
      <c r="CX36" s="739"/>
      <c r="CY36" s="739"/>
      <c r="CZ36" s="739"/>
      <c r="DA36" s="740"/>
      <c r="DB36" s="738" t="s">
        <v>479</v>
      </c>
      <c r="DC36" s="739"/>
      <c r="DD36" s="739"/>
      <c r="DE36" s="739"/>
      <c r="DF36" s="740"/>
      <c r="DG36" s="738" t="s">
        <v>479</v>
      </c>
      <c r="DH36" s="739"/>
      <c r="DI36" s="739"/>
      <c r="DJ36" s="739"/>
      <c r="DK36" s="740"/>
      <c r="DL36" s="738" t="s">
        <v>479</v>
      </c>
      <c r="DM36" s="739"/>
      <c r="DN36" s="739"/>
      <c r="DO36" s="739"/>
      <c r="DP36" s="740"/>
      <c r="DQ36" s="738" t="s">
        <v>479</v>
      </c>
      <c r="DR36" s="739"/>
      <c r="DS36" s="739"/>
      <c r="DT36" s="739"/>
      <c r="DU36" s="740"/>
      <c r="DV36" s="735"/>
      <c r="DW36" s="736"/>
      <c r="DX36" s="736"/>
      <c r="DY36" s="736"/>
      <c r="DZ36" s="741"/>
      <c r="EA36" s="214"/>
    </row>
    <row r="37" spans="1:131" ht="26.25" customHeight="1" x14ac:dyDescent="0.15">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c r="BT37" s="736"/>
      <c r="BU37" s="736"/>
      <c r="BV37" s="736"/>
      <c r="BW37" s="736"/>
      <c r="BX37" s="736"/>
      <c r="BY37" s="736"/>
      <c r="BZ37" s="736"/>
      <c r="CA37" s="736"/>
      <c r="CB37" s="736"/>
      <c r="CC37" s="736"/>
      <c r="CD37" s="736"/>
      <c r="CE37" s="736"/>
      <c r="CF37" s="736"/>
      <c r="CG37" s="737"/>
      <c r="CH37" s="738"/>
      <c r="CI37" s="739"/>
      <c r="CJ37" s="739"/>
      <c r="CK37" s="739"/>
      <c r="CL37" s="740"/>
      <c r="CM37" s="738"/>
      <c r="CN37" s="739"/>
      <c r="CO37" s="739"/>
      <c r="CP37" s="739"/>
      <c r="CQ37" s="740"/>
      <c r="CR37" s="738"/>
      <c r="CS37" s="739"/>
      <c r="CT37" s="739"/>
      <c r="CU37" s="739"/>
      <c r="CV37" s="740"/>
      <c r="CW37" s="738"/>
      <c r="CX37" s="739"/>
      <c r="CY37" s="739"/>
      <c r="CZ37" s="739"/>
      <c r="DA37" s="740"/>
      <c r="DB37" s="738"/>
      <c r="DC37" s="739"/>
      <c r="DD37" s="739"/>
      <c r="DE37" s="739"/>
      <c r="DF37" s="740"/>
      <c r="DG37" s="738"/>
      <c r="DH37" s="739"/>
      <c r="DI37" s="739"/>
      <c r="DJ37" s="739"/>
      <c r="DK37" s="740"/>
      <c r="DL37" s="738"/>
      <c r="DM37" s="739"/>
      <c r="DN37" s="739"/>
      <c r="DO37" s="739"/>
      <c r="DP37" s="740"/>
      <c r="DQ37" s="738"/>
      <c r="DR37" s="739"/>
      <c r="DS37" s="739"/>
      <c r="DT37" s="739"/>
      <c r="DU37" s="740"/>
      <c r="DV37" s="735"/>
      <c r="DW37" s="736"/>
      <c r="DX37" s="736"/>
      <c r="DY37" s="736"/>
      <c r="DZ37" s="741"/>
      <c r="EA37" s="214"/>
    </row>
    <row r="38" spans="1:131" ht="26.25" customHeight="1" x14ac:dyDescent="0.15">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c r="BT38" s="736"/>
      <c r="BU38" s="736"/>
      <c r="BV38" s="736"/>
      <c r="BW38" s="736"/>
      <c r="BX38" s="736"/>
      <c r="BY38" s="736"/>
      <c r="BZ38" s="736"/>
      <c r="CA38" s="736"/>
      <c r="CB38" s="736"/>
      <c r="CC38" s="736"/>
      <c r="CD38" s="736"/>
      <c r="CE38" s="736"/>
      <c r="CF38" s="736"/>
      <c r="CG38" s="737"/>
      <c r="CH38" s="738"/>
      <c r="CI38" s="739"/>
      <c r="CJ38" s="739"/>
      <c r="CK38" s="739"/>
      <c r="CL38" s="740"/>
      <c r="CM38" s="738"/>
      <c r="CN38" s="739"/>
      <c r="CO38" s="739"/>
      <c r="CP38" s="739"/>
      <c r="CQ38" s="740"/>
      <c r="CR38" s="738"/>
      <c r="CS38" s="739"/>
      <c r="CT38" s="739"/>
      <c r="CU38" s="739"/>
      <c r="CV38" s="740"/>
      <c r="CW38" s="738"/>
      <c r="CX38" s="739"/>
      <c r="CY38" s="739"/>
      <c r="CZ38" s="739"/>
      <c r="DA38" s="740"/>
      <c r="DB38" s="738"/>
      <c r="DC38" s="739"/>
      <c r="DD38" s="739"/>
      <c r="DE38" s="739"/>
      <c r="DF38" s="740"/>
      <c r="DG38" s="738"/>
      <c r="DH38" s="739"/>
      <c r="DI38" s="739"/>
      <c r="DJ38" s="739"/>
      <c r="DK38" s="740"/>
      <c r="DL38" s="738"/>
      <c r="DM38" s="739"/>
      <c r="DN38" s="739"/>
      <c r="DO38" s="739"/>
      <c r="DP38" s="740"/>
      <c r="DQ38" s="738"/>
      <c r="DR38" s="739"/>
      <c r="DS38" s="739"/>
      <c r="DT38" s="739"/>
      <c r="DU38" s="740"/>
      <c r="DV38" s="735"/>
      <c r="DW38" s="736"/>
      <c r="DX38" s="736"/>
      <c r="DY38" s="736"/>
      <c r="DZ38" s="741"/>
      <c r="EA38" s="214"/>
    </row>
    <row r="39" spans="1:131" ht="26.25" customHeight="1" x14ac:dyDescent="0.15">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c r="BS39" s="735"/>
      <c r="BT39" s="736"/>
      <c r="BU39" s="736"/>
      <c r="BV39" s="736"/>
      <c r="BW39" s="736"/>
      <c r="BX39" s="736"/>
      <c r="BY39" s="736"/>
      <c r="BZ39" s="736"/>
      <c r="CA39" s="736"/>
      <c r="CB39" s="736"/>
      <c r="CC39" s="736"/>
      <c r="CD39" s="736"/>
      <c r="CE39" s="736"/>
      <c r="CF39" s="736"/>
      <c r="CG39" s="737"/>
      <c r="CH39" s="738"/>
      <c r="CI39" s="739"/>
      <c r="CJ39" s="739"/>
      <c r="CK39" s="739"/>
      <c r="CL39" s="740"/>
      <c r="CM39" s="738"/>
      <c r="CN39" s="739"/>
      <c r="CO39" s="739"/>
      <c r="CP39" s="739"/>
      <c r="CQ39" s="740"/>
      <c r="CR39" s="738"/>
      <c r="CS39" s="739"/>
      <c r="CT39" s="739"/>
      <c r="CU39" s="739"/>
      <c r="CV39" s="740"/>
      <c r="CW39" s="738"/>
      <c r="CX39" s="739"/>
      <c r="CY39" s="739"/>
      <c r="CZ39" s="739"/>
      <c r="DA39" s="740"/>
      <c r="DB39" s="738"/>
      <c r="DC39" s="739"/>
      <c r="DD39" s="739"/>
      <c r="DE39" s="739"/>
      <c r="DF39" s="740"/>
      <c r="DG39" s="738"/>
      <c r="DH39" s="739"/>
      <c r="DI39" s="739"/>
      <c r="DJ39" s="739"/>
      <c r="DK39" s="740"/>
      <c r="DL39" s="738"/>
      <c r="DM39" s="739"/>
      <c r="DN39" s="739"/>
      <c r="DO39" s="739"/>
      <c r="DP39" s="740"/>
      <c r="DQ39" s="738"/>
      <c r="DR39" s="739"/>
      <c r="DS39" s="739"/>
      <c r="DT39" s="739"/>
      <c r="DU39" s="740"/>
      <c r="DV39" s="735"/>
      <c r="DW39" s="736"/>
      <c r="DX39" s="736"/>
      <c r="DY39" s="736"/>
      <c r="DZ39" s="741"/>
      <c r="EA39" s="214"/>
    </row>
    <row r="40" spans="1:131" ht="26.25" customHeight="1" x14ac:dyDescent="0.15">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c r="BS40" s="735"/>
      <c r="BT40" s="736"/>
      <c r="BU40" s="736"/>
      <c r="BV40" s="736"/>
      <c r="BW40" s="736"/>
      <c r="BX40" s="736"/>
      <c r="BY40" s="736"/>
      <c r="BZ40" s="736"/>
      <c r="CA40" s="736"/>
      <c r="CB40" s="736"/>
      <c r="CC40" s="736"/>
      <c r="CD40" s="736"/>
      <c r="CE40" s="736"/>
      <c r="CF40" s="736"/>
      <c r="CG40" s="737"/>
      <c r="CH40" s="738"/>
      <c r="CI40" s="739"/>
      <c r="CJ40" s="739"/>
      <c r="CK40" s="739"/>
      <c r="CL40" s="740"/>
      <c r="CM40" s="738"/>
      <c r="CN40" s="739"/>
      <c r="CO40" s="739"/>
      <c r="CP40" s="739"/>
      <c r="CQ40" s="740"/>
      <c r="CR40" s="738"/>
      <c r="CS40" s="739"/>
      <c r="CT40" s="739"/>
      <c r="CU40" s="739"/>
      <c r="CV40" s="740"/>
      <c r="CW40" s="738"/>
      <c r="CX40" s="739"/>
      <c r="CY40" s="739"/>
      <c r="CZ40" s="739"/>
      <c r="DA40" s="740"/>
      <c r="DB40" s="738"/>
      <c r="DC40" s="739"/>
      <c r="DD40" s="739"/>
      <c r="DE40" s="739"/>
      <c r="DF40" s="740"/>
      <c r="DG40" s="738"/>
      <c r="DH40" s="739"/>
      <c r="DI40" s="739"/>
      <c r="DJ40" s="739"/>
      <c r="DK40" s="740"/>
      <c r="DL40" s="738"/>
      <c r="DM40" s="739"/>
      <c r="DN40" s="739"/>
      <c r="DO40" s="739"/>
      <c r="DP40" s="740"/>
      <c r="DQ40" s="738"/>
      <c r="DR40" s="739"/>
      <c r="DS40" s="739"/>
      <c r="DT40" s="739"/>
      <c r="DU40" s="740"/>
      <c r="DV40" s="735"/>
      <c r="DW40" s="736"/>
      <c r="DX40" s="736"/>
      <c r="DY40" s="736"/>
      <c r="DZ40" s="741"/>
      <c r="EA40" s="214"/>
    </row>
    <row r="41" spans="1:131" ht="26.25" customHeight="1" x14ac:dyDescent="0.15">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c r="BS41" s="735"/>
      <c r="BT41" s="736"/>
      <c r="BU41" s="736"/>
      <c r="BV41" s="736"/>
      <c r="BW41" s="736"/>
      <c r="BX41" s="736"/>
      <c r="BY41" s="736"/>
      <c r="BZ41" s="736"/>
      <c r="CA41" s="736"/>
      <c r="CB41" s="736"/>
      <c r="CC41" s="736"/>
      <c r="CD41" s="736"/>
      <c r="CE41" s="736"/>
      <c r="CF41" s="736"/>
      <c r="CG41" s="737"/>
      <c r="CH41" s="738"/>
      <c r="CI41" s="739"/>
      <c r="CJ41" s="739"/>
      <c r="CK41" s="739"/>
      <c r="CL41" s="740"/>
      <c r="CM41" s="738"/>
      <c r="CN41" s="739"/>
      <c r="CO41" s="739"/>
      <c r="CP41" s="739"/>
      <c r="CQ41" s="740"/>
      <c r="CR41" s="738"/>
      <c r="CS41" s="739"/>
      <c r="CT41" s="739"/>
      <c r="CU41" s="739"/>
      <c r="CV41" s="740"/>
      <c r="CW41" s="738"/>
      <c r="CX41" s="739"/>
      <c r="CY41" s="739"/>
      <c r="CZ41" s="739"/>
      <c r="DA41" s="740"/>
      <c r="DB41" s="738"/>
      <c r="DC41" s="739"/>
      <c r="DD41" s="739"/>
      <c r="DE41" s="739"/>
      <c r="DF41" s="740"/>
      <c r="DG41" s="738"/>
      <c r="DH41" s="739"/>
      <c r="DI41" s="739"/>
      <c r="DJ41" s="739"/>
      <c r="DK41" s="740"/>
      <c r="DL41" s="738"/>
      <c r="DM41" s="739"/>
      <c r="DN41" s="739"/>
      <c r="DO41" s="739"/>
      <c r="DP41" s="740"/>
      <c r="DQ41" s="738"/>
      <c r="DR41" s="739"/>
      <c r="DS41" s="739"/>
      <c r="DT41" s="739"/>
      <c r="DU41" s="740"/>
      <c r="DV41" s="735"/>
      <c r="DW41" s="736"/>
      <c r="DX41" s="736"/>
      <c r="DY41" s="736"/>
      <c r="DZ41" s="741"/>
      <c r="EA41" s="214"/>
    </row>
    <row r="42" spans="1:131" ht="26.25" customHeight="1" x14ac:dyDescent="0.15">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c r="BS42" s="735"/>
      <c r="BT42" s="736"/>
      <c r="BU42" s="736"/>
      <c r="BV42" s="736"/>
      <c r="BW42" s="736"/>
      <c r="BX42" s="736"/>
      <c r="BY42" s="736"/>
      <c r="BZ42" s="736"/>
      <c r="CA42" s="736"/>
      <c r="CB42" s="736"/>
      <c r="CC42" s="736"/>
      <c r="CD42" s="736"/>
      <c r="CE42" s="736"/>
      <c r="CF42" s="736"/>
      <c r="CG42" s="737"/>
      <c r="CH42" s="738"/>
      <c r="CI42" s="739"/>
      <c r="CJ42" s="739"/>
      <c r="CK42" s="739"/>
      <c r="CL42" s="740"/>
      <c r="CM42" s="738"/>
      <c r="CN42" s="739"/>
      <c r="CO42" s="739"/>
      <c r="CP42" s="739"/>
      <c r="CQ42" s="740"/>
      <c r="CR42" s="738"/>
      <c r="CS42" s="739"/>
      <c r="CT42" s="739"/>
      <c r="CU42" s="739"/>
      <c r="CV42" s="740"/>
      <c r="CW42" s="738"/>
      <c r="CX42" s="739"/>
      <c r="CY42" s="739"/>
      <c r="CZ42" s="739"/>
      <c r="DA42" s="740"/>
      <c r="DB42" s="738"/>
      <c r="DC42" s="739"/>
      <c r="DD42" s="739"/>
      <c r="DE42" s="739"/>
      <c r="DF42" s="740"/>
      <c r="DG42" s="738"/>
      <c r="DH42" s="739"/>
      <c r="DI42" s="739"/>
      <c r="DJ42" s="739"/>
      <c r="DK42" s="740"/>
      <c r="DL42" s="738"/>
      <c r="DM42" s="739"/>
      <c r="DN42" s="739"/>
      <c r="DO42" s="739"/>
      <c r="DP42" s="740"/>
      <c r="DQ42" s="738"/>
      <c r="DR42" s="739"/>
      <c r="DS42" s="739"/>
      <c r="DT42" s="739"/>
      <c r="DU42" s="740"/>
      <c r="DV42" s="735"/>
      <c r="DW42" s="736"/>
      <c r="DX42" s="736"/>
      <c r="DY42" s="736"/>
      <c r="DZ42" s="741"/>
      <c r="EA42" s="214"/>
    </row>
    <row r="43" spans="1:131" ht="26.25" customHeight="1" x14ac:dyDescent="0.15">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c r="BS43" s="735"/>
      <c r="BT43" s="736"/>
      <c r="BU43" s="736"/>
      <c r="BV43" s="736"/>
      <c r="BW43" s="736"/>
      <c r="BX43" s="736"/>
      <c r="BY43" s="736"/>
      <c r="BZ43" s="736"/>
      <c r="CA43" s="736"/>
      <c r="CB43" s="736"/>
      <c r="CC43" s="736"/>
      <c r="CD43" s="736"/>
      <c r="CE43" s="736"/>
      <c r="CF43" s="736"/>
      <c r="CG43" s="737"/>
      <c r="CH43" s="738"/>
      <c r="CI43" s="739"/>
      <c r="CJ43" s="739"/>
      <c r="CK43" s="739"/>
      <c r="CL43" s="740"/>
      <c r="CM43" s="738"/>
      <c r="CN43" s="739"/>
      <c r="CO43" s="739"/>
      <c r="CP43" s="739"/>
      <c r="CQ43" s="740"/>
      <c r="CR43" s="738"/>
      <c r="CS43" s="739"/>
      <c r="CT43" s="739"/>
      <c r="CU43" s="739"/>
      <c r="CV43" s="740"/>
      <c r="CW43" s="738"/>
      <c r="CX43" s="739"/>
      <c r="CY43" s="739"/>
      <c r="CZ43" s="739"/>
      <c r="DA43" s="740"/>
      <c r="DB43" s="738"/>
      <c r="DC43" s="739"/>
      <c r="DD43" s="739"/>
      <c r="DE43" s="739"/>
      <c r="DF43" s="740"/>
      <c r="DG43" s="738"/>
      <c r="DH43" s="739"/>
      <c r="DI43" s="739"/>
      <c r="DJ43" s="739"/>
      <c r="DK43" s="740"/>
      <c r="DL43" s="738"/>
      <c r="DM43" s="739"/>
      <c r="DN43" s="739"/>
      <c r="DO43" s="739"/>
      <c r="DP43" s="740"/>
      <c r="DQ43" s="738"/>
      <c r="DR43" s="739"/>
      <c r="DS43" s="739"/>
      <c r="DT43" s="739"/>
      <c r="DU43" s="740"/>
      <c r="DV43" s="735"/>
      <c r="DW43" s="736"/>
      <c r="DX43" s="736"/>
      <c r="DY43" s="736"/>
      <c r="DZ43" s="741"/>
      <c r="EA43" s="214"/>
    </row>
    <row r="44" spans="1:131" ht="26.25" customHeight="1" x14ac:dyDescent="0.15">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c r="BT44" s="736"/>
      <c r="BU44" s="736"/>
      <c r="BV44" s="736"/>
      <c r="BW44" s="736"/>
      <c r="BX44" s="736"/>
      <c r="BY44" s="736"/>
      <c r="BZ44" s="736"/>
      <c r="CA44" s="736"/>
      <c r="CB44" s="736"/>
      <c r="CC44" s="736"/>
      <c r="CD44" s="736"/>
      <c r="CE44" s="736"/>
      <c r="CF44" s="736"/>
      <c r="CG44" s="737"/>
      <c r="CH44" s="738"/>
      <c r="CI44" s="739"/>
      <c r="CJ44" s="739"/>
      <c r="CK44" s="739"/>
      <c r="CL44" s="740"/>
      <c r="CM44" s="738"/>
      <c r="CN44" s="739"/>
      <c r="CO44" s="739"/>
      <c r="CP44" s="739"/>
      <c r="CQ44" s="740"/>
      <c r="CR44" s="738"/>
      <c r="CS44" s="739"/>
      <c r="CT44" s="739"/>
      <c r="CU44" s="739"/>
      <c r="CV44" s="740"/>
      <c r="CW44" s="738"/>
      <c r="CX44" s="739"/>
      <c r="CY44" s="739"/>
      <c r="CZ44" s="739"/>
      <c r="DA44" s="740"/>
      <c r="DB44" s="738"/>
      <c r="DC44" s="739"/>
      <c r="DD44" s="739"/>
      <c r="DE44" s="739"/>
      <c r="DF44" s="740"/>
      <c r="DG44" s="738"/>
      <c r="DH44" s="739"/>
      <c r="DI44" s="739"/>
      <c r="DJ44" s="739"/>
      <c r="DK44" s="740"/>
      <c r="DL44" s="738"/>
      <c r="DM44" s="739"/>
      <c r="DN44" s="739"/>
      <c r="DO44" s="739"/>
      <c r="DP44" s="740"/>
      <c r="DQ44" s="738"/>
      <c r="DR44" s="739"/>
      <c r="DS44" s="739"/>
      <c r="DT44" s="739"/>
      <c r="DU44" s="740"/>
      <c r="DV44" s="735"/>
      <c r="DW44" s="736"/>
      <c r="DX44" s="736"/>
      <c r="DY44" s="736"/>
      <c r="DZ44" s="741"/>
      <c r="EA44" s="214"/>
    </row>
    <row r="45" spans="1:131" ht="26.25" customHeight="1" x14ac:dyDescent="0.15">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c r="BT45" s="736"/>
      <c r="BU45" s="736"/>
      <c r="BV45" s="736"/>
      <c r="BW45" s="736"/>
      <c r="BX45" s="736"/>
      <c r="BY45" s="736"/>
      <c r="BZ45" s="736"/>
      <c r="CA45" s="736"/>
      <c r="CB45" s="736"/>
      <c r="CC45" s="736"/>
      <c r="CD45" s="736"/>
      <c r="CE45" s="736"/>
      <c r="CF45" s="736"/>
      <c r="CG45" s="737"/>
      <c r="CH45" s="738"/>
      <c r="CI45" s="739"/>
      <c r="CJ45" s="739"/>
      <c r="CK45" s="739"/>
      <c r="CL45" s="740"/>
      <c r="CM45" s="738"/>
      <c r="CN45" s="739"/>
      <c r="CO45" s="739"/>
      <c r="CP45" s="739"/>
      <c r="CQ45" s="740"/>
      <c r="CR45" s="738"/>
      <c r="CS45" s="739"/>
      <c r="CT45" s="739"/>
      <c r="CU45" s="739"/>
      <c r="CV45" s="740"/>
      <c r="CW45" s="738"/>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35"/>
      <c r="DW45" s="736"/>
      <c r="DX45" s="736"/>
      <c r="DY45" s="736"/>
      <c r="DZ45" s="741"/>
      <c r="EA45" s="214"/>
    </row>
    <row r="46" spans="1:131" ht="26.25" customHeight="1" x14ac:dyDescent="0.15">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x14ac:dyDescent="0.15">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x14ac:dyDescent="0.15">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x14ac:dyDescent="0.15">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x14ac:dyDescent="0.15">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x14ac:dyDescent="0.15">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x14ac:dyDescent="0.15">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x14ac:dyDescent="0.15">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x14ac:dyDescent="0.15">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x14ac:dyDescent="0.15">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x14ac:dyDescent="0.15">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x14ac:dyDescent="0.15">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x14ac:dyDescent="0.15">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x14ac:dyDescent="0.15">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x14ac:dyDescent="0.15">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x14ac:dyDescent="0.2">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x14ac:dyDescent="0.15">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390</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x14ac:dyDescent="0.2">
      <c r="A63" s="224" t="s">
        <v>370</v>
      </c>
      <c r="B63" s="751" t="s">
        <v>391</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55053</v>
      </c>
      <c r="AG63" s="819"/>
      <c r="AH63" s="819"/>
      <c r="AI63" s="819"/>
      <c r="AJ63" s="820"/>
      <c r="AK63" s="821"/>
      <c r="AL63" s="816"/>
      <c r="AM63" s="816"/>
      <c r="AN63" s="816"/>
      <c r="AO63" s="816"/>
      <c r="AP63" s="819">
        <v>129559</v>
      </c>
      <c r="AQ63" s="819"/>
      <c r="AR63" s="819"/>
      <c r="AS63" s="819"/>
      <c r="AT63" s="819"/>
      <c r="AU63" s="819">
        <v>20345</v>
      </c>
      <c r="AV63" s="819"/>
      <c r="AW63" s="819"/>
      <c r="AX63" s="819"/>
      <c r="AY63" s="819"/>
      <c r="AZ63" s="825"/>
      <c r="BA63" s="825"/>
      <c r="BB63" s="825"/>
      <c r="BC63" s="825"/>
      <c r="BD63" s="825"/>
      <c r="BE63" s="826"/>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x14ac:dyDescent="0.15">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x14ac:dyDescent="0.2">
      <c r="A65" s="216" t="s">
        <v>392</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x14ac:dyDescent="0.15">
      <c r="A66" s="689" t="s">
        <v>393</v>
      </c>
      <c r="B66" s="690"/>
      <c r="C66" s="690"/>
      <c r="D66" s="690"/>
      <c r="E66" s="690"/>
      <c r="F66" s="690"/>
      <c r="G66" s="690"/>
      <c r="H66" s="690"/>
      <c r="I66" s="690"/>
      <c r="J66" s="690"/>
      <c r="K66" s="690"/>
      <c r="L66" s="690"/>
      <c r="M66" s="690"/>
      <c r="N66" s="690"/>
      <c r="O66" s="690"/>
      <c r="P66" s="691"/>
      <c r="Q66" s="695" t="s">
        <v>374</v>
      </c>
      <c r="R66" s="696"/>
      <c r="S66" s="696"/>
      <c r="T66" s="696"/>
      <c r="U66" s="697"/>
      <c r="V66" s="695" t="s">
        <v>375</v>
      </c>
      <c r="W66" s="696"/>
      <c r="X66" s="696"/>
      <c r="Y66" s="696"/>
      <c r="Z66" s="697"/>
      <c r="AA66" s="695" t="s">
        <v>376</v>
      </c>
      <c r="AB66" s="696"/>
      <c r="AC66" s="696"/>
      <c r="AD66" s="696"/>
      <c r="AE66" s="697"/>
      <c r="AF66" s="831" t="s">
        <v>377</v>
      </c>
      <c r="AG66" s="783"/>
      <c r="AH66" s="783"/>
      <c r="AI66" s="783"/>
      <c r="AJ66" s="832"/>
      <c r="AK66" s="695" t="s">
        <v>378</v>
      </c>
      <c r="AL66" s="690"/>
      <c r="AM66" s="690"/>
      <c r="AN66" s="690"/>
      <c r="AO66" s="691"/>
      <c r="AP66" s="695" t="s">
        <v>379</v>
      </c>
      <c r="AQ66" s="696"/>
      <c r="AR66" s="696"/>
      <c r="AS66" s="696"/>
      <c r="AT66" s="697"/>
      <c r="AU66" s="695" t="s">
        <v>394</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x14ac:dyDescent="0.2">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x14ac:dyDescent="0.15">
      <c r="A68" s="220">
        <v>1</v>
      </c>
      <c r="B68" s="846" t="s">
        <v>590</v>
      </c>
      <c r="C68" s="847"/>
      <c r="D68" s="847"/>
      <c r="E68" s="847"/>
      <c r="F68" s="847"/>
      <c r="G68" s="847"/>
      <c r="H68" s="847"/>
      <c r="I68" s="847"/>
      <c r="J68" s="847"/>
      <c r="K68" s="847"/>
      <c r="L68" s="847"/>
      <c r="M68" s="847"/>
      <c r="N68" s="847"/>
      <c r="O68" s="847"/>
      <c r="P68" s="848"/>
      <c r="Q68" s="849">
        <v>116377</v>
      </c>
      <c r="R68" s="843"/>
      <c r="S68" s="843"/>
      <c r="T68" s="843"/>
      <c r="U68" s="843"/>
      <c r="V68" s="843">
        <v>114097</v>
      </c>
      <c r="W68" s="843"/>
      <c r="X68" s="843"/>
      <c r="Y68" s="843"/>
      <c r="Z68" s="843"/>
      <c r="AA68" s="843">
        <v>2279</v>
      </c>
      <c r="AB68" s="843"/>
      <c r="AC68" s="843"/>
      <c r="AD68" s="843"/>
      <c r="AE68" s="843"/>
      <c r="AF68" s="843">
        <v>2083</v>
      </c>
      <c r="AG68" s="843"/>
      <c r="AH68" s="843"/>
      <c r="AI68" s="843"/>
      <c r="AJ68" s="843"/>
      <c r="AK68" s="843">
        <v>221</v>
      </c>
      <c r="AL68" s="843"/>
      <c r="AM68" s="843"/>
      <c r="AN68" s="843"/>
      <c r="AO68" s="843"/>
      <c r="AP68" s="843" t="s">
        <v>543</v>
      </c>
      <c r="AQ68" s="843"/>
      <c r="AR68" s="843"/>
      <c r="AS68" s="843"/>
      <c r="AT68" s="843"/>
      <c r="AU68" s="843" t="s">
        <v>543</v>
      </c>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x14ac:dyDescent="0.15">
      <c r="A69" s="222">
        <v>2</v>
      </c>
      <c r="B69" s="850" t="s">
        <v>589</v>
      </c>
      <c r="C69" s="851"/>
      <c r="D69" s="851"/>
      <c r="E69" s="851"/>
      <c r="F69" s="851"/>
      <c r="G69" s="851"/>
      <c r="H69" s="851"/>
      <c r="I69" s="851"/>
      <c r="J69" s="851"/>
      <c r="K69" s="851"/>
      <c r="L69" s="851"/>
      <c r="M69" s="851"/>
      <c r="N69" s="851"/>
      <c r="O69" s="851"/>
      <c r="P69" s="852"/>
      <c r="Q69" s="853">
        <v>42344</v>
      </c>
      <c r="R69" s="800"/>
      <c r="S69" s="800"/>
      <c r="T69" s="800"/>
      <c r="U69" s="800"/>
      <c r="V69" s="800">
        <v>36084</v>
      </c>
      <c r="W69" s="800"/>
      <c r="X69" s="800"/>
      <c r="Y69" s="800"/>
      <c r="Z69" s="800"/>
      <c r="AA69" s="800">
        <v>6261</v>
      </c>
      <c r="AB69" s="800"/>
      <c r="AC69" s="800"/>
      <c r="AD69" s="800"/>
      <c r="AE69" s="800"/>
      <c r="AF69" s="800">
        <v>18485</v>
      </c>
      <c r="AG69" s="800"/>
      <c r="AH69" s="800"/>
      <c r="AI69" s="800"/>
      <c r="AJ69" s="800"/>
      <c r="AK69" s="800" t="s">
        <v>543</v>
      </c>
      <c r="AL69" s="800"/>
      <c r="AM69" s="800"/>
      <c r="AN69" s="800"/>
      <c r="AO69" s="800"/>
      <c r="AP69" s="800">
        <v>49691</v>
      </c>
      <c r="AQ69" s="800"/>
      <c r="AR69" s="800"/>
      <c r="AS69" s="800"/>
      <c r="AT69" s="800"/>
      <c r="AU69" s="800" t="s">
        <v>543</v>
      </c>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x14ac:dyDescent="0.15">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x14ac:dyDescent="0.15">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x14ac:dyDescent="0.15">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x14ac:dyDescent="0.15">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x14ac:dyDescent="0.15">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x14ac:dyDescent="0.15">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x14ac:dyDescent="0.15">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x14ac:dyDescent="0.15">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x14ac:dyDescent="0.15">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x14ac:dyDescent="0.15">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x14ac:dyDescent="0.15">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x14ac:dyDescent="0.15">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x14ac:dyDescent="0.15">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x14ac:dyDescent="0.15">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x14ac:dyDescent="0.15">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x14ac:dyDescent="0.15">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x14ac:dyDescent="0.15">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x14ac:dyDescent="0.15">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x14ac:dyDescent="0.2">
      <c r="A88" s="224" t="s">
        <v>370</v>
      </c>
      <c r="B88" s="751" t="s">
        <v>395</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v>20567</v>
      </c>
      <c r="AG88" s="819"/>
      <c r="AH88" s="819"/>
      <c r="AI88" s="819"/>
      <c r="AJ88" s="819"/>
      <c r="AK88" s="816"/>
      <c r="AL88" s="816"/>
      <c r="AM88" s="816"/>
      <c r="AN88" s="816"/>
      <c r="AO88" s="816"/>
      <c r="AP88" s="819">
        <v>49691</v>
      </c>
      <c r="AQ88" s="819"/>
      <c r="AR88" s="819"/>
      <c r="AS88" s="819"/>
      <c r="AT88" s="819"/>
      <c r="AU88" s="819"/>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x14ac:dyDescent="0.15">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x14ac:dyDescent="0.15">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x14ac:dyDescent="0.15">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x14ac:dyDescent="0.15">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x14ac:dyDescent="0.15">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x14ac:dyDescent="0.15">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x14ac:dyDescent="0.15">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x14ac:dyDescent="0.15">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x14ac:dyDescent="0.15">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x14ac:dyDescent="0.15">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x14ac:dyDescent="0.15">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x14ac:dyDescent="0.15">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x14ac:dyDescent="0.15">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x14ac:dyDescent="0.2">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370</v>
      </c>
      <c r="BR102" s="751" t="s">
        <v>396</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42569</v>
      </c>
      <c r="CS102" s="829"/>
      <c r="CT102" s="829"/>
      <c r="CU102" s="829"/>
      <c r="CV102" s="868"/>
      <c r="CW102" s="867">
        <v>19546</v>
      </c>
      <c r="CX102" s="829"/>
      <c r="CY102" s="829"/>
      <c r="CZ102" s="829"/>
      <c r="DA102" s="868"/>
      <c r="DB102" s="867">
        <v>32868</v>
      </c>
      <c r="DC102" s="829"/>
      <c r="DD102" s="829"/>
      <c r="DE102" s="829"/>
      <c r="DF102" s="868"/>
      <c r="DG102" s="867" t="s">
        <v>479</v>
      </c>
      <c r="DH102" s="829"/>
      <c r="DI102" s="829"/>
      <c r="DJ102" s="829"/>
      <c r="DK102" s="868"/>
      <c r="DL102" s="867">
        <v>558</v>
      </c>
      <c r="DM102" s="829"/>
      <c r="DN102" s="829"/>
      <c r="DO102" s="829"/>
      <c r="DP102" s="868"/>
      <c r="DQ102" s="867">
        <v>8416</v>
      </c>
      <c r="DR102" s="829"/>
      <c r="DS102" s="829"/>
      <c r="DT102" s="829"/>
      <c r="DU102" s="868"/>
      <c r="DV102" s="751"/>
      <c r="DW102" s="752"/>
      <c r="DX102" s="752"/>
      <c r="DY102" s="752"/>
      <c r="DZ102" s="891"/>
      <c r="EA102" s="214"/>
    </row>
    <row r="103" spans="1:131" ht="26.25" customHeight="1" x14ac:dyDescent="0.15">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397</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x14ac:dyDescent="0.15">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398</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x14ac:dyDescent="0.15">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
      <c r="A107" s="233" t="s">
        <v>399</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400</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15">
      <c r="A108" s="894" t="s">
        <v>401</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402</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x14ac:dyDescent="0.15">
      <c r="A109" s="889" t="s">
        <v>403</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404</v>
      </c>
      <c r="AB109" s="870"/>
      <c r="AC109" s="870"/>
      <c r="AD109" s="870"/>
      <c r="AE109" s="871"/>
      <c r="AF109" s="869" t="s">
        <v>299</v>
      </c>
      <c r="AG109" s="870"/>
      <c r="AH109" s="870"/>
      <c r="AI109" s="870"/>
      <c r="AJ109" s="871"/>
      <c r="AK109" s="869" t="s">
        <v>298</v>
      </c>
      <c r="AL109" s="870"/>
      <c r="AM109" s="870"/>
      <c r="AN109" s="870"/>
      <c r="AO109" s="871"/>
      <c r="AP109" s="869" t="s">
        <v>405</v>
      </c>
      <c r="AQ109" s="870"/>
      <c r="AR109" s="870"/>
      <c r="AS109" s="870"/>
      <c r="AT109" s="872"/>
      <c r="AU109" s="889" t="s">
        <v>403</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404</v>
      </c>
      <c r="BR109" s="870"/>
      <c r="BS109" s="870"/>
      <c r="BT109" s="870"/>
      <c r="BU109" s="871"/>
      <c r="BV109" s="869" t="s">
        <v>299</v>
      </c>
      <c r="BW109" s="870"/>
      <c r="BX109" s="870"/>
      <c r="BY109" s="870"/>
      <c r="BZ109" s="871"/>
      <c r="CA109" s="869" t="s">
        <v>298</v>
      </c>
      <c r="CB109" s="870"/>
      <c r="CC109" s="870"/>
      <c r="CD109" s="870"/>
      <c r="CE109" s="871"/>
      <c r="CF109" s="890" t="s">
        <v>405</v>
      </c>
      <c r="CG109" s="890"/>
      <c r="CH109" s="890"/>
      <c r="CI109" s="890"/>
      <c r="CJ109" s="890"/>
      <c r="CK109" s="869" t="s">
        <v>406</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404</v>
      </c>
      <c r="DH109" s="870"/>
      <c r="DI109" s="870"/>
      <c r="DJ109" s="870"/>
      <c r="DK109" s="871"/>
      <c r="DL109" s="869" t="s">
        <v>299</v>
      </c>
      <c r="DM109" s="870"/>
      <c r="DN109" s="870"/>
      <c r="DO109" s="870"/>
      <c r="DP109" s="871"/>
      <c r="DQ109" s="869" t="s">
        <v>298</v>
      </c>
      <c r="DR109" s="870"/>
      <c r="DS109" s="870"/>
      <c r="DT109" s="870"/>
      <c r="DU109" s="871"/>
      <c r="DV109" s="869" t="s">
        <v>405</v>
      </c>
      <c r="DW109" s="870"/>
      <c r="DX109" s="870"/>
      <c r="DY109" s="870"/>
      <c r="DZ109" s="872"/>
    </row>
    <row r="110" spans="1:131" s="214" customFormat="1" ht="26.25" customHeight="1" x14ac:dyDescent="0.15">
      <c r="A110" s="873" t="s">
        <v>407</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128233908</v>
      </c>
      <c r="AB110" s="877"/>
      <c r="AC110" s="877"/>
      <c r="AD110" s="877"/>
      <c r="AE110" s="878"/>
      <c r="AF110" s="879">
        <v>114896803</v>
      </c>
      <c r="AG110" s="877"/>
      <c r="AH110" s="877"/>
      <c r="AI110" s="877"/>
      <c r="AJ110" s="878"/>
      <c r="AK110" s="879">
        <v>106824460</v>
      </c>
      <c r="AL110" s="877"/>
      <c r="AM110" s="877"/>
      <c r="AN110" s="877"/>
      <c r="AO110" s="878"/>
      <c r="AP110" s="880">
        <v>8.3000000000000007</v>
      </c>
      <c r="AQ110" s="881"/>
      <c r="AR110" s="881"/>
      <c r="AS110" s="881"/>
      <c r="AT110" s="882"/>
      <c r="AU110" s="883" t="s">
        <v>70</v>
      </c>
      <c r="AV110" s="884"/>
      <c r="AW110" s="884"/>
      <c r="AX110" s="884"/>
      <c r="AY110" s="884"/>
      <c r="AZ110" s="906" t="s">
        <v>408</v>
      </c>
      <c r="BA110" s="874"/>
      <c r="BB110" s="874"/>
      <c r="BC110" s="874"/>
      <c r="BD110" s="874"/>
      <c r="BE110" s="874"/>
      <c r="BF110" s="874"/>
      <c r="BG110" s="874"/>
      <c r="BH110" s="874"/>
      <c r="BI110" s="874"/>
      <c r="BJ110" s="874"/>
      <c r="BK110" s="874"/>
      <c r="BL110" s="874"/>
      <c r="BM110" s="874"/>
      <c r="BN110" s="874"/>
      <c r="BO110" s="874"/>
      <c r="BP110" s="875"/>
      <c r="BQ110" s="907">
        <v>4167509321</v>
      </c>
      <c r="BR110" s="908"/>
      <c r="BS110" s="908"/>
      <c r="BT110" s="908"/>
      <c r="BU110" s="908"/>
      <c r="BV110" s="908">
        <v>4052570056</v>
      </c>
      <c r="BW110" s="908"/>
      <c r="BX110" s="908"/>
      <c r="BY110" s="908"/>
      <c r="BZ110" s="908"/>
      <c r="CA110" s="908">
        <v>3831544542</v>
      </c>
      <c r="CB110" s="908"/>
      <c r="CC110" s="908"/>
      <c r="CD110" s="908"/>
      <c r="CE110" s="908"/>
      <c r="CF110" s="921">
        <v>298</v>
      </c>
      <c r="CG110" s="922"/>
      <c r="CH110" s="922"/>
      <c r="CI110" s="922"/>
      <c r="CJ110" s="922"/>
      <c r="CK110" s="923" t="s">
        <v>409</v>
      </c>
      <c r="CL110" s="924"/>
      <c r="CM110" s="906" t="s">
        <v>410</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v>7956120</v>
      </c>
      <c r="DH110" s="908"/>
      <c r="DI110" s="908"/>
      <c r="DJ110" s="908"/>
      <c r="DK110" s="908"/>
      <c r="DL110" s="908">
        <v>7171370</v>
      </c>
      <c r="DM110" s="908"/>
      <c r="DN110" s="908"/>
      <c r="DO110" s="908"/>
      <c r="DP110" s="908"/>
      <c r="DQ110" s="908">
        <v>6368775</v>
      </c>
      <c r="DR110" s="908"/>
      <c r="DS110" s="908"/>
      <c r="DT110" s="908"/>
      <c r="DU110" s="908"/>
      <c r="DV110" s="909">
        <v>0.5</v>
      </c>
      <c r="DW110" s="909"/>
      <c r="DX110" s="909"/>
      <c r="DY110" s="909"/>
      <c r="DZ110" s="910"/>
    </row>
    <row r="111" spans="1:131" s="214" customFormat="1" ht="26.25" customHeight="1" x14ac:dyDescent="0.15">
      <c r="A111" s="911" t="s">
        <v>411</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v>1674374</v>
      </c>
      <c r="AB111" s="915"/>
      <c r="AC111" s="915"/>
      <c r="AD111" s="915"/>
      <c r="AE111" s="916"/>
      <c r="AF111" s="917">
        <v>263640</v>
      </c>
      <c r="AG111" s="915"/>
      <c r="AH111" s="915"/>
      <c r="AI111" s="915"/>
      <c r="AJ111" s="916"/>
      <c r="AK111" s="917" t="s">
        <v>118</v>
      </c>
      <c r="AL111" s="915"/>
      <c r="AM111" s="915"/>
      <c r="AN111" s="915"/>
      <c r="AO111" s="916"/>
      <c r="AP111" s="918" t="s">
        <v>118</v>
      </c>
      <c r="AQ111" s="919"/>
      <c r="AR111" s="919"/>
      <c r="AS111" s="919"/>
      <c r="AT111" s="920"/>
      <c r="AU111" s="885"/>
      <c r="AV111" s="886"/>
      <c r="AW111" s="886"/>
      <c r="AX111" s="886"/>
      <c r="AY111" s="886"/>
      <c r="AZ111" s="899" t="s">
        <v>412</v>
      </c>
      <c r="BA111" s="900"/>
      <c r="BB111" s="900"/>
      <c r="BC111" s="900"/>
      <c r="BD111" s="900"/>
      <c r="BE111" s="900"/>
      <c r="BF111" s="900"/>
      <c r="BG111" s="900"/>
      <c r="BH111" s="900"/>
      <c r="BI111" s="900"/>
      <c r="BJ111" s="900"/>
      <c r="BK111" s="900"/>
      <c r="BL111" s="900"/>
      <c r="BM111" s="900"/>
      <c r="BN111" s="900"/>
      <c r="BO111" s="900"/>
      <c r="BP111" s="901"/>
      <c r="BQ111" s="902">
        <v>10797188</v>
      </c>
      <c r="BR111" s="903"/>
      <c r="BS111" s="903"/>
      <c r="BT111" s="903"/>
      <c r="BU111" s="903"/>
      <c r="BV111" s="903">
        <v>9607871</v>
      </c>
      <c r="BW111" s="903"/>
      <c r="BX111" s="903"/>
      <c r="BY111" s="903"/>
      <c r="BZ111" s="903"/>
      <c r="CA111" s="903">
        <v>8422074</v>
      </c>
      <c r="CB111" s="903"/>
      <c r="CC111" s="903"/>
      <c r="CD111" s="903"/>
      <c r="CE111" s="903"/>
      <c r="CF111" s="897">
        <v>0.7</v>
      </c>
      <c r="CG111" s="898"/>
      <c r="CH111" s="898"/>
      <c r="CI111" s="898"/>
      <c r="CJ111" s="898"/>
      <c r="CK111" s="925"/>
      <c r="CL111" s="926"/>
      <c r="CM111" s="899" t="s">
        <v>413</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x14ac:dyDescent="0.15">
      <c r="A112" s="936" t="s">
        <v>414</v>
      </c>
      <c r="B112" s="937"/>
      <c r="C112" s="900" t="s">
        <v>415</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165609023</v>
      </c>
      <c r="AB112" s="930"/>
      <c r="AC112" s="930"/>
      <c r="AD112" s="930"/>
      <c r="AE112" s="931"/>
      <c r="AF112" s="932">
        <v>159879842</v>
      </c>
      <c r="AG112" s="930"/>
      <c r="AH112" s="930"/>
      <c r="AI112" s="930"/>
      <c r="AJ112" s="931"/>
      <c r="AK112" s="932">
        <v>154579437</v>
      </c>
      <c r="AL112" s="930"/>
      <c r="AM112" s="930"/>
      <c r="AN112" s="930"/>
      <c r="AO112" s="931"/>
      <c r="AP112" s="933">
        <v>12</v>
      </c>
      <c r="AQ112" s="934"/>
      <c r="AR112" s="934"/>
      <c r="AS112" s="934"/>
      <c r="AT112" s="935"/>
      <c r="AU112" s="885"/>
      <c r="AV112" s="886"/>
      <c r="AW112" s="886"/>
      <c r="AX112" s="886"/>
      <c r="AY112" s="886"/>
      <c r="AZ112" s="899" t="s">
        <v>416</v>
      </c>
      <c r="BA112" s="900"/>
      <c r="BB112" s="900"/>
      <c r="BC112" s="900"/>
      <c r="BD112" s="900"/>
      <c r="BE112" s="900"/>
      <c r="BF112" s="900"/>
      <c r="BG112" s="900"/>
      <c r="BH112" s="900"/>
      <c r="BI112" s="900"/>
      <c r="BJ112" s="900"/>
      <c r="BK112" s="900"/>
      <c r="BL112" s="900"/>
      <c r="BM112" s="900"/>
      <c r="BN112" s="900"/>
      <c r="BO112" s="900"/>
      <c r="BP112" s="901"/>
      <c r="BQ112" s="902">
        <v>22268181</v>
      </c>
      <c r="BR112" s="903"/>
      <c r="BS112" s="903"/>
      <c r="BT112" s="903"/>
      <c r="BU112" s="903"/>
      <c r="BV112" s="903">
        <v>21215051</v>
      </c>
      <c r="BW112" s="903"/>
      <c r="BX112" s="903"/>
      <c r="BY112" s="903"/>
      <c r="BZ112" s="903"/>
      <c r="CA112" s="903">
        <v>20344956</v>
      </c>
      <c r="CB112" s="903"/>
      <c r="CC112" s="903"/>
      <c r="CD112" s="903"/>
      <c r="CE112" s="903"/>
      <c r="CF112" s="897">
        <v>1.6</v>
      </c>
      <c r="CG112" s="898"/>
      <c r="CH112" s="898"/>
      <c r="CI112" s="898"/>
      <c r="CJ112" s="898"/>
      <c r="CK112" s="925"/>
      <c r="CL112" s="926"/>
      <c r="CM112" s="899" t="s">
        <v>417</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t="s">
        <v>118</v>
      </c>
      <c r="DH112" s="903"/>
      <c r="DI112" s="903"/>
      <c r="DJ112" s="903"/>
      <c r="DK112" s="903"/>
      <c r="DL112" s="903" t="s">
        <v>118</v>
      </c>
      <c r="DM112" s="903"/>
      <c r="DN112" s="903"/>
      <c r="DO112" s="903"/>
      <c r="DP112" s="903"/>
      <c r="DQ112" s="903" t="s">
        <v>118</v>
      </c>
      <c r="DR112" s="903"/>
      <c r="DS112" s="903"/>
      <c r="DT112" s="903"/>
      <c r="DU112" s="903"/>
      <c r="DV112" s="904" t="s">
        <v>118</v>
      </c>
      <c r="DW112" s="904"/>
      <c r="DX112" s="904"/>
      <c r="DY112" s="904"/>
      <c r="DZ112" s="905"/>
    </row>
    <row r="113" spans="1:130" s="214" customFormat="1" ht="26.25" customHeight="1" x14ac:dyDescent="0.15">
      <c r="A113" s="938"/>
      <c r="B113" s="939"/>
      <c r="C113" s="900" t="s">
        <v>418</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2331220</v>
      </c>
      <c r="AB113" s="930"/>
      <c r="AC113" s="930"/>
      <c r="AD113" s="930"/>
      <c r="AE113" s="931"/>
      <c r="AF113" s="932">
        <v>2071878</v>
      </c>
      <c r="AG113" s="930"/>
      <c r="AH113" s="930"/>
      <c r="AI113" s="930"/>
      <c r="AJ113" s="931"/>
      <c r="AK113" s="932">
        <v>1993240</v>
      </c>
      <c r="AL113" s="930"/>
      <c r="AM113" s="930"/>
      <c r="AN113" s="930"/>
      <c r="AO113" s="931"/>
      <c r="AP113" s="933">
        <v>0.2</v>
      </c>
      <c r="AQ113" s="934"/>
      <c r="AR113" s="934"/>
      <c r="AS113" s="934"/>
      <c r="AT113" s="935"/>
      <c r="AU113" s="885"/>
      <c r="AV113" s="886"/>
      <c r="AW113" s="886"/>
      <c r="AX113" s="886"/>
      <c r="AY113" s="886"/>
      <c r="AZ113" s="899" t="s">
        <v>419</v>
      </c>
      <c r="BA113" s="900"/>
      <c r="BB113" s="900"/>
      <c r="BC113" s="900"/>
      <c r="BD113" s="900"/>
      <c r="BE113" s="900"/>
      <c r="BF113" s="900"/>
      <c r="BG113" s="900"/>
      <c r="BH113" s="900"/>
      <c r="BI113" s="900"/>
      <c r="BJ113" s="900"/>
      <c r="BK113" s="900"/>
      <c r="BL113" s="900"/>
      <c r="BM113" s="900"/>
      <c r="BN113" s="900"/>
      <c r="BO113" s="900"/>
      <c r="BP113" s="901"/>
      <c r="BQ113" s="902" t="s">
        <v>118</v>
      </c>
      <c r="BR113" s="903"/>
      <c r="BS113" s="903"/>
      <c r="BT113" s="903"/>
      <c r="BU113" s="903"/>
      <c r="BV113" s="903" t="s">
        <v>118</v>
      </c>
      <c r="BW113" s="903"/>
      <c r="BX113" s="903"/>
      <c r="BY113" s="903"/>
      <c r="BZ113" s="903"/>
      <c r="CA113" s="903" t="s">
        <v>118</v>
      </c>
      <c r="CB113" s="903"/>
      <c r="CC113" s="903"/>
      <c r="CD113" s="903"/>
      <c r="CE113" s="903"/>
      <c r="CF113" s="897" t="s">
        <v>118</v>
      </c>
      <c r="CG113" s="898"/>
      <c r="CH113" s="898"/>
      <c r="CI113" s="898"/>
      <c r="CJ113" s="898"/>
      <c r="CK113" s="925"/>
      <c r="CL113" s="926"/>
      <c r="CM113" s="899" t="s">
        <v>420</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118</v>
      </c>
      <c r="DH113" s="903"/>
      <c r="DI113" s="903"/>
      <c r="DJ113" s="903"/>
      <c r="DK113" s="903"/>
      <c r="DL113" s="903" t="s">
        <v>118</v>
      </c>
      <c r="DM113" s="903"/>
      <c r="DN113" s="903"/>
      <c r="DO113" s="903"/>
      <c r="DP113" s="903"/>
      <c r="DQ113" s="903" t="s">
        <v>118</v>
      </c>
      <c r="DR113" s="903"/>
      <c r="DS113" s="903"/>
      <c r="DT113" s="903"/>
      <c r="DU113" s="903"/>
      <c r="DV113" s="904" t="s">
        <v>118</v>
      </c>
      <c r="DW113" s="904"/>
      <c r="DX113" s="904"/>
      <c r="DY113" s="904"/>
      <c r="DZ113" s="905"/>
    </row>
    <row r="114" spans="1:130" s="214" customFormat="1" ht="26.25" customHeight="1" x14ac:dyDescent="0.15">
      <c r="A114" s="938"/>
      <c r="B114" s="939"/>
      <c r="C114" s="900" t="s">
        <v>421</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t="s">
        <v>118</v>
      </c>
      <c r="AB114" s="930"/>
      <c r="AC114" s="930"/>
      <c r="AD114" s="930"/>
      <c r="AE114" s="931"/>
      <c r="AF114" s="932" t="s">
        <v>118</v>
      </c>
      <c r="AG114" s="930"/>
      <c r="AH114" s="930"/>
      <c r="AI114" s="930"/>
      <c r="AJ114" s="931"/>
      <c r="AK114" s="932" t="s">
        <v>118</v>
      </c>
      <c r="AL114" s="930"/>
      <c r="AM114" s="930"/>
      <c r="AN114" s="930"/>
      <c r="AO114" s="931"/>
      <c r="AP114" s="933" t="s">
        <v>118</v>
      </c>
      <c r="AQ114" s="934"/>
      <c r="AR114" s="934"/>
      <c r="AS114" s="934"/>
      <c r="AT114" s="935"/>
      <c r="AU114" s="885"/>
      <c r="AV114" s="886"/>
      <c r="AW114" s="886"/>
      <c r="AX114" s="886"/>
      <c r="AY114" s="886"/>
      <c r="AZ114" s="899" t="s">
        <v>422</v>
      </c>
      <c r="BA114" s="900"/>
      <c r="BB114" s="900"/>
      <c r="BC114" s="900"/>
      <c r="BD114" s="900"/>
      <c r="BE114" s="900"/>
      <c r="BF114" s="900"/>
      <c r="BG114" s="900"/>
      <c r="BH114" s="900"/>
      <c r="BI114" s="900"/>
      <c r="BJ114" s="900"/>
      <c r="BK114" s="900"/>
      <c r="BL114" s="900"/>
      <c r="BM114" s="900"/>
      <c r="BN114" s="900"/>
      <c r="BO114" s="900"/>
      <c r="BP114" s="901"/>
      <c r="BQ114" s="902">
        <v>287020067</v>
      </c>
      <c r="BR114" s="903"/>
      <c r="BS114" s="903"/>
      <c r="BT114" s="903"/>
      <c r="BU114" s="903"/>
      <c r="BV114" s="903">
        <v>294858586</v>
      </c>
      <c r="BW114" s="903"/>
      <c r="BX114" s="903"/>
      <c r="BY114" s="903"/>
      <c r="BZ114" s="903"/>
      <c r="CA114" s="903">
        <v>295486045</v>
      </c>
      <c r="CB114" s="903"/>
      <c r="CC114" s="903"/>
      <c r="CD114" s="903"/>
      <c r="CE114" s="903"/>
      <c r="CF114" s="897">
        <v>23</v>
      </c>
      <c r="CG114" s="898"/>
      <c r="CH114" s="898"/>
      <c r="CI114" s="898"/>
      <c r="CJ114" s="898"/>
      <c r="CK114" s="925"/>
      <c r="CL114" s="926"/>
      <c r="CM114" s="899" t="s">
        <v>423</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t="s">
        <v>118</v>
      </c>
      <c r="DH114" s="903"/>
      <c r="DI114" s="903"/>
      <c r="DJ114" s="903"/>
      <c r="DK114" s="903"/>
      <c r="DL114" s="903" t="s">
        <v>118</v>
      </c>
      <c r="DM114" s="903"/>
      <c r="DN114" s="903"/>
      <c r="DO114" s="903"/>
      <c r="DP114" s="903"/>
      <c r="DQ114" s="903" t="s">
        <v>118</v>
      </c>
      <c r="DR114" s="903"/>
      <c r="DS114" s="903"/>
      <c r="DT114" s="903"/>
      <c r="DU114" s="903"/>
      <c r="DV114" s="904" t="s">
        <v>118</v>
      </c>
      <c r="DW114" s="904"/>
      <c r="DX114" s="904"/>
      <c r="DY114" s="904"/>
      <c r="DZ114" s="905"/>
    </row>
    <row r="115" spans="1:130" s="214" customFormat="1" ht="26.25" customHeight="1" x14ac:dyDescent="0.15">
      <c r="A115" s="938"/>
      <c r="B115" s="939"/>
      <c r="C115" s="900" t="s">
        <v>424</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1650719</v>
      </c>
      <c r="AB115" s="930"/>
      <c r="AC115" s="930"/>
      <c r="AD115" s="930"/>
      <c r="AE115" s="931"/>
      <c r="AF115" s="932">
        <v>1433575</v>
      </c>
      <c r="AG115" s="930"/>
      <c r="AH115" s="930"/>
      <c r="AI115" s="930"/>
      <c r="AJ115" s="931"/>
      <c r="AK115" s="932">
        <v>1402510</v>
      </c>
      <c r="AL115" s="930"/>
      <c r="AM115" s="930"/>
      <c r="AN115" s="930"/>
      <c r="AO115" s="931"/>
      <c r="AP115" s="933">
        <v>0.1</v>
      </c>
      <c r="AQ115" s="934"/>
      <c r="AR115" s="934"/>
      <c r="AS115" s="934"/>
      <c r="AT115" s="935"/>
      <c r="AU115" s="885"/>
      <c r="AV115" s="886"/>
      <c r="AW115" s="886"/>
      <c r="AX115" s="886"/>
      <c r="AY115" s="886"/>
      <c r="AZ115" s="899" t="s">
        <v>425</v>
      </c>
      <c r="BA115" s="900"/>
      <c r="BB115" s="900"/>
      <c r="BC115" s="900"/>
      <c r="BD115" s="900"/>
      <c r="BE115" s="900"/>
      <c r="BF115" s="900"/>
      <c r="BG115" s="900"/>
      <c r="BH115" s="900"/>
      <c r="BI115" s="900"/>
      <c r="BJ115" s="900"/>
      <c r="BK115" s="900"/>
      <c r="BL115" s="900"/>
      <c r="BM115" s="900"/>
      <c r="BN115" s="900"/>
      <c r="BO115" s="900"/>
      <c r="BP115" s="901"/>
      <c r="BQ115" s="902">
        <v>3802735</v>
      </c>
      <c r="BR115" s="903"/>
      <c r="BS115" s="903"/>
      <c r="BT115" s="903"/>
      <c r="BU115" s="903"/>
      <c r="BV115" s="903">
        <v>5868807</v>
      </c>
      <c r="BW115" s="903"/>
      <c r="BX115" s="903"/>
      <c r="BY115" s="903"/>
      <c r="BZ115" s="903"/>
      <c r="CA115" s="903">
        <v>9822539</v>
      </c>
      <c r="CB115" s="903"/>
      <c r="CC115" s="903"/>
      <c r="CD115" s="903"/>
      <c r="CE115" s="903"/>
      <c r="CF115" s="897">
        <v>0.8</v>
      </c>
      <c r="CG115" s="898"/>
      <c r="CH115" s="898"/>
      <c r="CI115" s="898"/>
      <c r="CJ115" s="898"/>
      <c r="CK115" s="925"/>
      <c r="CL115" s="926"/>
      <c r="CM115" s="899" t="s">
        <v>426</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t="s">
        <v>118</v>
      </c>
      <c r="DH115" s="903"/>
      <c r="DI115" s="903"/>
      <c r="DJ115" s="903"/>
      <c r="DK115" s="903"/>
      <c r="DL115" s="903" t="s">
        <v>118</v>
      </c>
      <c r="DM115" s="903"/>
      <c r="DN115" s="903"/>
      <c r="DO115" s="903"/>
      <c r="DP115" s="903"/>
      <c r="DQ115" s="903" t="s">
        <v>118</v>
      </c>
      <c r="DR115" s="903"/>
      <c r="DS115" s="903"/>
      <c r="DT115" s="903"/>
      <c r="DU115" s="903"/>
      <c r="DV115" s="904" t="s">
        <v>118</v>
      </c>
      <c r="DW115" s="904"/>
      <c r="DX115" s="904"/>
      <c r="DY115" s="904"/>
      <c r="DZ115" s="905"/>
    </row>
    <row r="116" spans="1:130" s="214" customFormat="1" ht="26.25" customHeight="1" x14ac:dyDescent="0.15">
      <c r="A116" s="940"/>
      <c r="B116" s="941"/>
      <c r="C116" s="942" t="s">
        <v>427</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t="s">
        <v>118</v>
      </c>
      <c r="AB116" s="930"/>
      <c r="AC116" s="930"/>
      <c r="AD116" s="930"/>
      <c r="AE116" s="931"/>
      <c r="AF116" s="932" t="s">
        <v>118</v>
      </c>
      <c r="AG116" s="930"/>
      <c r="AH116" s="930"/>
      <c r="AI116" s="930"/>
      <c r="AJ116" s="931"/>
      <c r="AK116" s="932" t="s">
        <v>118</v>
      </c>
      <c r="AL116" s="930"/>
      <c r="AM116" s="930"/>
      <c r="AN116" s="930"/>
      <c r="AO116" s="931"/>
      <c r="AP116" s="933" t="s">
        <v>118</v>
      </c>
      <c r="AQ116" s="934"/>
      <c r="AR116" s="934"/>
      <c r="AS116" s="934"/>
      <c r="AT116" s="935"/>
      <c r="AU116" s="885"/>
      <c r="AV116" s="886"/>
      <c r="AW116" s="886"/>
      <c r="AX116" s="886"/>
      <c r="AY116" s="886"/>
      <c r="AZ116" s="944" t="s">
        <v>428</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429</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x14ac:dyDescent="0.15">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430</v>
      </c>
      <c r="Z117" s="871"/>
      <c r="AA117" s="952">
        <v>299499244</v>
      </c>
      <c r="AB117" s="953"/>
      <c r="AC117" s="953"/>
      <c r="AD117" s="953"/>
      <c r="AE117" s="954"/>
      <c r="AF117" s="955">
        <v>278545738</v>
      </c>
      <c r="AG117" s="953"/>
      <c r="AH117" s="953"/>
      <c r="AI117" s="953"/>
      <c r="AJ117" s="954"/>
      <c r="AK117" s="955">
        <v>264799647</v>
      </c>
      <c r="AL117" s="953"/>
      <c r="AM117" s="953"/>
      <c r="AN117" s="953"/>
      <c r="AO117" s="954"/>
      <c r="AP117" s="956"/>
      <c r="AQ117" s="957"/>
      <c r="AR117" s="957"/>
      <c r="AS117" s="957"/>
      <c r="AT117" s="958"/>
      <c r="AU117" s="885"/>
      <c r="AV117" s="886"/>
      <c r="AW117" s="886"/>
      <c r="AX117" s="886"/>
      <c r="AY117" s="886"/>
      <c r="AZ117" s="899" t="s">
        <v>431</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432</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x14ac:dyDescent="0.15">
      <c r="A118" s="889" t="s">
        <v>406</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404</v>
      </c>
      <c r="AB118" s="870"/>
      <c r="AC118" s="870"/>
      <c r="AD118" s="870"/>
      <c r="AE118" s="871"/>
      <c r="AF118" s="869" t="s">
        <v>299</v>
      </c>
      <c r="AG118" s="870"/>
      <c r="AH118" s="870"/>
      <c r="AI118" s="870"/>
      <c r="AJ118" s="871"/>
      <c r="AK118" s="869" t="s">
        <v>298</v>
      </c>
      <c r="AL118" s="870"/>
      <c r="AM118" s="870"/>
      <c r="AN118" s="870"/>
      <c r="AO118" s="871"/>
      <c r="AP118" s="947" t="s">
        <v>405</v>
      </c>
      <c r="AQ118" s="948"/>
      <c r="AR118" s="948"/>
      <c r="AS118" s="948"/>
      <c r="AT118" s="949"/>
      <c r="AU118" s="885"/>
      <c r="AV118" s="886"/>
      <c r="AW118" s="886"/>
      <c r="AX118" s="886"/>
      <c r="AY118" s="886"/>
      <c r="AZ118" s="950" t="s">
        <v>433</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434</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x14ac:dyDescent="0.15">
      <c r="A119" s="1031" t="s">
        <v>409</v>
      </c>
      <c r="B119" s="924"/>
      <c r="C119" s="906" t="s">
        <v>410</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v>1069519</v>
      </c>
      <c r="AB119" s="877"/>
      <c r="AC119" s="877"/>
      <c r="AD119" s="877"/>
      <c r="AE119" s="878"/>
      <c r="AF119" s="879">
        <v>968718</v>
      </c>
      <c r="AG119" s="877"/>
      <c r="AH119" s="877"/>
      <c r="AI119" s="877"/>
      <c r="AJ119" s="878"/>
      <c r="AK119" s="879">
        <v>968940</v>
      </c>
      <c r="AL119" s="877"/>
      <c r="AM119" s="877"/>
      <c r="AN119" s="877"/>
      <c r="AO119" s="878"/>
      <c r="AP119" s="880">
        <v>0.1</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435</v>
      </c>
      <c r="BP119" s="972"/>
      <c r="BQ119" s="967">
        <v>4491397492</v>
      </c>
      <c r="BR119" s="968"/>
      <c r="BS119" s="968"/>
      <c r="BT119" s="968"/>
      <c r="BU119" s="968"/>
      <c r="BV119" s="968">
        <v>4384120371</v>
      </c>
      <c r="BW119" s="968"/>
      <c r="BX119" s="968"/>
      <c r="BY119" s="968"/>
      <c r="BZ119" s="968"/>
      <c r="CA119" s="968">
        <v>4165620156</v>
      </c>
      <c r="CB119" s="968"/>
      <c r="CC119" s="968"/>
      <c r="CD119" s="968"/>
      <c r="CE119" s="968"/>
      <c r="CF119" s="969"/>
      <c r="CG119" s="970"/>
      <c r="CH119" s="970"/>
      <c r="CI119" s="970"/>
      <c r="CJ119" s="971"/>
      <c r="CK119" s="927"/>
      <c r="CL119" s="928"/>
      <c r="CM119" s="950" t="s">
        <v>436</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v>2841068</v>
      </c>
      <c r="DH119" s="903"/>
      <c r="DI119" s="903"/>
      <c r="DJ119" s="903"/>
      <c r="DK119" s="903"/>
      <c r="DL119" s="903">
        <v>2436501</v>
      </c>
      <c r="DM119" s="903"/>
      <c r="DN119" s="903"/>
      <c r="DO119" s="903"/>
      <c r="DP119" s="903"/>
      <c r="DQ119" s="903">
        <v>2053299</v>
      </c>
      <c r="DR119" s="903"/>
      <c r="DS119" s="903"/>
      <c r="DT119" s="903"/>
      <c r="DU119" s="903"/>
      <c r="DV119" s="904">
        <v>0.2</v>
      </c>
      <c r="DW119" s="904"/>
      <c r="DX119" s="904"/>
      <c r="DY119" s="904"/>
      <c r="DZ119" s="905"/>
    </row>
    <row r="120" spans="1:130" s="214" customFormat="1" ht="26.25" customHeight="1" x14ac:dyDescent="0.15">
      <c r="A120" s="1032"/>
      <c r="B120" s="926"/>
      <c r="C120" s="899" t="s">
        <v>413</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437</v>
      </c>
      <c r="AV120" s="960"/>
      <c r="AW120" s="960"/>
      <c r="AX120" s="960"/>
      <c r="AY120" s="961"/>
      <c r="AZ120" s="906" t="s">
        <v>438</v>
      </c>
      <c r="BA120" s="874"/>
      <c r="BB120" s="874"/>
      <c r="BC120" s="874"/>
      <c r="BD120" s="874"/>
      <c r="BE120" s="874"/>
      <c r="BF120" s="874"/>
      <c r="BG120" s="874"/>
      <c r="BH120" s="874"/>
      <c r="BI120" s="874"/>
      <c r="BJ120" s="874"/>
      <c r="BK120" s="874"/>
      <c r="BL120" s="874"/>
      <c r="BM120" s="874"/>
      <c r="BN120" s="874"/>
      <c r="BO120" s="874"/>
      <c r="BP120" s="875"/>
      <c r="BQ120" s="907">
        <v>1193529224</v>
      </c>
      <c r="BR120" s="908"/>
      <c r="BS120" s="908"/>
      <c r="BT120" s="908"/>
      <c r="BU120" s="908"/>
      <c r="BV120" s="908">
        <v>1252410942</v>
      </c>
      <c r="BW120" s="908"/>
      <c r="BX120" s="908"/>
      <c r="BY120" s="908"/>
      <c r="BZ120" s="908"/>
      <c r="CA120" s="908">
        <v>1262020485</v>
      </c>
      <c r="CB120" s="908"/>
      <c r="CC120" s="908"/>
      <c r="CD120" s="908"/>
      <c r="CE120" s="908"/>
      <c r="CF120" s="921">
        <v>98.2</v>
      </c>
      <c r="CG120" s="922"/>
      <c r="CH120" s="922"/>
      <c r="CI120" s="922"/>
      <c r="CJ120" s="922"/>
      <c r="CK120" s="976" t="s">
        <v>439</v>
      </c>
      <c r="CL120" s="977"/>
      <c r="CM120" s="977"/>
      <c r="CN120" s="977"/>
      <c r="CO120" s="978"/>
      <c r="CP120" s="984" t="s">
        <v>389</v>
      </c>
      <c r="CQ120" s="985"/>
      <c r="CR120" s="985"/>
      <c r="CS120" s="985"/>
      <c r="CT120" s="985"/>
      <c r="CU120" s="985"/>
      <c r="CV120" s="985"/>
      <c r="CW120" s="985"/>
      <c r="CX120" s="985"/>
      <c r="CY120" s="985"/>
      <c r="CZ120" s="985"/>
      <c r="DA120" s="985"/>
      <c r="DB120" s="985"/>
      <c r="DC120" s="985"/>
      <c r="DD120" s="985"/>
      <c r="DE120" s="985"/>
      <c r="DF120" s="986"/>
      <c r="DG120" s="907">
        <v>22268181</v>
      </c>
      <c r="DH120" s="908"/>
      <c r="DI120" s="908"/>
      <c r="DJ120" s="908"/>
      <c r="DK120" s="908"/>
      <c r="DL120" s="908">
        <v>21215051</v>
      </c>
      <c r="DM120" s="908"/>
      <c r="DN120" s="908"/>
      <c r="DO120" s="908"/>
      <c r="DP120" s="908"/>
      <c r="DQ120" s="908">
        <v>20344956</v>
      </c>
      <c r="DR120" s="908"/>
      <c r="DS120" s="908"/>
      <c r="DT120" s="908"/>
      <c r="DU120" s="908"/>
      <c r="DV120" s="909">
        <v>1.6</v>
      </c>
      <c r="DW120" s="909"/>
      <c r="DX120" s="909"/>
      <c r="DY120" s="909"/>
      <c r="DZ120" s="910"/>
    </row>
    <row r="121" spans="1:130" s="214" customFormat="1" ht="26.25" customHeight="1" x14ac:dyDescent="0.15">
      <c r="A121" s="1032"/>
      <c r="B121" s="926"/>
      <c r="C121" s="973" t="s">
        <v>440</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t="s">
        <v>118</v>
      </c>
      <c r="AB121" s="930"/>
      <c r="AC121" s="930"/>
      <c r="AD121" s="930"/>
      <c r="AE121" s="931"/>
      <c r="AF121" s="932" t="s">
        <v>118</v>
      </c>
      <c r="AG121" s="930"/>
      <c r="AH121" s="930"/>
      <c r="AI121" s="930"/>
      <c r="AJ121" s="931"/>
      <c r="AK121" s="932" t="s">
        <v>118</v>
      </c>
      <c r="AL121" s="930"/>
      <c r="AM121" s="930"/>
      <c r="AN121" s="930"/>
      <c r="AO121" s="931"/>
      <c r="AP121" s="933" t="s">
        <v>118</v>
      </c>
      <c r="AQ121" s="934"/>
      <c r="AR121" s="934"/>
      <c r="AS121" s="934"/>
      <c r="AT121" s="935"/>
      <c r="AU121" s="962"/>
      <c r="AV121" s="963"/>
      <c r="AW121" s="963"/>
      <c r="AX121" s="963"/>
      <c r="AY121" s="964"/>
      <c r="AZ121" s="899" t="s">
        <v>441</v>
      </c>
      <c r="BA121" s="900"/>
      <c r="BB121" s="900"/>
      <c r="BC121" s="900"/>
      <c r="BD121" s="900"/>
      <c r="BE121" s="900"/>
      <c r="BF121" s="900"/>
      <c r="BG121" s="900"/>
      <c r="BH121" s="900"/>
      <c r="BI121" s="900"/>
      <c r="BJ121" s="900"/>
      <c r="BK121" s="900"/>
      <c r="BL121" s="900"/>
      <c r="BM121" s="900"/>
      <c r="BN121" s="900"/>
      <c r="BO121" s="900"/>
      <c r="BP121" s="901"/>
      <c r="BQ121" s="902">
        <v>56446482</v>
      </c>
      <c r="BR121" s="903"/>
      <c r="BS121" s="903"/>
      <c r="BT121" s="903"/>
      <c r="BU121" s="903"/>
      <c r="BV121" s="903">
        <v>53996941</v>
      </c>
      <c r="BW121" s="903"/>
      <c r="BX121" s="903"/>
      <c r="BY121" s="903"/>
      <c r="BZ121" s="903"/>
      <c r="CA121" s="903">
        <v>56303734</v>
      </c>
      <c r="CB121" s="903"/>
      <c r="CC121" s="903"/>
      <c r="CD121" s="903"/>
      <c r="CE121" s="903"/>
      <c r="CF121" s="897">
        <v>4.4000000000000004</v>
      </c>
      <c r="CG121" s="898"/>
      <c r="CH121" s="898"/>
      <c r="CI121" s="898"/>
      <c r="CJ121" s="898"/>
      <c r="CK121" s="979"/>
      <c r="CL121" s="980"/>
      <c r="CM121" s="980"/>
      <c r="CN121" s="980"/>
      <c r="CO121" s="981"/>
      <c r="CP121" s="989" t="s">
        <v>386</v>
      </c>
      <c r="CQ121" s="990"/>
      <c r="CR121" s="990"/>
      <c r="CS121" s="990"/>
      <c r="CT121" s="990"/>
      <c r="CU121" s="990"/>
      <c r="CV121" s="990"/>
      <c r="CW121" s="990"/>
      <c r="CX121" s="990"/>
      <c r="CY121" s="990"/>
      <c r="CZ121" s="990"/>
      <c r="DA121" s="990"/>
      <c r="DB121" s="990"/>
      <c r="DC121" s="990"/>
      <c r="DD121" s="990"/>
      <c r="DE121" s="990"/>
      <c r="DF121" s="991"/>
      <c r="DG121" s="902" t="s">
        <v>118</v>
      </c>
      <c r="DH121" s="903"/>
      <c r="DI121" s="903"/>
      <c r="DJ121" s="903"/>
      <c r="DK121" s="903"/>
      <c r="DL121" s="903" t="s">
        <v>118</v>
      </c>
      <c r="DM121" s="903"/>
      <c r="DN121" s="903"/>
      <c r="DO121" s="903"/>
      <c r="DP121" s="903"/>
      <c r="DQ121" s="903" t="s">
        <v>118</v>
      </c>
      <c r="DR121" s="903"/>
      <c r="DS121" s="903"/>
      <c r="DT121" s="903"/>
      <c r="DU121" s="903"/>
      <c r="DV121" s="904" t="s">
        <v>118</v>
      </c>
      <c r="DW121" s="904"/>
      <c r="DX121" s="904"/>
      <c r="DY121" s="904"/>
      <c r="DZ121" s="905"/>
    </row>
    <row r="122" spans="1:130" s="214" customFormat="1" ht="26.25" customHeight="1" x14ac:dyDescent="0.15">
      <c r="A122" s="1032"/>
      <c r="B122" s="926"/>
      <c r="C122" s="899" t="s">
        <v>423</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t="s">
        <v>118</v>
      </c>
      <c r="AB122" s="930"/>
      <c r="AC122" s="930"/>
      <c r="AD122" s="930"/>
      <c r="AE122" s="931"/>
      <c r="AF122" s="932" t="s">
        <v>118</v>
      </c>
      <c r="AG122" s="930"/>
      <c r="AH122" s="930"/>
      <c r="AI122" s="930"/>
      <c r="AJ122" s="931"/>
      <c r="AK122" s="932" t="s">
        <v>118</v>
      </c>
      <c r="AL122" s="930"/>
      <c r="AM122" s="930"/>
      <c r="AN122" s="930"/>
      <c r="AO122" s="931"/>
      <c r="AP122" s="933" t="s">
        <v>118</v>
      </c>
      <c r="AQ122" s="934"/>
      <c r="AR122" s="934"/>
      <c r="AS122" s="934"/>
      <c r="AT122" s="935"/>
      <c r="AU122" s="962"/>
      <c r="AV122" s="963"/>
      <c r="AW122" s="963"/>
      <c r="AX122" s="963"/>
      <c r="AY122" s="964"/>
      <c r="AZ122" s="950" t="s">
        <v>442</v>
      </c>
      <c r="BA122" s="942"/>
      <c r="BB122" s="942"/>
      <c r="BC122" s="942"/>
      <c r="BD122" s="942"/>
      <c r="BE122" s="942"/>
      <c r="BF122" s="942"/>
      <c r="BG122" s="942"/>
      <c r="BH122" s="942"/>
      <c r="BI122" s="942"/>
      <c r="BJ122" s="942"/>
      <c r="BK122" s="942"/>
      <c r="BL122" s="942"/>
      <c r="BM122" s="942"/>
      <c r="BN122" s="942"/>
      <c r="BO122" s="942"/>
      <c r="BP122" s="943"/>
      <c r="BQ122" s="967">
        <v>2366407414</v>
      </c>
      <c r="BR122" s="968"/>
      <c r="BS122" s="968"/>
      <c r="BT122" s="968"/>
      <c r="BU122" s="968"/>
      <c r="BV122" s="968">
        <v>2283419213</v>
      </c>
      <c r="BW122" s="968"/>
      <c r="BX122" s="968"/>
      <c r="BY122" s="968"/>
      <c r="BZ122" s="968"/>
      <c r="CA122" s="968">
        <v>2146511924</v>
      </c>
      <c r="CB122" s="968"/>
      <c r="CC122" s="968"/>
      <c r="CD122" s="968"/>
      <c r="CE122" s="968"/>
      <c r="CF122" s="987">
        <v>167</v>
      </c>
      <c r="CG122" s="988"/>
      <c r="CH122" s="988"/>
      <c r="CI122" s="988"/>
      <c r="CJ122" s="988"/>
      <c r="CK122" s="979"/>
      <c r="CL122" s="980"/>
      <c r="CM122" s="980"/>
      <c r="CN122" s="980"/>
      <c r="CO122" s="981"/>
      <c r="CP122" s="989" t="s">
        <v>388</v>
      </c>
      <c r="CQ122" s="990"/>
      <c r="CR122" s="990"/>
      <c r="CS122" s="990"/>
      <c r="CT122" s="990"/>
      <c r="CU122" s="990"/>
      <c r="CV122" s="990"/>
      <c r="CW122" s="990"/>
      <c r="CX122" s="990"/>
      <c r="CY122" s="990"/>
      <c r="CZ122" s="990"/>
      <c r="DA122" s="990"/>
      <c r="DB122" s="990"/>
      <c r="DC122" s="990"/>
      <c r="DD122" s="990"/>
      <c r="DE122" s="990"/>
      <c r="DF122" s="991"/>
      <c r="DG122" s="902" t="s">
        <v>118</v>
      </c>
      <c r="DH122" s="903"/>
      <c r="DI122" s="903"/>
      <c r="DJ122" s="903"/>
      <c r="DK122" s="903"/>
      <c r="DL122" s="903" t="s">
        <v>118</v>
      </c>
      <c r="DM122" s="903"/>
      <c r="DN122" s="903"/>
      <c r="DO122" s="903"/>
      <c r="DP122" s="903"/>
      <c r="DQ122" s="903" t="s">
        <v>118</v>
      </c>
      <c r="DR122" s="903"/>
      <c r="DS122" s="903"/>
      <c r="DT122" s="903"/>
      <c r="DU122" s="903"/>
      <c r="DV122" s="904" t="s">
        <v>118</v>
      </c>
      <c r="DW122" s="904"/>
      <c r="DX122" s="904"/>
      <c r="DY122" s="904"/>
      <c r="DZ122" s="905"/>
    </row>
    <row r="123" spans="1:130" s="214" customFormat="1" ht="26.25" customHeight="1" x14ac:dyDescent="0.15">
      <c r="A123" s="1032"/>
      <c r="B123" s="926"/>
      <c r="C123" s="899" t="s">
        <v>429</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443</v>
      </c>
      <c r="BP123" s="972"/>
      <c r="BQ123" s="1038">
        <v>3616383120</v>
      </c>
      <c r="BR123" s="1039"/>
      <c r="BS123" s="1039"/>
      <c r="BT123" s="1039"/>
      <c r="BU123" s="1039"/>
      <c r="BV123" s="1039">
        <v>3589827096</v>
      </c>
      <c r="BW123" s="1039"/>
      <c r="BX123" s="1039"/>
      <c r="BY123" s="1039"/>
      <c r="BZ123" s="1039"/>
      <c r="CA123" s="1039">
        <v>3464836143</v>
      </c>
      <c r="CB123" s="1039"/>
      <c r="CC123" s="1039"/>
      <c r="CD123" s="1039"/>
      <c r="CE123" s="1039"/>
      <c r="CF123" s="969"/>
      <c r="CG123" s="970"/>
      <c r="CH123" s="970"/>
      <c r="CI123" s="970"/>
      <c r="CJ123" s="971"/>
      <c r="CK123" s="979"/>
      <c r="CL123" s="980"/>
      <c r="CM123" s="980"/>
      <c r="CN123" s="980"/>
      <c r="CO123" s="981"/>
      <c r="CP123" s="989" t="s">
        <v>383</v>
      </c>
      <c r="CQ123" s="990"/>
      <c r="CR123" s="990"/>
      <c r="CS123" s="990"/>
      <c r="CT123" s="990"/>
      <c r="CU123" s="990"/>
      <c r="CV123" s="990"/>
      <c r="CW123" s="990"/>
      <c r="CX123" s="990"/>
      <c r="CY123" s="990"/>
      <c r="CZ123" s="990"/>
      <c r="DA123" s="990"/>
      <c r="DB123" s="990"/>
      <c r="DC123" s="990"/>
      <c r="DD123" s="990"/>
      <c r="DE123" s="990"/>
      <c r="DF123" s="991"/>
      <c r="DG123" s="902" t="s">
        <v>118</v>
      </c>
      <c r="DH123" s="903"/>
      <c r="DI123" s="903"/>
      <c r="DJ123" s="903"/>
      <c r="DK123" s="903"/>
      <c r="DL123" s="903" t="s">
        <v>118</v>
      </c>
      <c r="DM123" s="903"/>
      <c r="DN123" s="903"/>
      <c r="DO123" s="903"/>
      <c r="DP123" s="903"/>
      <c r="DQ123" s="903" t="s">
        <v>118</v>
      </c>
      <c r="DR123" s="903"/>
      <c r="DS123" s="903"/>
      <c r="DT123" s="903"/>
      <c r="DU123" s="903"/>
      <c r="DV123" s="904" t="s">
        <v>118</v>
      </c>
      <c r="DW123" s="904"/>
      <c r="DX123" s="904"/>
      <c r="DY123" s="904"/>
      <c r="DZ123" s="905"/>
    </row>
    <row r="124" spans="1:130" s="214" customFormat="1" ht="26.25" customHeight="1" thickBot="1" x14ac:dyDescent="0.2">
      <c r="A124" s="1032"/>
      <c r="B124" s="926"/>
      <c r="C124" s="899" t="s">
        <v>432</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4" t="s">
        <v>444</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72.7</v>
      </c>
      <c r="BR124" s="999"/>
      <c r="BS124" s="999"/>
      <c r="BT124" s="999"/>
      <c r="BU124" s="999"/>
      <c r="BV124" s="999">
        <v>64</v>
      </c>
      <c r="BW124" s="999"/>
      <c r="BX124" s="999"/>
      <c r="BY124" s="999"/>
      <c r="BZ124" s="999"/>
      <c r="CA124" s="999">
        <v>54.5</v>
      </c>
      <c r="CB124" s="999"/>
      <c r="CC124" s="999"/>
      <c r="CD124" s="999"/>
      <c r="CE124" s="999"/>
      <c r="CF124" s="1000"/>
      <c r="CG124" s="1001"/>
      <c r="CH124" s="1001"/>
      <c r="CI124" s="1001"/>
      <c r="CJ124" s="1002"/>
      <c r="CK124" s="982"/>
      <c r="CL124" s="982"/>
      <c r="CM124" s="982"/>
      <c r="CN124" s="982"/>
      <c r="CO124" s="983"/>
      <c r="CP124" s="1003" t="s">
        <v>445</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x14ac:dyDescent="0.15">
      <c r="A125" s="1032"/>
      <c r="B125" s="926"/>
      <c r="C125" s="899" t="s">
        <v>434</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446</v>
      </c>
      <c r="CL125" s="977"/>
      <c r="CM125" s="977"/>
      <c r="CN125" s="977"/>
      <c r="CO125" s="978"/>
      <c r="CP125" s="906" t="s">
        <v>447</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t="s">
        <v>118</v>
      </c>
      <c r="DM125" s="908"/>
      <c r="DN125" s="908"/>
      <c r="DO125" s="908"/>
      <c r="DP125" s="908"/>
      <c r="DQ125" s="908" t="s">
        <v>118</v>
      </c>
      <c r="DR125" s="908"/>
      <c r="DS125" s="908"/>
      <c r="DT125" s="908"/>
      <c r="DU125" s="908"/>
      <c r="DV125" s="909" t="s">
        <v>118</v>
      </c>
      <c r="DW125" s="909"/>
      <c r="DX125" s="909"/>
      <c r="DY125" s="909"/>
      <c r="DZ125" s="910"/>
    </row>
    <row r="126" spans="1:130" s="214" customFormat="1" ht="26.25" customHeight="1" thickBot="1" x14ac:dyDescent="0.2">
      <c r="A126" s="1032"/>
      <c r="B126" s="926"/>
      <c r="C126" s="899" t="s">
        <v>436</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v>581200</v>
      </c>
      <c r="AB126" s="930"/>
      <c r="AC126" s="930"/>
      <c r="AD126" s="930"/>
      <c r="AE126" s="931"/>
      <c r="AF126" s="932">
        <v>464857</v>
      </c>
      <c r="AG126" s="930"/>
      <c r="AH126" s="930"/>
      <c r="AI126" s="930"/>
      <c r="AJ126" s="931"/>
      <c r="AK126" s="932">
        <v>433570</v>
      </c>
      <c r="AL126" s="930"/>
      <c r="AM126" s="930"/>
      <c r="AN126" s="930"/>
      <c r="AO126" s="931"/>
      <c r="AP126" s="933">
        <v>0</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448</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x14ac:dyDescent="0.15">
      <c r="A127" s="1033"/>
      <c r="B127" s="928"/>
      <c r="C127" s="950" t="s">
        <v>449</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t="s">
        <v>118</v>
      </c>
      <c r="AB127" s="930"/>
      <c r="AC127" s="930"/>
      <c r="AD127" s="930"/>
      <c r="AE127" s="931"/>
      <c r="AF127" s="932" t="s">
        <v>118</v>
      </c>
      <c r="AG127" s="930"/>
      <c r="AH127" s="930"/>
      <c r="AI127" s="930"/>
      <c r="AJ127" s="931"/>
      <c r="AK127" s="932" t="s">
        <v>118</v>
      </c>
      <c r="AL127" s="930"/>
      <c r="AM127" s="930"/>
      <c r="AN127" s="930"/>
      <c r="AO127" s="931"/>
      <c r="AP127" s="933" t="s">
        <v>118</v>
      </c>
      <c r="AQ127" s="934"/>
      <c r="AR127" s="934"/>
      <c r="AS127" s="934"/>
      <c r="AT127" s="935"/>
      <c r="AU127" s="216"/>
      <c r="AV127" s="216"/>
      <c r="AW127" s="216"/>
      <c r="AX127" s="1006" t="s">
        <v>450</v>
      </c>
      <c r="AY127" s="1007"/>
      <c r="AZ127" s="1007"/>
      <c r="BA127" s="1007"/>
      <c r="BB127" s="1007"/>
      <c r="BC127" s="1007"/>
      <c r="BD127" s="1007"/>
      <c r="BE127" s="1008"/>
      <c r="BF127" s="1009" t="s">
        <v>451</v>
      </c>
      <c r="BG127" s="1007"/>
      <c r="BH127" s="1007"/>
      <c r="BI127" s="1007"/>
      <c r="BJ127" s="1007"/>
      <c r="BK127" s="1007"/>
      <c r="BL127" s="1008"/>
      <c r="BM127" s="1009" t="s">
        <v>452</v>
      </c>
      <c r="BN127" s="1007"/>
      <c r="BO127" s="1007"/>
      <c r="BP127" s="1007"/>
      <c r="BQ127" s="1007"/>
      <c r="BR127" s="1007"/>
      <c r="BS127" s="1008"/>
      <c r="BT127" s="1009" t="s">
        <v>453</v>
      </c>
      <c r="BU127" s="1007"/>
      <c r="BV127" s="1007"/>
      <c r="BW127" s="1007"/>
      <c r="BX127" s="1007"/>
      <c r="BY127" s="1007"/>
      <c r="BZ127" s="1030"/>
      <c r="CA127" s="216"/>
      <c r="CB127" s="216"/>
      <c r="CC127" s="216"/>
      <c r="CD127" s="239"/>
      <c r="CE127" s="239"/>
      <c r="CF127" s="239"/>
      <c r="CG127" s="216"/>
      <c r="CH127" s="216"/>
      <c r="CI127" s="216"/>
      <c r="CJ127" s="238"/>
      <c r="CK127" s="995"/>
      <c r="CL127" s="980"/>
      <c r="CM127" s="980"/>
      <c r="CN127" s="980"/>
      <c r="CO127" s="981"/>
      <c r="CP127" s="899" t="s">
        <v>454</v>
      </c>
      <c r="CQ127" s="900"/>
      <c r="CR127" s="900"/>
      <c r="CS127" s="900"/>
      <c r="CT127" s="900"/>
      <c r="CU127" s="900"/>
      <c r="CV127" s="900"/>
      <c r="CW127" s="900"/>
      <c r="CX127" s="900"/>
      <c r="CY127" s="900"/>
      <c r="CZ127" s="900"/>
      <c r="DA127" s="900"/>
      <c r="DB127" s="900"/>
      <c r="DC127" s="900"/>
      <c r="DD127" s="900"/>
      <c r="DE127" s="900"/>
      <c r="DF127" s="901"/>
      <c r="DG127" s="902">
        <v>2176427</v>
      </c>
      <c r="DH127" s="903"/>
      <c r="DI127" s="903"/>
      <c r="DJ127" s="903"/>
      <c r="DK127" s="903"/>
      <c r="DL127" s="903">
        <v>4268672</v>
      </c>
      <c r="DM127" s="903"/>
      <c r="DN127" s="903"/>
      <c r="DO127" s="903"/>
      <c r="DP127" s="903"/>
      <c r="DQ127" s="903">
        <v>8331534</v>
      </c>
      <c r="DR127" s="903"/>
      <c r="DS127" s="903"/>
      <c r="DT127" s="903"/>
      <c r="DU127" s="903"/>
      <c r="DV127" s="904">
        <v>0.6</v>
      </c>
      <c r="DW127" s="904"/>
      <c r="DX127" s="904"/>
      <c r="DY127" s="904"/>
      <c r="DZ127" s="905"/>
    </row>
    <row r="128" spans="1:130" s="214" customFormat="1" ht="26.25" customHeight="1" thickBot="1" x14ac:dyDescent="0.2">
      <c r="A128" s="1016" t="s">
        <v>455</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456</v>
      </c>
      <c r="X128" s="1018"/>
      <c r="Y128" s="1018"/>
      <c r="Z128" s="1019"/>
      <c r="AA128" s="1020">
        <v>3533300</v>
      </c>
      <c r="AB128" s="1021"/>
      <c r="AC128" s="1021"/>
      <c r="AD128" s="1021"/>
      <c r="AE128" s="1022"/>
      <c r="AF128" s="1023">
        <v>4135885</v>
      </c>
      <c r="AG128" s="1021"/>
      <c r="AH128" s="1021"/>
      <c r="AI128" s="1021"/>
      <c r="AJ128" s="1022"/>
      <c r="AK128" s="1023">
        <v>2300083</v>
      </c>
      <c r="AL128" s="1021"/>
      <c r="AM128" s="1021"/>
      <c r="AN128" s="1021"/>
      <c r="AO128" s="1022"/>
      <c r="AP128" s="1024"/>
      <c r="AQ128" s="1025"/>
      <c r="AR128" s="1025"/>
      <c r="AS128" s="1025"/>
      <c r="AT128" s="1026"/>
      <c r="AU128" s="216"/>
      <c r="AV128" s="216"/>
      <c r="AW128" s="216"/>
      <c r="AX128" s="873" t="s">
        <v>457</v>
      </c>
      <c r="AY128" s="874"/>
      <c r="AZ128" s="874"/>
      <c r="BA128" s="874"/>
      <c r="BB128" s="874"/>
      <c r="BC128" s="874"/>
      <c r="BD128" s="874"/>
      <c r="BE128" s="875"/>
      <c r="BF128" s="1027" t="s">
        <v>118</v>
      </c>
      <c r="BG128" s="1028"/>
      <c r="BH128" s="1028"/>
      <c r="BI128" s="1028"/>
      <c r="BJ128" s="1028"/>
      <c r="BK128" s="1028"/>
      <c r="BL128" s="1029"/>
      <c r="BM128" s="1027">
        <v>3.75</v>
      </c>
      <c r="BN128" s="1028"/>
      <c r="BO128" s="1028"/>
      <c r="BP128" s="1028"/>
      <c r="BQ128" s="1028"/>
      <c r="BR128" s="1028"/>
      <c r="BS128" s="1029"/>
      <c r="BT128" s="1027">
        <v>5</v>
      </c>
      <c r="BU128" s="1028"/>
      <c r="BV128" s="1028"/>
      <c r="BW128" s="1028"/>
      <c r="BX128" s="1028"/>
      <c r="BY128" s="1028"/>
      <c r="BZ128" s="1051"/>
      <c r="CA128" s="239"/>
      <c r="CB128" s="239"/>
      <c r="CC128" s="239"/>
      <c r="CD128" s="239"/>
      <c r="CE128" s="239"/>
      <c r="CF128" s="239"/>
      <c r="CG128" s="216"/>
      <c r="CH128" s="216"/>
      <c r="CI128" s="216"/>
      <c r="CJ128" s="238"/>
      <c r="CK128" s="996"/>
      <c r="CL128" s="997"/>
      <c r="CM128" s="997"/>
      <c r="CN128" s="997"/>
      <c r="CO128" s="998"/>
      <c r="CP128" s="1010" t="s">
        <v>458</v>
      </c>
      <c r="CQ128" s="688"/>
      <c r="CR128" s="688"/>
      <c r="CS128" s="688"/>
      <c r="CT128" s="688"/>
      <c r="CU128" s="688"/>
      <c r="CV128" s="688"/>
      <c r="CW128" s="688"/>
      <c r="CX128" s="688"/>
      <c r="CY128" s="688"/>
      <c r="CZ128" s="688"/>
      <c r="DA128" s="688"/>
      <c r="DB128" s="688"/>
      <c r="DC128" s="688"/>
      <c r="DD128" s="688"/>
      <c r="DE128" s="688"/>
      <c r="DF128" s="1011"/>
      <c r="DG128" s="1012">
        <v>1626308</v>
      </c>
      <c r="DH128" s="1013"/>
      <c r="DI128" s="1013"/>
      <c r="DJ128" s="1013"/>
      <c r="DK128" s="1013"/>
      <c r="DL128" s="1013">
        <v>1600135</v>
      </c>
      <c r="DM128" s="1013"/>
      <c r="DN128" s="1013"/>
      <c r="DO128" s="1013"/>
      <c r="DP128" s="1013"/>
      <c r="DQ128" s="1013">
        <v>1491005</v>
      </c>
      <c r="DR128" s="1013"/>
      <c r="DS128" s="1013"/>
      <c r="DT128" s="1013"/>
      <c r="DU128" s="1013"/>
      <c r="DV128" s="1014">
        <v>0.1</v>
      </c>
      <c r="DW128" s="1014"/>
      <c r="DX128" s="1014"/>
      <c r="DY128" s="1014"/>
      <c r="DZ128" s="1015"/>
    </row>
    <row r="129" spans="1:131" s="214" customFormat="1" ht="26.25" customHeight="1" x14ac:dyDescent="0.15">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459</v>
      </c>
      <c r="X129" s="1046"/>
      <c r="Y129" s="1046"/>
      <c r="Z129" s="1047"/>
      <c r="AA129" s="929">
        <v>1376993363</v>
      </c>
      <c r="AB129" s="930"/>
      <c r="AC129" s="930"/>
      <c r="AD129" s="930"/>
      <c r="AE129" s="931"/>
      <c r="AF129" s="932">
        <v>1414177145</v>
      </c>
      <c r="AG129" s="930"/>
      <c r="AH129" s="930"/>
      <c r="AI129" s="930"/>
      <c r="AJ129" s="931"/>
      <c r="AK129" s="932">
        <v>1449789663</v>
      </c>
      <c r="AL129" s="930"/>
      <c r="AM129" s="930"/>
      <c r="AN129" s="930"/>
      <c r="AO129" s="931"/>
      <c r="AP129" s="1048"/>
      <c r="AQ129" s="1049"/>
      <c r="AR129" s="1049"/>
      <c r="AS129" s="1049"/>
      <c r="AT129" s="1050"/>
      <c r="AU129" s="217"/>
      <c r="AV129" s="217"/>
      <c r="AW129" s="217"/>
      <c r="AX129" s="1040" t="s">
        <v>460</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15">
      <c r="A130" s="911" t="s">
        <v>461</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462</v>
      </c>
      <c r="X130" s="1046"/>
      <c r="Y130" s="1046"/>
      <c r="Z130" s="1047"/>
      <c r="AA130" s="929">
        <v>174563279</v>
      </c>
      <c r="AB130" s="930"/>
      <c r="AC130" s="930"/>
      <c r="AD130" s="930"/>
      <c r="AE130" s="931"/>
      <c r="AF130" s="932">
        <v>174398326</v>
      </c>
      <c r="AG130" s="930"/>
      <c r="AH130" s="930"/>
      <c r="AI130" s="930"/>
      <c r="AJ130" s="931"/>
      <c r="AK130" s="932">
        <v>164079846</v>
      </c>
      <c r="AL130" s="930"/>
      <c r="AM130" s="930"/>
      <c r="AN130" s="930"/>
      <c r="AO130" s="931"/>
      <c r="AP130" s="1048"/>
      <c r="AQ130" s="1049"/>
      <c r="AR130" s="1049"/>
      <c r="AS130" s="1049"/>
      <c r="AT130" s="1050"/>
      <c r="AU130" s="217"/>
      <c r="AV130" s="217"/>
      <c r="AW130" s="217"/>
      <c r="AX130" s="1040" t="s">
        <v>463</v>
      </c>
      <c r="AY130" s="900"/>
      <c r="AZ130" s="900"/>
      <c r="BA130" s="900"/>
      <c r="BB130" s="900"/>
      <c r="BC130" s="900"/>
      <c r="BD130" s="900"/>
      <c r="BE130" s="901"/>
      <c r="BF130" s="1076">
        <v>8.6</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464</v>
      </c>
      <c r="X131" s="1083"/>
      <c r="Y131" s="1083"/>
      <c r="Z131" s="1084"/>
      <c r="AA131" s="1085">
        <v>1202430084</v>
      </c>
      <c r="AB131" s="1086"/>
      <c r="AC131" s="1086"/>
      <c r="AD131" s="1086"/>
      <c r="AE131" s="1087"/>
      <c r="AF131" s="1088">
        <v>1239778819</v>
      </c>
      <c r="AG131" s="1086"/>
      <c r="AH131" s="1086"/>
      <c r="AI131" s="1086"/>
      <c r="AJ131" s="1087"/>
      <c r="AK131" s="1088">
        <v>1285709817</v>
      </c>
      <c r="AL131" s="1086"/>
      <c r="AM131" s="1086"/>
      <c r="AN131" s="1086"/>
      <c r="AO131" s="1087"/>
      <c r="AP131" s="1089"/>
      <c r="AQ131" s="1090"/>
      <c r="AR131" s="1090"/>
      <c r="AS131" s="1090"/>
      <c r="AT131" s="1091"/>
      <c r="AU131" s="217"/>
      <c r="AV131" s="217"/>
      <c r="AW131" s="217"/>
      <c r="AX131" s="1058" t="s">
        <v>465</v>
      </c>
      <c r="AY131" s="688"/>
      <c r="AZ131" s="688"/>
      <c r="BA131" s="688"/>
      <c r="BB131" s="688"/>
      <c r="BC131" s="688"/>
      <c r="BD131" s="688"/>
      <c r="BE131" s="1011"/>
      <c r="BF131" s="1059">
        <v>54.5</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15">
      <c r="A132" s="1065" t="s">
        <v>466</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467</v>
      </c>
      <c r="W132" s="1069"/>
      <c r="X132" s="1069"/>
      <c r="Y132" s="1069"/>
      <c r="Z132" s="1070"/>
      <c r="AA132" s="1071">
        <v>10.09644275</v>
      </c>
      <c r="AB132" s="1072"/>
      <c r="AC132" s="1072"/>
      <c r="AD132" s="1072"/>
      <c r="AE132" s="1073"/>
      <c r="AF132" s="1074">
        <v>8.0668846300000006</v>
      </c>
      <c r="AG132" s="1072"/>
      <c r="AH132" s="1072"/>
      <c r="AI132" s="1072"/>
      <c r="AJ132" s="1073"/>
      <c r="AK132" s="1074">
        <v>7.6548935609999997</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468</v>
      </c>
      <c r="W133" s="1052"/>
      <c r="X133" s="1052"/>
      <c r="Y133" s="1052"/>
      <c r="Z133" s="1053"/>
      <c r="AA133" s="1054">
        <v>9.4</v>
      </c>
      <c r="AB133" s="1055"/>
      <c r="AC133" s="1055"/>
      <c r="AD133" s="1055"/>
      <c r="AE133" s="1056"/>
      <c r="AF133" s="1054">
        <v>8.9</v>
      </c>
      <c r="AG133" s="1055"/>
      <c r="AH133" s="1055"/>
      <c r="AI133" s="1055"/>
      <c r="AJ133" s="1056"/>
      <c r="AK133" s="1054">
        <v>8.6</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15">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25" hidden="1" x14ac:dyDescent="0.15">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sSQpKerPxy8qA+C8hjffAZIAAepvS/MWTltNJzRAhESW4GWtq5GZwtsuxwG5a6t979JSYXBvYGYhiz3KIM7DmQ==" saltValue="zd7IYwwPMNPo1wa1ebH/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15"/>
  <cols>
    <col min="1" max="2" width="2.75" style="244" customWidth="1"/>
    <col min="3" max="120" width="2.75" style="243" customWidth="1"/>
    <col min="121" max="16384" width="9" style="243" hidden="1"/>
  </cols>
  <sheetData>
    <row r="1" spans="2:2" x14ac:dyDescent="0.15">
      <c r="B1" s="243"/>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43" t="s">
        <v>0</v>
      </c>
    </row>
  </sheetData>
  <sheetProtection algorithmName="SHA-512" hashValue="Aif0OKmaRls49X4CToaV1gym3SOXr7wqkamWE2OqjeHdrSexGkS1q8LbaNSUytaZ76PhuNZg5HEFrjNYo61JOw==" saltValue="5bagJiVTxWudoYw1KDbM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9" zoomScaleNormal="100" zoomScaleSheetLayoutView="55" workbookViewId="0"/>
  </sheetViews>
  <sheetFormatPr defaultColWidth="0" defaultRowHeight="13.5" customHeight="1" zeroHeight="1" x14ac:dyDescent="0.15"/>
  <cols>
    <col min="1" max="116" width="2.625" style="244" customWidth="1"/>
    <col min="117" max="16384" width="9" style="243" hidden="1"/>
  </cols>
  <sheetData>
    <row r="1" spans="2:11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x14ac:dyDescent="0.15">
      <c r="T2" s="243"/>
    </row>
    <row r="3" spans="2:116" x14ac:dyDescent="0.15">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43"/>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43"/>
      <c r="T35" s="243"/>
      <c r="DG35" s="243"/>
      <c r="DH35" s="243"/>
      <c r="DI35" s="243"/>
      <c r="DJ35" s="243"/>
      <c r="DK35" s="243"/>
      <c r="DL35" s="243"/>
    </row>
    <row r="36" spans="2:116" x14ac:dyDescent="0.15">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x14ac:dyDescent="0.15">
      <c r="DL37" s="243"/>
    </row>
    <row r="38" spans="2:116" x14ac:dyDescent="0.15">
      <c r="DK38" s="243"/>
      <c r="DL38" s="243"/>
    </row>
    <row r="39" spans="2:116" x14ac:dyDescent="0.15"/>
    <row r="40" spans="2:116" x14ac:dyDescent="0.15"/>
    <row r="41" spans="2:116" x14ac:dyDescent="0.15"/>
    <row r="42" spans="2:116" x14ac:dyDescent="0.15">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x14ac:dyDescent="0.15">
      <c r="Q43" s="243"/>
      <c r="R43" s="243"/>
      <c r="S43" s="243"/>
      <c r="CZ43" s="243"/>
      <c r="DA43" s="243"/>
      <c r="DB43" s="243"/>
      <c r="DC43" s="243"/>
      <c r="DD43" s="243"/>
      <c r="DE43" s="243"/>
      <c r="DF43" s="243"/>
      <c r="DG43" s="243"/>
      <c r="DH43" s="243"/>
      <c r="DI43" s="243"/>
      <c r="DJ43" s="243"/>
      <c r="DK43" s="243"/>
      <c r="DL43" s="243"/>
    </row>
    <row r="44" spans="2:116" x14ac:dyDescent="0.15">
      <c r="DL44" s="243"/>
    </row>
    <row r="45" spans="2:116" x14ac:dyDescent="0.15"/>
    <row r="46" spans="2:116" x14ac:dyDescent="0.15"/>
    <row r="47" spans="2:116" x14ac:dyDescent="0.15"/>
    <row r="48" spans="2:116" x14ac:dyDescent="0.15"/>
    <row r="49" spans="111:116" x14ac:dyDescent="0.15"/>
    <row r="50" spans="111:116" x14ac:dyDescent="0.15">
      <c r="DG50" s="243"/>
      <c r="DH50" s="243"/>
      <c r="DI50" s="243"/>
      <c r="DJ50" s="243"/>
      <c r="DK50" s="243"/>
      <c r="DL50" s="243"/>
    </row>
    <row r="51" spans="111:116" x14ac:dyDescent="0.15"/>
    <row r="52" spans="111:116" x14ac:dyDescent="0.15"/>
    <row r="53" spans="111:116" x14ac:dyDescent="0.15">
      <c r="DL53" s="243"/>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43"/>
      <c r="DK67" s="243"/>
      <c r="DL67" s="243"/>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44" t="s">
        <v>0</v>
      </c>
    </row>
  </sheetData>
  <sheetProtection algorithmName="SHA-512" hashValue="eAxepH+ukMFxDKqk8OW/+yY/tIznazbL1S93SAz2A3DfuUor4wSqg9AaDKdAMLkQkKNfg99DFwK7SmYwooMTVA==" saltValue="HfFe9XTo03/9pDsGBmOzM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15"/>
  <cols>
    <col min="1" max="36" width="2.5" style="245" customWidth="1"/>
    <col min="37" max="44" width="17" style="245" customWidth="1"/>
    <col min="45" max="45" width="6.125" style="252" customWidth="1"/>
    <col min="46" max="46" width="3" style="250" customWidth="1"/>
    <col min="47" max="47" width="19.125" style="245" hidden="1" customWidth="1"/>
    <col min="48" max="52" width="12.625" style="245" hidden="1" customWidth="1"/>
    <col min="53" max="16384" width="8.625" style="245" hidden="1"/>
  </cols>
  <sheetData>
    <row r="1" spans="1:46" x14ac:dyDescent="0.15">
      <c r="AS1" s="246"/>
      <c r="AT1" s="246"/>
    </row>
    <row r="2" spans="1:46" x14ac:dyDescent="0.15">
      <c r="AS2" s="246"/>
      <c r="AT2" s="246"/>
    </row>
    <row r="3" spans="1:46" x14ac:dyDescent="0.15">
      <c r="AS3" s="246"/>
      <c r="AT3" s="246"/>
    </row>
    <row r="4" spans="1:46" x14ac:dyDescent="0.15">
      <c r="AS4" s="246"/>
      <c r="AT4" s="246"/>
    </row>
    <row r="5" spans="1:46" ht="17.25" x14ac:dyDescent="0.15">
      <c r="A5" s="247" t="s">
        <v>469</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x14ac:dyDescent="0.15">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470</v>
      </c>
      <c r="AL6" s="251"/>
      <c r="AM6" s="251"/>
      <c r="AN6" s="251"/>
      <c r="AO6" s="246"/>
      <c r="AP6" s="246"/>
      <c r="AQ6" s="246"/>
      <c r="AR6" s="246"/>
    </row>
    <row r="7" spans="1:46" ht="13.5" customHeight="1" x14ac:dyDescent="0.15">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471</v>
      </c>
      <c r="AP7" s="256"/>
      <c r="AQ7" s="257" t="s">
        <v>472</v>
      </c>
      <c r="AR7" s="258"/>
    </row>
    <row r="8" spans="1:46" x14ac:dyDescent="0.15">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473</v>
      </c>
      <c r="AQ8" s="263" t="s">
        <v>474</v>
      </c>
      <c r="AR8" s="264" t="s">
        <v>475</v>
      </c>
    </row>
    <row r="9" spans="1:46" x14ac:dyDescent="0.15">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476</v>
      </c>
      <c r="AL9" s="1093"/>
      <c r="AM9" s="1093"/>
      <c r="AN9" s="1094"/>
      <c r="AO9" s="265">
        <v>526831307</v>
      </c>
      <c r="AP9" s="265">
        <v>57248</v>
      </c>
      <c r="AQ9" s="266">
        <v>88289</v>
      </c>
      <c r="AR9" s="267">
        <v>-35.200000000000003</v>
      </c>
    </row>
    <row r="10" spans="1:46" ht="13.5" customHeight="1" x14ac:dyDescent="0.15">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477</v>
      </c>
      <c r="AL10" s="1093"/>
      <c r="AM10" s="1093"/>
      <c r="AN10" s="1094"/>
      <c r="AO10" s="265">
        <v>301537</v>
      </c>
      <c r="AP10" s="265">
        <v>33</v>
      </c>
      <c r="AQ10" s="266">
        <v>471</v>
      </c>
      <c r="AR10" s="267">
        <v>-93</v>
      </c>
    </row>
    <row r="11" spans="1:46" ht="13.5" customHeight="1" x14ac:dyDescent="0.15">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478</v>
      </c>
      <c r="AL11" s="1093"/>
      <c r="AM11" s="1093"/>
      <c r="AN11" s="1094"/>
      <c r="AO11" s="265" t="s">
        <v>479</v>
      </c>
      <c r="AP11" s="265" t="s">
        <v>479</v>
      </c>
      <c r="AQ11" s="266" t="s">
        <v>479</v>
      </c>
      <c r="AR11" s="267" t="s">
        <v>479</v>
      </c>
    </row>
    <row r="12" spans="1:46" ht="13.5" customHeight="1" x14ac:dyDescent="0.15">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480</v>
      </c>
      <c r="AL12" s="1093"/>
      <c r="AM12" s="1093"/>
      <c r="AN12" s="1094"/>
      <c r="AO12" s="265" t="s">
        <v>479</v>
      </c>
      <c r="AP12" s="265" t="s">
        <v>479</v>
      </c>
      <c r="AQ12" s="266">
        <v>7</v>
      </c>
      <c r="AR12" s="267" t="s">
        <v>479</v>
      </c>
    </row>
    <row r="13" spans="1:46" ht="13.5" customHeight="1" x14ac:dyDescent="0.15">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481</v>
      </c>
      <c r="AL13" s="1093"/>
      <c r="AM13" s="1093"/>
      <c r="AN13" s="1094"/>
      <c r="AO13" s="265">
        <v>3797431</v>
      </c>
      <c r="AP13" s="265">
        <v>413</v>
      </c>
      <c r="AQ13" s="266">
        <v>1062</v>
      </c>
      <c r="AR13" s="267">
        <v>-61.1</v>
      </c>
    </row>
    <row r="14" spans="1:46" ht="13.5" customHeight="1" x14ac:dyDescent="0.15">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482</v>
      </c>
      <c r="AL14" s="1093"/>
      <c r="AM14" s="1093"/>
      <c r="AN14" s="1094"/>
      <c r="AO14" s="265">
        <v>-30186813</v>
      </c>
      <c r="AP14" s="265">
        <v>-3280</v>
      </c>
      <c r="AQ14" s="266">
        <v>-6260</v>
      </c>
      <c r="AR14" s="267">
        <v>-47.6</v>
      </c>
    </row>
    <row r="15" spans="1:46" x14ac:dyDescent="0.15">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500743462</v>
      </c>
      <c r="AP15" s="265">
        <v>54414</v>
      </c>
      <c r="AQ15" s="266">
        <v>83568</v>
      </c>
      <c r="AR15" s="267">
        <v>-34.9</v>
      </c>
    </row>
    <row r="16" spans="1:46" x14ac:dyDescent="0.15">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x14ac:dyDescent="0.15">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x14ac:dyDescent="0.15">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x14ac:dyDescent="0.15">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483</v>
      </c>
      <c r="AL19" s="246"/>
      <c r="AM19" s="246"/>
      <c r="AN19" s="246"/>
      <c r="AO19" s="246"/>
      <c r="AP19" s="246"/>
      <c r="AQ19" s="246"/>
      <c r="AR19" s="246"/>
    </row>
    <row r="20" spans="1:46" x14ac:dyDescent="0.15">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484</v>
      </c>
      <c r="AP20" s="276" t="s">
        <v>485</v>
      </c>
      <c r="AQ20" s="277" t="s">
        <v>486</v>
      </c>
      <c r="AR20" s="278"/>
    </row>
    <row r="21" spans="1:46" s="284" customFormat="1" x14ac:dyDescent="0.15">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487</v>
      </c>
      <c r="AL21" s="1099"/>
      <c r="AM21" s="1099"/>
      <c r="AN21" s="1100"/>
      <c r="AO21" s="280">
        <v>581.69000000000005</v>
      </c>
      <c r="AP21" s="281">
        <v>935.76</v>
      </c>
      <c r="AQ21" s="282">
        <v>-354.07</v>
      </c>
      <c r="AR21" s="251"/>
      <c r="AS21" s="283"/>
      <c r="AT21" s="279"/>
    </row>
    <row r="22" spans="1:46" s="284" customFormat="1" x14ac:dyDescent="0.15">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488</v>
      </c>
      <c r="AL22" s="1099"/>
      <c r="AM22" s="1099"/>
      <c r="AN22" s="1100"/>
      <c r="AO22" s="285">
        <v>100</v>
      </c>
      <c r="AP22" s="286">
        <v>100.2</v>
      </c>
      <c r="AQ22" s="287">
        <v>-0.2</v>
      </c>
      <c r="AR22" s="271"/>
      <c r="AS22" s="283"/>
      <c r="AT22" s="279"/>
    </row>
    <row r="23" spans="1:46" s="284" customFormat="1" x14ac:dyDescent="0.15">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x14ac:dyDescent="0.15">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x14ac:dyDescent="0.15">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x14ac:dyDescent="0.15">
      <c r="A26" s="1101" t="s">
        <v>489</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x14ac:dyDescent="0.15">
      <c r="A27" s="292"/>
      <c r="AO27" s="246"/>
      <c r="AP27" s="246"/>
      <c r="AQ27" s="246"/>
      <c r="AR27" s="246"/>
      <c r="AS27" s="246"/>
      <c r="AT27" s="246"/>
    </row>
    <row r="28" spans="1:46" ht="17.25" x14ac:dyDescent="0.15">
      <c r="A28" s="247" t="s">
        <v>490</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x14ac:dyDescent="0.15">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491</v>
      </c>
      <c r="AL29" s="251"/>
      <c r="AM29" s="251"/>
      <c r="AN29" s="251"/>
      <c r="AO29" s="246"/>
      <c r="AP29" s="246"/>
      <c r="AQ29" s="246"/>
      <c r="AR29" s="246"/>
      <c r="AS29" s="294"/>
    </row>
    <row r="30" spans="1:46" ht="13.5" customHeight="1" x14ac:dyDescent="0.15">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471</v>
      </c>
      <c r="AP30" s="256"/>
      <c r="AQ30" s="257" t="s">
        <v>472</v>
      </c>
      <c r="AR30" s="258"/>
    </row>
    <row r="31" spans="1:46" x14ac:dyDescent="0.15">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473</v>
      </c>
      <c r="AQ31" s="263" t="s">
        <v>474</v>
      </c>
      <c r="AR31" s="264" t="s">
        <v>475</v>
      </c>
    </row>
    <row r="32" spans="1:46" ht="27" customHeight="1" x14ac:dyDescent="0.15">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492</v>
      </c>
      <c r="AL32" s="1113"/>
      <c r="AM32" s="1113"/>
      <c r="AN32" s="1114"/>
      <c r="AO32" s="265">
        <v>106824460</v>
      </c>
      <c r="AP32" s="265">
        <v>11608</v>
      </c>
      <c r="AQ32" s="266">
        <v>24743</v>
      </c>
      <c r="AR32" s="267">
        <v>-53.1</v>
      </c>
    </row>
    <row r="33" spans="1:16384" ht="13.5" customHeight="1" x14ac:dyDescent="0.15">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493</v>
      </c>
      <c r="AL33" s="1113"/>
      <c r="AM33" s="1113"/>
      <c r="AN33" s="1114"/>
      <c r="AO33" s="265" t="s">
        <v>479</v>
      </c>
      <c r="AP33" s="265" t="s">
        <v>479</v>
      </c>
      <c r="AQ33" s="266">
        <v>934</v>
      </c>
      <c r="AR33" s="267" t="s">
        <v>479</v>
      </c>
    </row>
    <row r="34" spans="1:16384" ht="27" customHeight="1" x14ac:dyDescent="0.15">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494</v>
      </c>
      <c r="AL34" s="1113"/>
      <c r="AM34" s="1113"/>
      <c r="AN34" s="1114"/>
      <c r="AO34" s="265">
        <v>154579437</v>
      </c>
      <c r="AP34" s="265">
        <v>16797</v>
      </c>
      <c r="AQ34" s="266">
        <v>21103</v>
      </c>
      <c r="AR34" s="267">
        <v>-20.399999999999999</v>
      </c>
    </row>
    <row r="35" spans="1:16384" ht="27" customHeight="1" x14ac:dyDescent="0.15">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495</v>
      </c>
      <c r="AL35" s="1113"/>
      <c r="AM35" s="1113"/>
      <c r="AN35" s="1114"/>
      <c r="AO35" s="265">
        <v>1993240</v>
      </c>
      <c r="AP35" s="265">
        <v>217</v>
      </c>
      <c r="AQ35" s="266">
        <v>738</v>
      </c>
      <c r="AR35" s="267">
        <v>-70.599999999999994</v>
      </c>
    </row>
    <row r="36" spans="1:16384" ht="27" customHeight="1" x14ac:dyDescent="0.15">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496</v>
      </c>
      <c r="AL36" s="1113"/>
      <c r="AM36" s="1113"/>
      <c r="AN36" s="1114"/>
      <c r="AO36" s="265" t="s">
        <v>479</v>
      </c>
      <c r="AP36" s="265" t="s">
        <v>479</v>
      </c>
      <c r="AQ36" s="266">
        <v>46</v>
      </c>
      <c r="AR36" s="267" t="s">
        <v>479</v>
      </c>
    </row>
    <row r="37" spans="1:16384" ht="13.5" customHeight="1" x14ac:dyDescent="0.15">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497</v>
      </c>
      <c r="AL37" s="1113"/>
      <c r="AM37" s="1113"/>
      <c r="AN37" s="1114"/>
      <c r="AO37" s="265">
        <v>1402510</v>
      </c>
      <c r="AP37" s="265">
        <v>152</v>
      </c>
      <c r="AQ37" s="266">
        <v>387</v>
      </c>
      <c r="AR37" s="267">
        <v>-60.7</v>
      </c>
    </row>
    <row r="38" spans="1:16384" ht="27" customHeight="1" x14ac:dyDescent="0.15">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498</v>
      </c>
      <c r="AL38" s="1110"/>
      <c r="AM38" s="1110"/>
      <c r="AN38" s="1111"/>
      <c r="AO38" s="295" t="s">
        <v>479</v>
      </c>
      <c r="AP38" s="295" t="s">
        <v>479</v>
      </c>
      <c r="AQ38" s="296">
        <v>1</v>
      </c>
      <c r="AR38" s="287" t="s">
        <v>479</v>
      </c>
      <c r="AS38" s="294"/>
    </row>
    <row r="39" spans="1:16384" x14ac:dyDescent="0.15">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499</v>
      </c>
      <c r="AL39" s="1110"/>
      <c r="AM39" s="1110"/>
      <c r="AN39" s="1111"/>
      <c r="AO39" s="265">
        <v>-2300083</v>
      </c>
      <c r="AP39" s="265">
        <v>-250</v>
      </c>
      <c r="AQ39" s="266">
        <v>-1874</v>
      </c>
      <c r="AR39" s="267">
        <v>-86.7</v>
      </c>
      <c r="AS39" s="294"/>
    </row>
    <row r="40" spans="1:16384" ht="27" customHeight="1" x14ac:dyDescent="0.15">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500</v>
      </c>
      <c r="AL40" s="1113"/>
      <c r="AM40" s="1113"/>
      <c r="AN40" s="1114"/>
      <c r="AO40" s="265">
        <v>-164079846</v>
      </c>
      <c r="AP40" s="265">
        <v>-17830</v>
      </c>
      <c r="AQ40" s="266">
        <v>-26082</v>
      </c>
      <c r="AR40" s="267">
        <v>-31.6</v>
      </c>
      <c r="AS40" s="294"/>
    </row>
    <row r="41" spans="1:16384" x14ac:dyDescent="0.15">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501</v>
      </c>
      <c r="AL41" s="1096"/>
      <c r="AM41" s="1096"/>
      <c r="AN41" s="1097"/>
      <c r="AO41" s="265">
        <v>98419718</v>
      </c>
      <c r="AP41" s="265">
        <v>10695</v>
      </c>
      <c r="AQ41" s="266">
        <v>19998</v>
      </c>
      <c r="AR41" s="267">
        <v>-46.5</v>
      </c>
      <c r="AS41" s="294"/>
    </row>
    <row r="42" spans="1:16384" x14ac:dyDescent="0.15">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x14ac:dyDescent="0.15">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x14ac:dyDescent="0.15">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x14ac:dyDescent="0.15">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x14ac:dyDescent="0.15">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15">
      <c r="A47" s="300" t="s">
        <v>502</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x14ac:dyDescent="0.15">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503</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15">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471</v>
      </c>
      <c r="AN49" s="1106" t="s">
        <v>504</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x14ac:dyDescent="0.15">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505</v>
      </c>
      <c r="AO50" s="308" t="s">
        <v>506</v>
      </c>
      <c r="AP50" s="309" t="s">
        <v>507</v>
      </c>
      <c r="AQ50" s="310" t="s">
        <v>508</v>
      </c>
      <c r="AR50" s="311" t="s">
        <v>509</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x14ac:dyDescent="0.15">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510</v>
      </c>
      <c r="AL51" s="304"/>
      <c r="AM51" s="312">
        <v>159321812</v>
      </c>
      <c r="AN51" s="313">
        <v>17280</v>
      </c>
      <c r="AO51" s="314">
        <v>-2.5</v>
      </c>
      <c r="AP51" s="315">
        <v>46888</v>
      </c>
      <c r="AQ51" s="316">
        <v>9.5</v>
      </c>
      <c r="AR51" s="317">
        <v>-12</v>
      </c>
    </row>
    <row r="52" spans="1:16384" x14ac:dyDescent="0.15">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511</v>
      </c>
      <c r="AM52" s="320">
        <v>82677445</v>
      </c>
      <c r="AN52" s="321">
        <v>8967</v>
      </c>
      <c r="AO52" s="322">
        <v>-7.9</v>
      </c>
      <c r="AP52" s="323">
        <v>14375</v>
      </c>
      <c r="AQ52" s="324">
        <v>-5.5</v>
      </c>
      <c r="AR52" s="325">
        <v>-2.4</v>
      </c>
    </row>
    <row r="53" spans="1:16384" x14ac:dyDescent="0.15">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512</v>
      </c>
      <c r="AL53" s="304"/>
      <c r="AM53" s="312">
        <v>167289223</v>
      </c>
      <c r="AN53" s="313">
        <v>18154</v>
      </c>
      <c r="AO53" s="314">
        <v>5.0999999999999996</v>
      </c>
      <c r="AP53" s="315">
        <v>46574</v>
      </c>
      <c r="AQ53" s="316">
        <v>-0.7</v>
      </c>
      <c r="AR53" s="317">
        <v>5.8</v>
      </c>
    </row>
    <row r="54" spans="1:16384" x14ac:dyDescent="0.15">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511</v>
      </c>
      <c r="AM54" s="320">
        <v>92321352</v>
      </c>
      <c r="AN54" s="321">
        <v>10018</v>
      </c>
      <c r="AO54" s="322">
        <v>11.7</v>
      </c>
      <c r="AP54" s="323">
        <v>14394</v>
      </c>
      <c r="AQ54" s="324">
        <v>0.1</v>
      </c>
      <c r="AR54" s="325">
        <v>11.6</v>
      </c>
    </row>
    <row r="55" spans="1:16384" x14ac:dyDescent="0.15">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513</v>
      </c>
      <c r="AL55" s="304"/>
      <c r="AM55" s="312">
        <v>164284505</v>
      </c>
      <c r="AN55" s="313">
        <v>17834</v>
      </c>
      <c r="AO55" s="314">
        <v>-1.8</v>
      </c>
      <c r="AP55" s="315">
        <v>44729</v>
      </c>
      <c r="AQ55" s="316">
        <v>-4</v>
      </c>
      <c r="AR55" s="317">
        <v>2.2000000000000002</v>
      </c>
    </row>
    <row r="56" spans="1:16384" x14ac:dyDescent="0.15">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511</v>
      </c>
      <c r="AM56" s="320">
        <v>93237908</v>
      </c>
      <c r="AN56" s="321">
        <v>10121</v>
      </c>
      <c r="AO56" s="322">
        <v>1</v>
      </c>
      <c r="AP56" s="323">
        <v>15395</v>
      </c>
      <c r="AQ56" s="324">
        <v>7</v>
      </c>
      <c r="AR56" s="325">
        <v>-6</v>
      </c>
    </row>
    <row r="57" spans="1:16384" x14ac:dyDescent="0.15">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514</v>
      </c>
      <c r="AL57" s="304"/>
      <c r="AM57" s="312">
        <v>169709541</v>
      </c>
      <c r="AN57" s="313">
        <v>18429</v>
      </c>
      <c r="AO57" s="314">
        <v>3.3</v>
      </c>
      <c r="AP57" s="315">
        <v>44130</v>
      </c>
      <c r="AQ57" s="316">
        <v>-1.3</v>
      </c>
      <c r="AR57" s="317">
        <v>4.5999999999999996</v>
      </c>
    </row>
    <row r="58" spans="1:16384" x14ac:dyDescent="0.15">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511</v>
      </c>
      <c r="AM58" s="320">
        <v>97767991</v>
      </c>
      <c r="AN58" s="321">
        <v>10617</v>
      </c>
      <c r="AO58" s="322">
        <v>4.9000000000000004</v>
      </c>
      <c r="AP58" s="323">
        <v>15920</v>
      </c>
      <c r="AQ58" s="324">
        <v>3.4</v>
      </c>
      <c r="AR58" s="325">
        <v>1.5</v>
      </c>
    </row>
    <row r="59" spans="1:16384" x14ac:dyDescent="0.15">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515</v>
      </c>
      <c r="AL59" s="304"/>
      <c r="AM59" s="312">
        <v>166277168</v>
      </c>
      <c r="AN59" s="313">
        <v>18069</v>
      </c>
      <c r="AO59" s="314">
        <v>-2</v>
      </c>
      <c r="AP59" s="315">
        <v>44816</v>
      </c>
      <c r="AQ59" s="316">
        <v>1.6</v>
      </c>
      <c r="AR59" s="317">
        <v>-3.6</v>
      </c>
    </row>
    <row r="60" spans="1:16384" x14ac:dyDescent="0.15">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511</v>
      </c>
      <c r="AM60" s="320">
        <v>86408814</v>
      </c>
      <c r="AN60" s="321">
        <v>9390</v>
      </c>
      <c r="AO60" s="322">
        <v>-11.6</v>
      </c>
      <c r="AP60" s="323">
        <v>17040</v>
      </c>
      <c r="AQ60" s="324">
        <v>7</v>
      </c>
      <c r="AR60" s="325">
        <v>-18.600000000000001</v>
      </c>
    </row>
    <row r="61" spans="1:16384" x14ac:dyDescent="0.15">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516</v>
      </c>
      <c r="AL61" s="326"/>
      <c r="AM61" s="327">
        <v>165376450</v>
      </c>
      <c r="AN61" s="328">
        <v>17953</v>
      </c>
      <c r="AO61" s="329">
        <v>0.4</v>
      </c>
      <c r="AP61" s="330">
        <v>45427</v>
      </c>
      <c r="AQ61" s="331">
        <v>1</v>
      </c>
      <c r="AR61" s="317">
        <v>-0.6</v>
      </c>
    </row>
    <row r="62" spans="1:16384" x14ac:dyDescent="0.15">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511</v>
      </c>
      <c r="AM62" s="320">
        <v>90482702</v>
      </c>
      <c r="AN62" s="321">
        <v>9823</v>
      </c>
      <c r="AO62" s="322">
        <v>-0.4</v>
      </c>
      <c r="AP62" s="323">
        <v>15425</v>
      </c>
      <c r="AQ62" s="324">
        <v>2.4</v>
      </c>
      <c r="AR62" s="325">
        <v>-2.8</v>
      </c>
    </row>
    <row r="63" spans="1:16384" x14ac:dyDescent="0.15">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x14ac:dyDescent="0.15">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x14ac:dyDescent="0.15">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6"/>
      <c r="AL67" s="246"/>
      <c r="AM67" s="246"/>
      <c r="AN67" s="246"/>
      <c r="AO67" s="246"/>
      <c r="AP67" s="246"/>
      <c r="AQ67" s="246"/>
      <c r="AR67" s="246"/>
      <c r="AS67" s="246"/>
      <c r="AT67" s="246"/>
    </row>
    <row r="68" spans="1:46" ht="13.5" hidden="1" customHeight="1" x14ac:dyDescent="0.15">
      <c r="AK68" s="246"/>
      <c r="AL68" s="246"/>
      <c r="AM68" s="246"/>
      <c r="AN68" s="246"/>
      <c r="AO68" s="246"/>
      <c r="AP68" s="246"/>
      <c r="AQ68" s="246"/>
      <c r="AR68" s="246"/>
    </row>
    <row r="69" spans="1:46" ht="13.5" hidden="1" customHeight="1" x14ac:dyDescent="0.15">
      <c r="AK69" s="246"/>
      <c r="AL69" s="246"/>
      <c r="AM69" s="246"/>
      <c r="AN69" s="246"/>
      <c r="AO69" s="246"/>
      <c r="AP69" s="246"/>
      <c r="AQ69" s="246"/>
      <c r="AR69" s="246"/>
    </row>
    <row r="70" spans="1:46" hidden="1" x14ac:dyDescent="0.15">
      <c r="AK70" s="246"/>
      <c r="AL70" s="246"/>
      <c r="AM70" s="246"/>
      <c r="AN70" s="246"/>
      <c r="AO70" s="246"/>
      <c r="AP70" s="246"/>
      <c r="AQ70" s="246"/>
      <c r="AR70" s="246"/>
    </row>
    <row r="71" spans="1:46" hidden="1" x14ac:dyDescent="0.15">
      <c r="AK71" s="246"/>
      <c r="AL71" s="246"/>
      <c r="AM71" s="246"/>
      <c r="AN71" s="246"/>
      <c r="AO71" s="246"/>
      <c r="AP71" s="246"/>
      <c r="AQ71" s="246"/>
      <c r="AR71" s="246"/>
    </row>
    <row r="72" spans="1:46" hidden="1" x14ac:dyDescent="0.15">
      <c r="AK72" s="246"/>
      <c r="AL72" s="246"/>
      <c r="AM72" s="246"/>
      <c r="AN72" s="246"/>
      <c r="AO72" s="246"/>
      <c r="AP72" s="246"/>
      <c r="AQ72" s="246"/>
      <c r="AR72" s="246"/>
    </row>
    <row r="73" spans="1:46" hidden="1" x14ac:dyDescent="0.15">
      <c r="AK73" s="246"/>
      <c r="AL73" s="246"/>
      <c r="AM73" s="246"/>
      <c r="AN73" s="246"/>
      <c r="AO73" s="246"/>
      <c r="AP73" s="246"/>
      <c r="AQ73" s="246"/>
      <c r="AR73" s="246"/>
    </row>
  </sheetData>
  <sheetProtection algorithmName="SHA-512" hashValue="IpqiSjd6GdI0SsvuhzyEIU4dAbXurXftwAwcNsdmV8lmSGc/EDmi9SRMND11GybcMhiYkaRU7z/CcyJ3DIAP+A==" saltValue="fHyaEJw1GT46eBAW4LkDL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4" customWidth="1"/>
    <col min="126"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c r="DC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c r="DU9" s="243"/>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43"/>
    </row>
    <row r="18" spans="2:125" x14ac:dyDescent="0.15"/>
    <row r="19" spans="2:125" x14ac:dyDescent="0.15"/>
    <row r="20" spans="2:125" x14ac:dyDescent="0.15">
      <c r="DU20" s="243"/>
    </row>
    <row r="21" spans="2:125" x14ac:dyDescent="0.15">
      <c r="DU21" s="243"/>
    </row>
    <row r="22" spans="2:125" x14ac:dyDescent="0.15"/>
    <row r="23" spans="2:125" x14ac:dyDescent="0.15"/>
    <row r="24" spans="2:125" x14ac:dyDescent="0.15"/>
    <row r="25" spans="2:125" x14ac:dyDescent="0.15"/>
    <row r="26" spans="2:125" x14ac:dyDescent="0.15"/>
    <row r="27" spans="2:125" x14ac:dyDescent="0.15"/>
    <row r="28" spans="2:125" x14ac:dyDescent="0.15">
      <c r="DU28" s="243"/>
    </row>
    <row r="29" spans="2:125" x14ac:dyDescent="0.15"/>
    <row r="30" spans="2:125" x14ac:dyDescent="0.15">
      <c r="B30" s="243"/>
    </row>
    <row r="31" spans="2:125" x14ac:dyDescent="0.15"/>
    <row r="32" spans="2:125" x14ac:dyDescent="0.15"/>
    <row r="33" spans="3:125" x14ac:dyDescent="0.15">
      <c r="G33" s="243"/>
      <c r="I33" s="243"/>
    </row>
    <row r="34" spans="3:125" x14ac:dyDescent="0.15">
      <c r="C34" s="243"/>
      <c r="P34" s="243"/>
      <c r="R34" s="243"/>
      <c r="DD34" s="243"/>
    </row>
    <row r="35" spans="3:125" x14ac:dyDescent="0.15">
      <c r="D35" s="243"/>
      <c r="E35" s="243"/>
      <c r="DC35" s="243"/>
      <c r="DF35" s="243"/>
      <c r="DP35" s="243"/>
      <c r="DQ35" s="243"/>
      <c r="DR35" s="243"/>
      <c r="DS35" s="243"/>
      <c r="DT35" s="243"/>
      <c r="DU35" s="243"/>
    </row>
    <row r="36" spans="3:125" x14ac:dyDescent="0.15">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x14ac:dyDescent="0.15">
      <c r="DU37" s="243"/>
    </row>
    <row r="38" spans="3:125" x14ac:dyDescent="0.15">
      <c r="DT38" s="243"/>
      <c r="DU38" s="243"/>
    </row>
    <row r="39" spans="3:125" x14ac:dyDescent="0.15"/>
    <row r="40" spans="3:125" x14ac:dyDescent="0.15">
      <c r="DD40" s="243"/>
    </row>
    <row r="41" spans="3:125" x14ac:dyDescent="0.15">
      <c r="R41" s="243"/>
    </row>
    <row r="42" spans="3:125" x14ac:dyDescent="0.15">
      <c r="DC42" s="243"/>
      <c r="DF42" s="243"/>
    </row>
    <row r="43" spans="3:125" x14ac:dyDescent="0.15">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x14ac:dyDescent="0.15">
      <c r="DU44" s="243"/>
    </row>
    <row r="45" spans="3:125" x14ac:dyDescent="0.15"/>
    <row r="46" spans="3:125" x14ac:dyDescent="0.15"/>
    <row r="47" spans="3:125" x14ac:dyDescent="0.15"/>
    <row r="48" spans="3:125" x14ac:dyDescent="0.15">
      <c r="DT48" s="243"/>
      <c r="DU48" s="243"/>
    </row>
    <row r="49" spans="120:125" x14ac:dyDescent="0.15"/>
    <row r="50" spans="120:125" x14ac:dyDescent="0.15">
      <c r="DU50" s="243"/>
    </row>
    <row r="51" spans="120:125" x14ac:dyDescent="0.15">
      <c r="DP51" s="243"/>
      <c r="DQ51" s="243"/>
      <c r="DR51" s="243"/>
      <c r="DS51" s="243"/>
      <c r="DT51" s="243"/>
      <c r="DU51" s="243"/>
    </row>
    <row r="52" spans="120:125" x14ac:dyDescent="0.15"/>
    <row r="53" spans="120:125" x14ac:dyDescent="0.15"/>
    <row r="54" spans="120:125" x14ac:dyDescent="0.15">
      <c r="DU54" s="243"/>
    </row>
    <row r="55" spans="120:125" x14ac:dyDescent="0.15"/>
    <row r="56" spans="120:125" x14ac:dyDescent="0.15"/>
    <row r="57" spans="120:125" x14ac:dyDescent="0.15"/>
    <row r="58" spans="120:125" x14ac:dyDescent="0.15">
      <c r="DU58" s="243"/>
    </row>
    <row r="59" spans="120:125" x14ac:dyDescent="0.15"/>
    <row r="60" spans="120:125" x14ac:dyDescent="0.15"/>
    <row r="61" spans="120:125" x14ac:dyDescent="0.15"/>
    <row r="62" spans="120:125" x14ac:dyDescent="0.15"/>
    <row r="63" spans="120:125" x14ac:dyDescent="0.15">
      <c r="DU63" s="243"/>
    </row>
    <row r="64" spans="120:125" x14ac:dyDescent="0.15">
      <c r="DT64" s="243"/>
      <c r="DU64" s="243"/>
    </row>
    <row r="65" spans="123:125" x14ac:dyDescent="0.15"/>
    <row r="66" spans="123:125" x14ac:dyDescent="0.15"/>
    <row r="67" spans="123:125" x14ac:dyDescent="0.15"/>
    <row r="68" spans="123:125" x14ac:dyDescent="0.15"/>
    <row r="69" spans="123:125" x14ac:dyDescent="0.15">
      <c r="DS69" s="243"/>
      <c r="DT69" s="243"/>
      <c r="DU69" s="24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43"/>
    </row>
    <row r="83" spans="112:125" x14ac:dyDescent="0.15">
      <c r="DI83" s="243"/>
      <c r="DJ83" s="243"/>
      <c r="DK83" s="243"/>
      <c r="DL83" s="243"/>
      <c r="DM83" s="243"/>
      <c r="DN83" s="243"/>
      <c r="DO83" s="243"/>
      <c r="DP83" s="243"/>
      <c r="DQ83" s="243"/>
      <c r="DR83" s="243"/>
      <c r="DS83" s="243"/>
      <c r="DT83" s="243"/>
      <c r="DU83" s="243"/>
    </row>
    <row r="84" spans="112:125" x14ac:dyDescent="0.15"/>
    <row r="85" spans="112:125" x14ac:dyDescent="0.15"/>
    <row r="86" spans="112:125" x14ac:dyDescent="0.15"/>
    <row r="87" spans="112:125" x14ac:dyDescent="0.15"/>
    <row r="88" spans="112:125" x14ac:dyDescent="0.15">
      <c r="DU88" s="243"/>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43"/>
      <c r="DT94" s="243"/>
      <c r="DU94" s="243"/>
    </row>
    <row r="95" spans="112:125" ht="13.5" customHeight="1" x14ac:dyDescent="0.15">
      <c r="DU95" s="243"/>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3"/>
    </row>
    <row r="102" spans="124:125" ht="13.5" customHeight="1" x14ac:dyDescent="0.15"/>
    <row r="103" spans="124:125" ht="13.5" customHeight="1" x14ac:dyDescent="0.15"/>
    <row r="104" spans="124:125" ht="13.5" customHeight="1" x14ac:dyDescent="0.15">
      <c r="DT104" s="243"/>
      <c r="DU104" s="24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3" t="s">
        <v>0</v>
      </c>
    </row>
    <row r="121" spans="125:125" ht="13.5" hidden="1" customHeight="1" x14ac:dyDescent="0.15">
      <c r="DU121" s="243"/>
    </row>
  </sheetData>
  <sheetProtection algorithmName="SHA-512" hashValue="ptnklgR5ujkYCCUDgABTPdEiBU1pawG3MioJSkXt6IsQH1fIaafXVgGkJU56u4qiJKG4fxAV3gWP5a9DiPmEMg==" saltValue="KH8dt/5NyRNMDW/Xnr/H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44" customWidth="1"/>
    <col min="126" max="154" width="0" style="243" hidden="1" customWidth="1"/>
    <col min="155" max="16384" width="9" style="243" hidden="1"/>
  </cols>
  <sheetData>
    <row r="1" spans="1:125"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x14ac:dyDescent="0.15">
      <c r="B2" s="243"/>
    </row>
    <row r="3" spans="1:125" x14ac:dyDescent="0.15">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x14ac:dyDescent="0.15"/>
    <row r="33" spans="2:8" x14ac:dyDescent="0.15">
      <c r="G33" s="243"/>
    </row>
    <row r="34" spans="2:8" x14ac:dyDescent="0.15">
      <c r="C34" s="243"/>
    </row>
    <row r="35" spans="2:8" x14ac:dyDescent="0.15">
      <c r="B35" s="243"/>
      <c r="D35" s="243"/>
      <c r="E35" s="243"/>
    </row>
    <row r="36" spans="2:8" x14ac:dyDescent="0.15">
      <c r="F36" s="243"/>
      <c r="H36" s="243"/>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4" t="s">
        <v>0</v>
      </c>
    </row>
  </sheetData>
  <sheetProtection algorithmName="SHA-512" hashValue="0Ae5kO8lywP/86BO0yTuxZRbCJ1o4hCKkTwJUzXgAhbJFbvcL2xXBf1+hIJTFyMAEuqZADX+oD6leKhZ410vxQ==" saltValue="CWAEBBFBCitgDXklNmXfu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3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34" t="s">
        <v>517</v>
      </c>
      <c r="G46" s="335" t="s">
        <v>518</v>
      </c>
      <c r="H46" s="335" t="s">
        <v>519</v>
      </c>
      <c r="I46" s="335" t="s">
        <v>520</v>
      </c>
      <c r="J46" s="336" t="s">
        <v>521</v>
      </c>
    </row>
    <row r="47" spans="2:10" ht="57.75" customHeight="1" x14ac:dyDescent="0.15">
      <c r="B47" s="7"/>
      <c r="C47" s="1115" t="s">
        <v>4</v>
      </c>
      <c r="D47" s="1115"/>
      <c r="E47" s="1116"/>
      <c r="F47" s="337">
        <v>8.35</v>
      </c>
      <c r="G47" s="338">
        <v>13.61</v>
      </c>
      <c r="H47" s="338">
        <v>4.8099999999999996</v>
      </c>
      <c r="I47" s="338">
        <v>5.01</v>
      </c>
      <c r="J47" s="339">
        <v>5.49</v>
      </c>
    </row>
    <row r="48" spans="2:10" ht="57.75" customHeight="1" x14ac:dyDescent="0.15">
      <c r="B48" s="8"/>
      <c r="C48" s="1117" t="s">
        <v>5</v>
      </c>
      <c r="D48" s="1117"/>
      <c r="E48" s="1118"/>
      <c r="F48" s="340">
        <v>5.43</v>
      </c>
      <c r="G48" s="341">
        <v>0.59</v>
      </c>
      <c r="H48" s="341">
        <v>1.94</v>
      </c>
      <c r="I48" s="341">
        <v>1.62</v>
      </c>
      <c r="J48" s="342">
        <v>1.49</v>
      </c>
    </row>
    <row r="49" spans="2:10" ht="57.75" customHeight="1" thickBot="1" x14ac:dyDescent="0.2">
      <c r="B49" s="9"/>
      <c r="C49" s="1119" t="s">
        <v>6</v>
      </c>
      <c r="D49" s="1119"/>
      <c r="E49" s="1120"/>
      <c r="F49" s="343">
        <v>8.86</v>
      </c>
      <c r="G49" s="344">
        <v>1.22</v>
      </c>
      <c r="H49" s="344" t="s">
        <v>522</v>
      </c>
      <c r="I49" s="344">
        <v>0.06</v>
      </c>
      <c r="J49" s="345">
        <v>0.51</v>
      </c>
    </row>
    <row r="50" spans="2:10" ht="13.5" customHeight="1" x14ac:dyDescent="0.15"/>
  </sheetData>
  <sheetProtection algorithmName="SHA-512" hashValue="BKOCDioJwKHsDR+h3zWFo5TEI8RU7vwFbpNVRUva7UbIKHOJSdkS0gR3b2BE1HLHhNYPQICypnsnlwdXUlQcfA==" saltValue="lh/njrERCXtSLSpaQlgl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中里　大陸</cp:lastModifiedBy>
  <cp:lastPrinted>2026-03-13T09:09:23Z</cp:lastPrinted>
  <dcterms:created xsi:type="dcterms:W3CDTF">2026-02-19T23:59:06Z</dcterms:created>
  <dcterms:modified xsi:type="dcterms:W3CDTF">2026-03-17T00:43:16Z</dcterms:modified>
  <cp:category/>
</cp:coreProperties>
</file>