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Q:\05_庁内限定_人事\03_指導員採用選考\R8年度職員採用選考（R9.4.1採用）\"/>
    </mc:Choice>
  </mc:AlternateContent>
  <xr:revisionPtr revIDLastSave="0" documentId="13_ncr:1_{8F9469D0-EE3D-47E0-BB44-77C6093FA394}" xr6:coauthVersionLast="47" xr6:coauthVersionMax="47" xr10:uidLastSave="{00000000-0000-0000-0000-000000000000}"/>
  <workbookProtection workbookAlgorithmName="SHA-512" workbookHashValue="qcgFMARxgKINYuJ7OpWFAyf8yzW5fBcwZ/tsrIrW0xszzpOYZChAlKoocN9FkByEoOMq0P4Zq/MF4wyKuUPmmg==" workbookSaltValue="fGAfGgj2Fb/4o40MiqybPg==" workbookSpinCount="100000" lockStructure="1"/>
  <bookViews>
    <workbookView xWindow="28680" yWindow="-120" windowWidth="29040" windowHeight="15720" xr2:uid="{00000000-000D-0000-FFFF-FFFF00000000}"/>
  </bookViews>
  <sheets>
    <sheet name="入力シート（基本情報）" sheetId="6" r:id="rId1"/>
    <sheet name="入力例（基本情報）" sheetId="15" r:id="rId2"/>
    <sheet name="入力シート（学歴情報）" sheetId="7" r:id="rId3"/>
    <sheet name="入力例（学歴情報）" sheetId="16" r:id="rId4"/>
    <sheet name="入力シート（職歴情報）" sheetId="18" r:id="rId5"/>
    <sheet name="入力例（職歴情報）" sheetId="19" r:id="rId6"/>
    <sheet name="発令登録" sheetId="10" state="hidden" r:id="rId7"/>
    <sheet name="基本情報" sheetId="11" state="hidden" r:id="rId8"/>
    <sheet name="学歴情報" sheetId="12" state="hidden" r:id="rId9"/>
    <sheet name="職歴情報" sheetId="13" state="hidden" r:id="rId10"/>
    <sheet name="技能資格情報" sheetId="14" state="hidden" r:id="rId11"/>
    <sheet name="リスト用" sheetId="9" state="hidden" r:id="rId12"/>
  </sheets>
  <definedNames>
    <definedName name="_xlnm.Print_Area" localSheetId="5">'入力例（職歴情報）'!$A$1:$J$104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9" l="1"/>
  <c r="A14" i="19" l="1"/>
  <c r="A12" i="19"/>
  <c r="A13" i="19"/>
  <c r="A15" i="19"/>
  <c r="W9" i="19"/>
  <c r="N9" i="19"/>
  <c r="M9" i="19"/>
  <c r="A9" i="19"/>
  <c r="O9" i="19" l="1"/>
  <c r="X9" i="19" s="1"/>
  <c r="P9" i="19"/>
  <c r="Y9" i="19" s="1"/>
  <c r="AA9" i="19" l="1"/>
  <c r="AB9" i="19" s="1"/>
  <c r="I6" i="6"/>
  <c r="W104" i="19" l="1"/>
  <c r="N104" i="19"/>
  <c r="M104" i="19"/>
  <c r="O104" i="19" s="1"/>
  <c r="A104" i="19"/>
  <c r="W103" i="19"/>
  <c r="N103" i="19"/>
  <c r="M103" i="19"/>
  <c r="O103" i="19" s="1"/>
  <c r="A103" i="19"/>
  <c r="W102" i="19"/>
  <c r="N102" i="19"/>
  <c r="M102" i="19"/>
  <c r="O102" i="19" s="1"/>
  <c r="A102" i="19"/>
  <c r="W101" i="19"/>
  <c r="N101" i="19"/>
  <c r="M101" i="19"/>
  <c r="A101" i="19"/>
  <c r="W100" i="19"/>
  <c r="N100" i="19"/>
  <c r="M100" i="19"/>
  <c r="O100" i="19" s="1"/>
  <c r="A100" i="19"/>
  <c r="W99" i="19"/>
  <c r="N99" i="19"/>
  <c r="M99" i="19"/>
  <c r="O99" i="19" s="1"/>
  <c r="A99" i="19"/>
  <c r="W98" i="19"/>
  <c r="N98" i="19"/>
  <c r="M98" i="19"/>
  <c r="A98" i="19"/>
  <c r="W97" i="19"/>
  <c r="N97" i="19"/>
  <c r="P97" i="19" s="1"/>
  <c r="Y97" i="19" s="1"/>
  <c r="M97" i="19"/>
  <c r="A97" i="19"/>
  <c r="W96" i="19"/>
  <c r="N96" i="19"/>
  <c r="O96" i="19" s="1"/>
  <c r="X96" i="19" s="1"/>
  <c r="M96" i="19"/>
  <c r="A96" i="19"/>
  <c r="W95" i="19"/>
  <c r="N95" i="19"/>
  <c r="M95" i="19"/>
  <c r="A95" i="19"/>
  <c r="W94" i="19"/>
  <c r="N94" i="19"/>
  <c r="M94" i="19"/>
  <c r="O94" i="19" s="1"/>
  <c r="A94" i="19"/>
  <c r="W93" i="19"/>
  <c r="N93" i="19"/>
  <c r="M93" i="19"/>
  <c r="A93" i="19"/>
  <c r="W92" i="19"/>
  <c r="N92" i="19"/>
  <c r="M92" i="19"/>
  <c r="O92" i="19" s="1"/>
  <c r="A92" i="19"/>
  <c r="W91" i="19"/>
  <c r="N91" i="19"/>
  <c r="M91" i="19"/>
  <c r="A91" i="19"/>
  <c r="W90" i="19"/>
  <c r="N90" i="19"/>
  <c r="M90" i="19"/>
  <c r="A90" i="19"/>
  <c r="W89" i="19"/>
  <c r="N89" i="19"/>
  <c r="M89" i="19"/>
  <c r="A89" i="19"/>
  <c r="W88" i="19"/>
  <c r="N88" i="19"/>
  <c r="M88" i="19"/>
  <c r="O88" i="19" s="1"/>
  <c r="A88" i="19"/>
  <c r="W87" i="19"/>
  <c r="N87" i="19"/>
  <c r="M87" i="19"/>
  <c r="A87" i="19"/>
  <c r="W86" i="19"/>
  <c r="N86" i="19"/>
  <c r="M86" i="19"/>
  <c r="A86" i="19"/>
  <c r="W85" i="19"/>
  <c r="N85" i="19"/>
  <c r="M85" i="19"/>
  <c r="A85" i="19"/>
  <c r="W84" i="19"/>
  <c r="N84" i="19"/>
  <c r="M84" i="19"/>
  <c r="A84" i="19"/>
  <c r="W83" i="19"/>
  <c r="N83" i="19"/>
  <c r="M83" i="19"/>
  <c r="A83" i="19"/>
  <c r="W82" i="19"/>
  <c r="N82" i="19"/>
  <c r="M82" i="19"/>
  <c r="A82" i="19"/>
  <c r="W81" i="19"/>
  <c r="N81" i="19"/>
  <c r="O81" i="19" s="1"/>
  <c r="M81" i="19"/>
  <c r="A81" i="19"/>
  <c r="W80" i="19"/>
  <c r="N80" i="19"/>
  <c r="M80" i="19"/>
  <c r="O80" i="19" s="1"/>
  <c r="X80" i="19" s="1"/>
  <c r="A80" i="19"/>
  <c r="W79" i="19"/>
  <c r="N79" i="19"/>
  <c r="M79" i="19"/>
  <c r="A79" i="19"/>
  <c r="W78" i="19"/>
  <c r="N78" i="19"/>
  <c r="M78" i="19"/>
  <c r="A78" i="19"/>
  <c r="W77" i="19"/>
  <c r="N77" i="19"/>
  <c r="M77" i="19"/>
  <c r="A77" i="19"/>
  <c r="W76" i="19"/>
  <c r="N76" i="19"/>
  <c r="M76" i="19"/>
  <c r="A76" i="19"/>
  <c r="W75" i="19"/>
  <c r="N75" i="19"/>
  <c r="M75" i="19"/>
  <c r="A75" i="19"/>
  <c r="W74" i="19"/>
  <c r="N74" i="19"/>
  <c r="M74" i="19"/>
  <c r="A74" i="19"/>
  <c r="W73" i="19"/>
  <c r="N73" i="19"/>
  <c r="M73" i="19"/>
  <c r="O73" i="19" s="1"/>
  <c r="A73" i="19"/>
  <c r="W72" i="19"/>
  <c r="N72" i="19"/>
  <c r="M72" i="19"/>
  <c r="A72" i="19"/>
  <c r="W71" i="19"/>
  <c r="N71" i="19"/>
  <c r="M71" i="19"/>
  <c r="A71" i="19"/>
  <c r="W70" i="19"/>
  <c r="N70" i="19"/>
  <c r="M70" i="19"/>
  <c r="A70" i="19"/>
  <c r="W69" i="19"/>
  <c r="N69" i="19"/>
  <c r="M69" i="19"/>
  <c r="A69" i="19"/>
  <c r="W68" i="19"/>
  <c r="N68" i="19"/>
  <c r="M68" i="19"/>
  <c r="A68" i="19"/>
  <c r="W67" i="19"/>
  <c r="N67" i="19"/>
  <c r="M67" i="19"/>
  <c r="A67" i="19"/>
  <c r="W66" i="19"/>
  <c r="N66" i="19"/>
  <c r="M66" i="19"/>
  <c r="A66" i="19"/>
  <c r="W65" i="19"/>
  <c r="N65" i="19"/>
  <c r="M65" i="19"/>
  <c r="A65" i="19"/>
  <c r="W64" i="19"/>
  <c r="N64" i="19"/>
  <c r="M64" i="19"/>
  <c r="A64" i="19"/>
  <c r="W63" i="19"/>
  <c r="N63" i="19"/>
  <c r="M63" i="19"/>
  <c r="A63" i="19"/>
  <c r="W62" i="19"/>
  <c r="N62" i="19"/>
  <c r="M62" i="19"/>
  <c r="A62" i="19"/>
  <c r="W61" i="19"/>
  <c r="N61" i="19"/>
  <c r="M61" i="19"/>
  <c r="A61" i="19"/>
  <c r="W60" i="19"/>
  <c r="N60" i="19"/>
  <c r="M60" i="19"/>
  <c r="A60" i="19"/>
  <c r="W59" i="19"/>
  <c r="N59" i="19"/>
  <c r="M59" i="19"/>
  <c r="A59" i="19"/>
  <c r="W58" i="19"/>
  <c r="N58" i="19"/>
  <c r="M58" i="19"/>
  <c r="A58" i="19"/>
  <c r="W57" i="19"/>
  <c r="N57" i="19"/>
  <c r="M57" i="19"/>
  <c r="A57" i="19"/>
  <c r="W56" i="19"/>
  <c r="N56" i="19"/>
  <c r="M56" i="19"/>
  <c r="A56" i="19"/>
  <c r="W55" i="19"/>
  <c r="N55" i="19"/>
  <c r="M55" i="19"/>
  <c r="A55" i="19"/>
  <c r="W54" i="19"/>
  <c r="N54" i="19"/>
  <c r="M54" i="19"/>
  <c r="A54" i="19"/>
  <c r="W53" i="19"/>
  <c r="N53" i="19"/>
  <c r="M53" i="19"/>
  <c r="A53" i="19"/>
  <c r="W52" i="19"/>
  <c r="N52" i="19"/>
  <c r="M52" i="19"/>
  <c r="A52" i="19"/>
  <c r="W51" i="19"/>
  <c r="N51" i="19"/>
  <c r="P51" i="19" s="1"/>
  <c r="Y51" i="19" s="1"/>
  <c r="M51" i="19"/>
  <c r="A51" i="19"/>
  <c r="W50" i="19"/>
  <c r="N50" i="19"/>
  <c r="M50" i="19"/>
  <c r="A50" i="19"/>
  <c r="W49" i="19"/>
  <c r="N49" i="19"/>
  <c r="M49" i="19"/>
  <c r="A49" i="19"/>
  <c r="W48" i="19"/>
  <c r="N48" i="19"/>
  <c r="M48" i="19"/>
  <c r="A48" i="19"/>
  <c r="W47" i="19"/>
  <c r="N47" i="19"/>
  <c r="M47" i="19"/>
  <c r="A47" i="19"/>
  <c r="W46" i="19"/>
  <c r="N46" i="19"/>
  <c r="M46" i="19"/>
  <c r="A46" i="19"/>
  <c r="W45" i="19"/>
  <c r="N45" i="19"/>
  <c r="M45" i="19"/>
  <c r="A45" i="19"/>
  <c r="W44" i="19"/>
  <c r="N44" i="19"/>
  <c r="M44" i="19"/>
  <c r="A44" i="19"/>
  <c r="W43" i="19"/>
  <c r="N43" i="19"/>
  <c r="M43" i="19"/>
  <c r="A43" i="19"/>
  <c r="W42" i="19"/>
  <c r="N42" i="19"/>
  <c r="M42" i="19"/>
  <c r="A42" i="19"/>
  <c r="W41" i="19"/>
  <c r="N41" i="19"/>
  <c r="M41" i="19"/>
  <c r="A41" i="19"/>
  <c r="W40" i="19"/>
  <c r="N40" i="19"/>
  <c r="M40" i="19"/>
  <c r="A40" i="19"/>
  <c r="W39" i="19"/>
  <c r="N39" i="19"/>
  <c r="P39" i="19" s="1"/>
  <c r="M39" i="19"/>
  <c r="A39" i="19"/>
  <c r="W38" i="19"/>
  <c r="N38" i="19"/>
  <c r="M38" i="19"/>
  <c r="A38" i="19"/>
  <c r="W37" i="19"/>
  <c r="N37" i="19"/>
  <c r="M37" i="19"/>
  <c r="A37" i="19"/>
  <c r="W36" i="19"/>
  <c r="N36" i="19"/>
  <c r="M36" i="19"/>
  <c r="A36" i="19"/>
  <c r="W35" i="19"/>
  <c r="N35" i="19"/>
  <c r="M35" i="19"/>
  <c r="A35" i="19"/>
  <c r="W34" i="19"/>
  <c r="N34" i="19"/>
  <c r="M34" i="19"/>
  <c r="A34" i="19"/>
  <c r="W33" i="19"/>
  <c r="N33" i="19"/>
  <c r="M33" i="19"/>
  <c r="A33" i="19"/>
  <c r="W32" i="19"/>
  <c r="N32" i="19"/>
  <c r="M32" i="19"/>
  <c r="A32" i="19"/>
  <c r="W31" i="19"/>
  <c r="N31" i="19"/>
  <c r="M31" i="19"/>
  <c r="A31" i="19"/>
  <c r="W30" i="19"/>
  <c r="N30" i="19"/>
  <c r="M30" i="19"/>
  <c r="A30" i="19"/>
  <c r="W29" i="19"/>
  <c r="N29" i="19"/>
  <c r="M29" i="19"/>
  <c r="A29" i="19"/>
  <c r="W28" i="19"/>
  <c r="N28" i="19"/>
  <c r="M28" i="19"/>
  <c r="A28" i="19"/>
  <c r="W27" i="19"/>
  <c r="N27" i="19"/>
  <c r="M27" i="19"/>
  <c r="A27" i="19"/>
  <c r="W26" i="19"/>
  <c r="N26" i="19"/>
  <c r="M26" i="19"/>
  <c r="A26" i="19"/>
  <c r="W25" i="19"/>
  <c r="N25" i="19"/>
  <c r="M25" i="19"/>
  <c r="W24" i="19"/>
  <c r="N24" i="19"/>
  <c r="M24" i="19"/>
  <c r="A24" i="19"/>
  <c r="W23" i="19"/>
  <c r="N23" i="19"/>
  <c r="M23" i="19"/>
  <c r="A23" i="19"/>
  <c r="W22" i="19"/>
  <c r="N22" i="19"/>
  <c r="M22" i="19"/>
  <c r="A22" i="19"/>
  <c r="W21" i="19"/>
  <c r="N21" i="19"/>
  <c r="M21" i="19"/>
  <c r="A21" i="19"/>
  <c r="W20" i="19"/>
  <c r="N20" i="19"/>
  <c r="M20" i="19"/>
  <c r="A20" i="19"/>
  <c r="W19" i="19"/>
  <c r="N19" i="19"/>
  <c r="M19" i="19"/>
  <c r="A19" i="19"/>
  <c r="W18" i="19"/>
  <c r="N18" i="19"/>
  <c r="M18" i="19"/>
  <c r="A18" i="19"/>
  <c r="A17" i="19"/>
  <c r="A16" i="19"/>
  <c r="A11" i="19"/>
  <c r="A10" i="19"/>
  <c r="W8" i="19"/>
  <c r="N8" i="19"/>
  <c r="M8" i="19"/>
  <c r="A8" i="19"/>
  <c r="W7" i="19"/>
  <c r="N7" i="19"/>
  <c r="M7" i="19"/>
  <c r="A7" i="19"/>
  <c r="W6" i="19"/>
  <c r="N6" i="19"/>
  <c r="M6" i="19"/>
  <c r="A6" i="19"/>
  <c r="W5" i="19"/>
  <c r="N5" i="19"/>
  <c r="M5" i="19"/>
  <c r="A5" i="19"/>
  <c r="W4" i="19"/>
  <c r="N4" i="19"/>
  <c r="M4" i="19"/>
  <c r="A4" i="19"/>
  <c r="W3" i="19"/>
  <c r="N3" i="19"/>
  <c r="M3" i="19"/>
  <c r="A3" i="19"/>
  <c r="W2" i="19"/>
  <c r="N2" i="19"/>
  <c r="M2" i="19"/>
  <c r="A2" i="19"/>
  <c r="P76" i="19" l="1"/>
  <c r="O85" i="19"/>
  <c r="P100" i="19"/>
  <c r="Y100" i="19" s="1"/>
  <c r="O49" i="19"/>
  <c r="P73" i="19"/>
  <c r="Y73" i="19" s="1"/>
  <c r="P47" i="19"/>
  <c r="Y47" i="19" s="1"/>
  <c r="P80" i="19"/>
  <c r="P83" i="19"/>
  <c r="P66" i="19"/>
  <c r="Y66" i="19" s="1"/>
  <c r="O87" i="19"/>
  <c r="X87" i="19" s="1"/>
  <c r="AA87" i="19" s="1"/>
  <c r="P93" i="19"/>
  <c r="Y93" i="19" s="1"/>
  <c r="P84" i="19"/>
  <c r="Y84" i="19" s="1"/>
  <c r="O71" i="19"/>
  <c r="P92" i="19"/>
  <c r="Y92" i="19" s="1"/>
  <c r="P101" i="19"/>
  <c r="P75" i="19"/>
  <c r="O77" i="19"/>
  <c r="P79" i="19"/>
  <c r="Y79" i="19" s="1"/>
  <c r="P85" i="19"/>
  <c r="Y85" i="19" s="1"/>
  <c r="O89" i="19"/>
  <c r="P91" i="19"/>
  <c r="P95" i="19"/>
  <c r="Y95" i="19" s="1"/>
  <c r="P72" i="19"/>
  <c r="O19" i="19"/>
  <c r="X19" i="19" s="1"/>
  <c r="AA19" i="19" s="1"/>
  <c r="O27" i="19"/>
  <c r="O29" i="19"/>
  <c r="X29" i="19" s="1"/>
  <c r="O31" i="19"/>
  <c r="X31" i="19" s="1"/>
  <c r="AA31" i="19" s="1"/>
  <c r="O35" i="19"/>
  <c r="X35" i="19" s="1"/>
  <c r="AA35" i="19" s="1"/>
  <c r="P24" i="19"/>
  <c r="P32" i="19"/>
  <c r="O18" i="19"/>
  <c r="X18" i="19" s="1"/>
  <c r="O24" i="19"/>
  <c r="X24" i="19" s="1"/>
  <c r="O28" i="19"/>
  <c r="P50" i="19"/>
  <c r="Y50" i="19" s="1"/>
  <c r="P68" i="19"/>
  <c r="Y68" i="19" s="1"/>
  <c r="O34" i="19"/>
  <c r="X34" i="19" s="1"/>
  <c r="P53" i="19"/>
  <c r="Y53" i="19" s="1"/>
  <c r="P55" i="19"/>
  <c r="O57" i="19"/>
  <c r="X57" i="19" s="1"/>
  <c r="P59" i="19"/>
  <c r="O61" i="19"/>
  <c r="P65" i="19"/>
  <c r="Y65" i="19" s="1"/>
  <c r="P22" i="19"/>
  <c r="Y22" i="19" s="1"/>
  <c r="Y32" i="19"/>
  <c r="O38" i="19"/>
  <c r="X38" i="19" s="1"/>
  <c r="O40" i="19"/>
  <c r="X40" i="19" s="1"/>
  <c r="O44" i="19"/>
  <c r="X44" i="19" s="1"/>
  <c r="O50" i="19"/>
  <c r="X50" i="19" s="1"/>
  <c r="P23" i="19"/>
  <c r="P25" i="19"/>
  <c r="Y25" i="19" s="1"/>
  <c r="O33" i="19"/>
  <c r="X33" i="19" s="1"/>
  <c r="P52" i="19"/>
  <c r="Y52" i="19" s="1"/>
  <c r="P54" i="19"/>
  <c r="Y54" i="19" s="1"/>
  <c r="P56" i="19"/>
  <c r="P58" i="19"/>
  <c r="Y58" i="19" s="1"/>
  <c r="P60" i="19"/>
  <c r="Y60" i="19" s="1"/>
  <c r="O41" i="19"/>
  <c r="X41" i="19" s="1"/>
  <c r="O43" i="19"/>
  <c r="X43" i="19" s="1"/>
  <c r="AA43" i="19" s="1"/>
  <c r="P45" i="19"/>
  <c r="Y45" i="19" s="1"/>
  <c r="P26" i="19"/>
  <c r="Y26" i="19" s="1"/>
  <c r="P28" i="19"/>
  <c r="Y28" i="19" s="1"/>
  <c r="P30" i="19"/>
  <c r="O32" i="19"/>
  <c r="X32" i="19" s="1"/>
  <c r="P41" i="19"/>
  <c r="O54" i="19"/>
  <c r="X54" i="19" s="1"/>
  <c r="AA54" i="19" s="1"/>
  <c r="P62" i="19"/>
  <c r="Y62" i="19" s="1"/>
  <c r="O64" i="19"/>
  <c r="X64" i="19" s="1"/>
  <c r="AA64" i="19" s="1"/>
  <c r="O66" i="19"/>
  <c r="X66" i="19" s="1"/>
  <c r="P81" i="19"/>
  <c r="Y81" i="19" s="1"/>
  <c r="O83" i="19"/>
  <c r="X83" i="19" s="1"/>
  <c r="AA83" i="19" s="1"/>
  <c r="P88" i="19"/>
  <c r="Y88" i="19" s="1"/>
  <c r="O93" i="19"/>
  <c r="X93" i="19" s="1"/>
  <c r="P103" i="19"/>
  <c r="Y103" i="19" s="1"/>
  <c r="Y80" i="19"/>
  <c r="P49" i="19"/>
  <c r="Y49" i="19" s="1"/>
  <c r="X27" i="19"/>
  <c r="O36" i="19"/>
  <c r="X36" i="19" s="1"/>
  <c r="P40" i="19"/>
  <c r="Y40" i="19" s="1"/>
  <c r="P20" i="19"/>
  <c r="Y20" i="19" s="1"/>
  <c r="P27" i="19"/>
  <c r="Y27" i="19" s="1"/>
  <c r="P42" i="19"/>
  <c r="Y42" i="19" s="1"/>
  <c r="O48" i="19"/>
  <c r="X48" i="19" s="1"/>
  <c r="AA48" i="19" s="1"/>
  <c r="O53" i="19"/>
  <c r="X53" i="19" s="1"/>
  <c r="P77" i="19"/>
  <c r="Y77" i="19" s="1"/>
  <c r="O79" i="19"/>
  <c r="P87" i="19"/>
  <c r="O97" i="19"/>
  <c r="P102" i="19"/>
  <c r="Y102" i="19" s="1"/>
  <c r="P104" i="19"/>
  <c r="X71" i="19"/>
  <c r="AA71" i="19" s="1"/>
  <c r="Y76" i="19"/>
  <c r="P35" i="19"/>
  <c r="Y35" i="19" s="1"/>
  <c r="P67" i="19"/>
  <c r="Y67" i="19" s="1"/>
  <c r="O69" i="19"/>
  <c r="X69" i="19" s="1"/>
  <c r="O76" i="19"/>
  <c r="X76" i="19" s="1"/>
  <c r="AA76" i="19" s="1"/>
  <c r="O84" i="19"/>
  <c r="X84" i="19" s="1"/>
  <c r="AA84" i="19" s="1"/>
  <c r="P89" i="19"/>
  <c r="Y89" i="19" s="1"/>
  <c r="P94" i="19"/>
  <c r="P96" i="19"/>
  <c r="Y96" i="19" s="1"/>
  <c r="P99" i="19"/>
  <c r="O101" i="19"/>
  <c r="X101" i="19" s="1"/>
  <c r="P18" i="19"/>
  <c r="Y18" i="19" s="1"/>
  <c r="O65" i="19"/>
  <c r="X65" i="19" s="1"/>
  <c r="AA65" i="19" s="1"/>
  <c r="O68" i="19"/>
  <c r="X68" i="19" s="1"/>
  <c r="AA68" i="19" s="1"/>
  <c r="O25" i="19"/>
  <c r="X25" i="19" s="1"/>
  <c r="O30" i="19"/>
  <c r="X30" i="19" s="1"/>
  <c r="P36" i="19"/>
  <c r="Y36" i="19" s="1"/>
  <c r="P38" i="19"/>
  <c r="P43" i="19"/>
  <c r="Y43" i="19" s="1"/>
  <c r="P57" i="19"/>
  <c r="Y57" i="19" s="1"/>
  <c r="O62" i="19"/>
  <c r="X62" i="19" s="1"/>
  <c r="P64" i="19"/>
  <c r="Y64" i="19" s="1"/>
  <c r="O20" i="19"/>
  <c r="X20" i="19" s="1"/>
  <c r="O22" i="19"/>
  <c r="X22" i="19" s="1"/>
  <c r="P33" i="19"/>
  <c r="Y33" i="19" s="1"/>
  <c r="O45" i="19"/>
  <c r="X45" i="19" s="1"/>
  <c r="O47" i="19"/>
  <c r="X47" i="19" s="1"/>
  <c r="AA47" i="19" s="1"/>
  <c r="O59" i="19"/>
  <c r="X59" i="19" s="1"/>
  <c r="P48" i="19"/>
  <c r="Y48" i="19" s="1"/>
  <c r="O23" i="19"/>
  <c r="X23" i="19" s="1"/>
  <c r="AA23" i="19" s="1"/>
  <c r="P19" i="19"/>
  <c r="Y19" i="19" s="1"/>
  <c r="O37" i="19"/>
  <c r="X37" i="19" s="1"/>
  <c r="O42" i="19"/>
  <c r="O58" i="19"/>
  <c r="X58" i="19" s="1"/>
  <c r="P61" i="19"/>
  <c r="Y61" i="19" s="1"/>
  <c r="O63" i="19"/>
  <c r="X63" i="19" s="1"/>
  <c r="AA63" i="19" s="1"/>
  <c r="P8" i="19"/>
  <c r="Y8" i="19" s="1"/>
  <c r="O21" i="19"/>
  <c r="X21" i="19" s="1"/>
  <c r="Y24" i="19"/>
  <c r="O26" i="19"/>
  <c r="X26" i="19" s="1"/>
  <c r="P31" i="19"/>
  <c r="Y31" i="19" s="1"/>
  <c r="P34" i="19"/>
  <c r="O39" i="19"/>
  <c r="X39" i="19" s="1"/>
  <c r="AA39" i="19" s="1"/>
  <c r="O46" i="19"/>
  <c r="X46" i="19" s="1"/>
  <c r="O60" i="19"/>
  <c r="X60" i="19" s="1"/>
  <c r="P69" i="19"/>
  <c r="Y69" i="19" s="1"/>
  <c r="O6" i="19"/>
  <c r="X6" i="19" s="1"/>
  <c r="P5" i="19"/>
  <c r="Y5" i="19" s="1"/>
  <c r="O4" i="19"/>
  <c r="X4" i="19" s="1"/>
  <c r="AA4" i="19" s="1"/>
  <c r="P4" i="19"/>
  <c r="Y4" i="19" s="1"/>
  <c r="P3" i="19"/>
  <c r="Y3" i="19" s="1"/>
  <c r="P2" i="19"/>
  <c r="Y2" i="19" s="1"/>
  <c r="O7" i="19"/>
  <c r="X7" i="19" s="1"/>
  <c r="P7" i="19"/>
  <c r="Y7" i="19" s="1"/>
  <c r="P6" i="19"/>
  <c r="Y6" i="19" s="1"/>
  <c r="Y38" i="19"/>
  <c r="O3" i="19"/>
  <c r="AA27" i="19"/>
  <c r="X42" i="19"/>
  <c r="Y30" i="19"/>
  <c r="O5" i="19"/>
  <c r="Y39" i="19"/>
  <c r="AA62" i="19"/>
  <c r="O2" i="19"/>
  <c r="Y34" i="19"/>
  <c r="Y23" i="19"/>
  <c r="Y55" i="19"/>
  <c r="P21" i="19"/>
  <c r="X28" i="19"/>
  <c r="P29" i="19"/>
  <c r="P37" i="19"/>
  <c r="P46" i="19"/>
  <c r="Y56" i="19"/>
  <c r="P74" i="19"/>
  <c r="O74" i="19"/>
  <c r="Y75" i="19"/>
  <c r="X81" i="19"/>
  <c r="Y94" i="19"/>
  <c r="X103" i="19"/>
  <c r="O8" i="19"/>
  <c r="O52" i="19"/>
  <c r="O56" i="19"/>
  <c r="Y59" i="19"/>
  <c r="O67" i="19"/>
  <c r="P86" i="19"/>
  <c r="O86" i="19"/>
  <c r="Y87" i="19"/>
  <c r="AA96" i="19"/>
  <c r="AB96" i="19" s="1"/>
  <c r="X99" i="19"/>
  <c r="X49" i="19"/>
  <c r="P70" i="19"/>
  <c r="O70" i="19"/>
  <c r="Y72" i="19"/>
  <c r="X79" i="19"/>
  <c r="P98" i="19"/>
  <c r="O98" i="19"/>
  <c r="Y99" i="19"/>
  <c r="O51" i="19"/>
  <c r="P71" i="19"/>
  <c r="O72" i="19"/>
  <c r="P78" i="19"/>
  <c r="O78" i="19"/>
  <c r="X85" i="19"/>
  <c r="X88" i="19"/>
  <c r="O91" i="19"/>
  <c r="X102" i="19"/>
  <c r="Y41" i="19"/>
  <c r="O55" i="19"/>
  <c r="X61" i="19"/>
  <c r="P90" i="19"/>
  <c r="O90" i="19"/>
  <c r="Y91" i="19"/>
  <c r="X97" i="19"/>
  <c r="X77" i="19"/>
  <c r="AA80" i="19"/>
  <c r="Y104" i="19"/>
  <c r="P44" i="19"/>
  <c r="P82" i="19"/>
  <c r="O82" i="19"/>
  <c r="Y83" i="19"/>
  <c r="X89" i="19"/>
  <c r="X92" i="19"/>
  <c r="O95" i="19"/>
  <c r="P63" i="19"/>
  <c r="O75" i="19"/>
  <c r="X94" i="19"/>
  <c r="X100" i="19"/>
  <c r="Y101" i="19"/>
  <c r="X73" i="19"/>
  <c r="X104" i="19"/>
  <c r="I4" i="6"/>
  <c r="J1" i="6" s="1"/>
  <c r="I5" i="6"/>
  <c r="I3" i="6"/>
  <c r="AB87" i="19" l="1"/>
  <c r="AB76" i="19"/>
  <c r="AB83" i="19"/>
  <c r="AB64" i="19"/>
  <c r="AB80" i="19"/>
  <c r="AB54" i="19"/>
  <c r="AB84" i="19"/>
  <c r="AB68" i="19"/>
  <c r="AB47" i="19"/>
  <c r="W2" i="18"/>
  <c r="W5" i="18"/>
  <c r="W13" i="18"/>
  <c r="W21" i="18"/>
  <c r="W29" i="18"/>
  <c r="W37" i="18"/>
  <c r="W45" i="18"/>
  <c r="W53" i="18"/>
  <c r="W61" i="18"/>
  <c r="W69" i="18"/>
  <c r="W77" i="18"/>
  <c r="W85" i="18"/>
  <c r="W93" i="18"/>
  <c r="W101" i="18"/>
  <c r="W15" i="18"/>
  <c r="W31" i="18"/>
  <c r="W47" i="18"/>
  <c r="W63" i="18"/>
  <c r="W79" i="18"/>
  <c r="W95" i="18"/>
  <c r="W16" i="18"/>
  <c r="W32" i="18"/>
  <c r="W48" i="18"/>
  <c r="W64" i="18"/>
  <c r="W88" i="18"/>
  <c r="W50" i="18"/>
  <c r="W66" i="18"/>
  <c r="W82" i="18"/>
  <c r="W3" i="18"/>
  <c r="W27" i="18"/>
  <c r="W51" i="18"/>
  <c r="W75" i="18"/>
  <c r="W99" i="18"/>
  <c r="W20" i="18"/>
  <c r="W36" i="18"/>
  <c r="W60" i="18"/>
  <c r="W84" i="18"/>
  <c r="W6" i="18"/>
  <c r="W14" i="18"/>
  <c r="W22" i="18"/>
  <c r="W30" i="18"/>
  <c r="W38" i="18"/>
  <c r="W46" i="18"/>
  <c r="W54" i="18"/>
  <c r="W62" i="18"/>
  <c r="W70" i="18"/>
  <c r="W78" i="18"/>
  <c r="W86" i="18"/>
  <c r="W94" i="18"/>
  <c r="W7" i="18"/>
  <c r="W23" i="18"/>
  <c r="W39" i="18"/>
  <c r="W55" i="18"/>
  <c r="W71" i="18"/>
  <c r="W87" i="18"/>
  <c r="W8" i="18"/>
  <c r="W24" i="18"/>
  <c r="W40" i="18"/>
  <c r="W56" i="18"/>
  <c r="W72" i="18"/>
  <c r="W80" i="18"/>
  <c r="W96" i="18"/>
  <c r="W90" i="18"/>
  <c r="W11" i="18"/>
  <c r="W35" i="18"/>
  <c r="W59" i="18"/>
  <c r="W83" i="18"/>
  <c r="W4" i="18"/>
  <c r="W28" i="18"/>
  <c r="W52" i="18"/>
  <c r="W76" i="18"/>
  <c r="W100" i="18"/>
  <c r="W9" i="18"/>
  <c r="W17" i="18"/>
  <c r="W25" i="18"/>
  <c r="W33" i="18"/>
  <c r="W41" i="18"/>
  <c r="W49" i="18"/>
  <c r="W57" i="18"/>
  <c r="W65" i="18"/>
  <c r="W73" i="18"/>
  <c r="W81" i="18"/>
  <c r="W89" i="18"/>
  <c r="W97" i="18"/>
  <c r="W10" i="18"/>
  <c r="W18" i="18"/>
  <c r="W26" i="18"/>
  <c r="W34" i="18"/>
  <c r="W42" i="18"/>
  <c r="W58" i="18"/>
  <c r="W74" i="18"/>
  <c r="W98" i="18"/>
  <c r="W19" i="18"/>
  <c r="W43" i="18"/>
  <c r="W67" i="18"/>
  <c r="W91" i="18"/>
  <c r="W12" i="18"/>
  <c r="W44" i="18"/>
  <c r="W68" i="18"/>
  <c r="W92" i="18"/>
  <c r="AB23" i="19"/>
  <c r="AB4" i="19"/>
  <c r="I1" i="6"/>
  <c r="Q9" i="19" s="1"/>
  <c r="AB31" i="19"/>
  <c r="AB48" i="19"/>
  <c r="AB43" i="19"/>
  <c r="AB19" i="19"/>
  <c r="AB35" i="19"/>
  <c r="AB62" i="19"/>
  <c r="AB39" i="19"/>
  <c r="AB65" i="19"/>
  <c r="AB27" i="19"/>
  <c r="Y70" i="19"/>
  <c r="AA50" i="19"/>
  <c r="AB50" i="19" s="1"/>
  <c r="AA58" i="19"/>
  <c r="AB58" i="19" s="1"/>
  <c r="X90" i="19"/>
  <c r="X55" i="19"/>
  <c r="X72" i="19"/>
  <c r="AA53" i="19"/>
  <c r="AB53" i="19" s="1"/>
  <c r="X70" i="19"/>
  <c r="X67" i="19"/>
  <c r="X8" i="19"/>
  <c r="AA59" i="19"/>
  <c r="AB59" i="19" s="1"/>
  <c r="AA36" i="19"/>
  <c r="AB36" i="19" s="1"/>
  <c r="AA20" i="19"/>
  <c r="AB20" i="19" s="1"/>
  <c r="AA21" i="19"/>
  <c r="AA45" i="19"/>
  <c r="AB45" i="19" s="1"/>
  <c r="AA37" i="19"/>
  <c r="AA25" i="19"/>
  <c r="AB25" i="19" s="1"/>
  <c r="AA93" i="19"/>
  <c r="AB93" i="19" s="1"/>
  <c r="AA73" i="19"/>
  <c r="AB73" i="19" s="1"/>
  <c r="AA103" i="19"/>
  <c r="AB103" i="19" s="1"/>
  <c r="X74" i="19"/>
  <c r="AA38" i="19"/>
  <c r="AB38" i="19" s="1"/>
  <c r="AA7" i="19"/>
  <c r="AB7" i="19" s="1"/>
  <c r="Y71" i="19"/>
  <c r="AB71" i="19" s="1"/>
  <c r="X82" i="19"/>
  <c r="Y44" i="19"/>
  <c r="AA40" i="19"/>
  <c r="AB40" i="19" s="1"/>
  <c r="AA102" i="19"/>
  <c r="AB102" i="19" s="1"/>
  <c r="AA69" i="19"/>
  <c r="AB69" i="19" s="1"/>
  <c r="AA79" i="19"/>
  <c r="AB79" i="19" s="1"/>
  <c r="Y74" i="19"/>
  <c r="Y29" i="19"/>
  <c r="AA22" i="19"/>
  <c r="AB22" i="19" s="1"/>
  <c r="AA34" i="19"/>
  <c r="AB34" i="19" s="1"/>
  <c r="AA6" i="19"/>
  <c r="AB6" i="19" s="1"/>
  <c r="AA104" i="19"/>
  <c r="AB104" i="19" s="1"/>
  <c r="X51" i="19"/>
  <c r="AA100" i="19"/>
  <c r="AB100" i="19" s="1"/>
  <c r="X95" i="19"/>
  <c r="Y82" i="19"/>
  <c r="AA97" i="19"/>
  <c r="AB97" i="19" s="1"/>
  <c r="X86" i="19"/>
  <c r="AA66" i="19"/>
  <c r="AB66" i="19" s="1"/>
  <c r="Y46" i="19"/>
  <c r="AA28" i="19"/>
  <c r="AB28" i="19" s="1"/>
  <c r="AA33" i="19"/>
  <c r="AB33" i="19" s="1"/>
  <c r="AA60" i="19"/>
  <c r="AB60" i="19" s="1"/>
  <c r="X5" i="19"/>
  <c r="Y90" i="19"/>
  <c r="AA77" i="19"/>
  <c r="AB77" i="19" s="1"/>
  <c r="AA32" i="19"/>
  <c r="AB32" i="19" s="1"/>
  <c r="X78" i="19"/>
  <c r="AA99" i="19"/>
  <c r="AB99" i="19" s="1"/>
  <c r="Y86" i="19"/>
  <c r="X56" i="19"/>
  <c r="AA46" i="19"/>
  <c r="AA26" i="19"/>
  <c r="AB26" i="19" s="1"/>
  <c r="X2" i="19"/>
  <c r="AA42" i="19"/>
  <c r="AB42" i="19" s="1"/>
  <c r="AA94" i="19"/>
  <c r="AB94" i="19" s="1"/>
  <c r="X75" i="19"/>
  <c r="Y78" i="19"/>
  <c r="X98" i="19"/>
  <c r="AA57" i="19"/>
  <c r="AB57" i="19" s="1"/>
  <c r="AA81" i="19"/>
  <c r="AB81" i="19" s="1"/>
  <c r="AA44" i="19"/>
  <c r="AB44" i="19" s="1"/>
  <c r="AA29" i="19"/>
  <c r="AA30" i="19"/>
  <c r="AB30" i="19" s="1"/>
  <c r="AA85" i="19"/>
  <c r="AB85" i="19" s="1"/>
  <c r="AA92" i="19"/>
  <c r="AB92" i="19" s="1"/>
  <c r="AA89" i="19"/>
  <c r="AB89" i="19" s="1"/>
  <c r="X91" i="19"/>
  <c r="Y63" i="19"/>
  <c r="AB63" i="19" s="1"/>
  <c r="AA101" i="19"/>
  <c r="AB101" i="19" s="1"/>
  <c r="AA61" i="19"/>
  <c r="AB61" i="19" s="1"/>
  <c r="AA24" i="19"/>
  <c r="AB24" i="19" s="1"/>
  <c r="AA88" i="19"/>
  <c r="AB88" i="19" s="1"/>
  <c r="Y98" i="19"/>
  <c r="AA49" i="19"/>
  <c r="AB49" i="19" s="1"/>
  <c r="X52" i="19"/>
  <c r="Y37" i="19"/>
  <c r="Y21" i="19"/>
  <c r="AA41" i="19"/>
  <c r="AB41" i="19" s="1"/>
  <c r="AA18" i="19"/>
  <c r="AB18" i="19" s="1"/>
  <c r="X3" i="19"/>
  <c r="S9" i="19" l="1"/>
  <c r="R9" i="19"/>
  <c r="Q2" i="18"/>
  <c r="Q3" i="18"/>
  <c r="Q4" i="18"/>
  <c r="Q12" i="18"/>
  <c r="Q20" i="18"/>
  <c r="Q28" i="18"/>
  <c r="Q36" i="18"/>
  <c r="Q44" i="18"/>
  <c r="Q52" i="18"/>
  <c r="Q60" i="18"/>
  <c r="Q68" i="18"/>
  <c r="Q76" i="18"/>
  <c r="Q84" i="18"/>
  <c r="Q92" i="18"/>
  <c r="Q100" i="18"/>
  <c r="Q39" i="18"/>
  <c r="Q63" i="18"/>
  <c r="Q16" i="18"/>
  <c r="Q48" i="18"/>
  <c r="Q72" i="18"/>
  <c r="Q9" i="18"/>
  <c r="Q49" i="18"/>
  <c r="Q81" i="18"/>
  <c r="Q91" i="18"/>
  <c r="Q5" i="18"/>
  <c r="Q13" i="18"/>
  <c r="Q21" i="18"/>
  <c r="Q29" i="18"/>
  <c r="Q37" i="18"/>
  <c r="Q45" i="18"/>
  <c r="Q53" i="18"/>
  <c r="Q61" i="18"/>
  <c r="Q69" i="18"/>
  <c r="Q77" i="18"/>
  <c r="Q85" i="18"/>
  <c r="Q93" i="18"/>
  <c r="Q101" i="18"/>
  <c r="Q15" i="18"/>
  <c r="Q31" i="18"/>
  <c r="Q47" i="18"/>
  <c r="Q71" i="18"/>
  <c r="Q95" i="18"/>
  <c r="Q32" i="18"/>
  <c r="Q64" i="18"/>
  <c r="Q88" i="18"/>
  <c r="Q25" i="18"/>
  <c r="Q41" i="18"/>
  <c r="Q73" i="18"/>
  <c r="Q75" i="18"/>
  <c r="Q6" i="18"/>
  <c r="Q14" i="18"/>
  <c r="Q22" i="18"/>
  <c r="Q30" i="18"/>
  <c r="Q38" i="18"/>
  <c r="Q46" i="18"/>
  <c r="Q54" i="18"/>
  <c r="Q62" i="18"/>
  <c r="Q70" i="18"/>
  <c r="Q78" i="18"/>
  <c r="Q86" i="18"/>
  <c r="Q94" i="18"/>
  <c r="Q7" i="18"/>
  <c r="Q23" i="18"/>
  <c r="Q55" i="18"/>
  <c r="Q87" i="18"/>
  <c r="Q24" i="18"/>
  <c r="Q40" i="18"/>
  <c r="Q56" i="18"/>
  <c r="Q80" i="18"/>
  <c r="Q96" i="18"/>
  <c r="Q33" i="18"/>
  <c r="Q65" i="18"/>
  <c r="Q89" i="18"/>
  <c r="Q83" i="18"/>
  <c r="Q79" i="18"/>
  <c r="Q17" i="18"/>
  <c r="Q57" i="18"/>
  <c r="Q97" i="18"/>
  <c r="Q8" i="18"/>
  <c r="Q10" i="18"/>
  <c r="Q18" i="18"/>
  <c r="Q26" i="18"/>
  <c r="Q34" i="18"/>
  <c r="Q42" i="18"/>
  <c r="Q50" i="18"/>
  <c r="Q58" i="18"/>
  <c r="Q66" i="18"/>
  <c r="Q74" i="18"/>
  <c r="Q82" i="18"/>
  <c r="Q90" i="18"/>
  <c r="Q98" i="18"/>
  <c r="Q11" i="18"/>
  <c r="Q19" i="18"/>
  <c r="Q27" i="18"/>
  <c r="Q35" i="18"/>
  <c r="Q43" i="18"/>
  <c r="Q51" i="18"/>
  <c r="Q59" i="18"/>
  <c r="Q67" i="18"/>
  <c r="Q99" i="18"/>
  <c r="AB29" i="19"/>
  <c r="AB21" i="19"/>
  <c r="AB37" i="19"/>
  <c r="AB46" i="19"/>
  <c r="AA82" i="19"/>
  <c r="AB82" i="19" s="1"/>
  <c r="AA75" i="19"/>
  <c r="AB75" i="19" s="1"/>
  <c r="AA2" i="19"/>
  <c r="AA86" i="19"/>
  <c r="AB86" i="19" s="1"/>
  <c r="AA72" i="19"/>
  <c r="AB72" i="19" s="1"/>
  <c r="AA52" i="19"/>
  <c r="AB52" i="19" s="1"/>
  <c r="AA91" i="19"/>
  <c r="AB91" i="19" s="1"/>
  <c r="AA51" i="19"/>
  <c r="AB51" i="19" s="1"/>
  <c r="AA8" i="19"/>
  <c r="AB8" i="19" s="1"/>
  <c r="AA5" i="19"/>
  <c r="AB5" i="19" s="1"/>
  <c r="AA74" i="19"/>
  <c r="AB74" i="19" s="1"/>
  <c r="AA98" i="19"/>
  <c r="AB98" i="19" s="1"/>
  <c r="AA78" i="19"/>
  <c r="AB78" i="19" s="1"/>
  <c r="AA67" i="19"/>
  <c r="AB67" i="19" s="1"/>
  <c r="AA55" i="19"/>
  <c r="AB55" i="19" s="1"/>
  <c r="AA90" i="19"/>
  <c r="AB90" i="19" s="1"/>
  <c r="Q103" i="19"/>
  <c r="Q95" i="19"/>
  <c r="Q87" i="19"/>
  <c r="Q79" i="19"/>
  <c r="Q71" i="19"/>
  <c r="Q63" i="19"/>
  <c r="Q104" i="19"/>
  <c r="Q96" i="19"/>
  <c r="Q88" i="19"/>
  <c r="Q80" i="19"/>
  <c r="Q72" i="19"/>
  <c r="Q97" i="19"/>
  <c r="Q89" i="19"/>
  <c r="Q81" i="19"/>
  <c r="Q73" i="19"/>
  <c r="Q65" i="19"/>
  <c r="Q57" i="19"/>
  <c r="Q49" i="19"/>
  <c r="Q99" i="19"/>
  <c r="Q91" i="19"/>
  <c r="Q83" i="19"/>
  <c r="Q75" i="19"/>
  <c r="Q100" i="19"/>
  <c r="Q92" i="19"/>
  <c r="Q84" i="19"/>
  <c r="Q76" i="19"/>
  <c r="Q68" i="19"/>
  <c r="Q60" i="19"/>
  <c r="Q101" i="19"/>
  <c r="Q93" i="19"/>
  <c r="Q85" i="19"/>
  <c r="Q77" i="19"/>
  <c r="Q69" i="19"/>
  <c r="Q61" i="19"/>
  <c r="Q53" i="19"/>
  <c r="Q45" i="19"/>
  <c r="Q102" i="19"/>
  <c r="Q55" i="19"/>
  <c r="Q39" i="19"/>
  <c r="Q31" i="19"/>
  <c r="Q23" i="19"/>
  <c r="Q90" i="19"/>
  <c r="Q62" i="19"/>
  <c r="Q51" i="19"/>
  <c r="Q40" i="19"/>
  <c r="Q32" i="19"/>
  <c r="Q24" i="19"/>
  <c r="Q78" i="19"/>
  <c r="Q47" i="19"/>
  <c r="Q41" i="19"/>
  <c r="Q33" i="19"/>
  <c r="Q25" i="19"/>
  <c r="Q6" i="19"/>
  <c r="Q5" i="19"/>
  <c r="Q98" i="19"/>
  <c r="Q70" i="19"/>
  <c r="Q42" i="19"/>
  <c r="Q34" i="19"/>
  <c r="Q26" i="19"/>
  <c r="Q18" i="19"/>
  <c r="Q86" i="19"/>
  <c r="Q67" i="19"/>
  <c r="Q66" i="19"/>
  <c r="Q54" i="19"/>
  <c r="Q43" i="19"/>
  <c r="Q35" i="19"/>
  <c r="Q27" i="19"/>
  <c r="Q19" i="19"/>
  <c r="Q74" i="19"/>
  <c r="Q59" i="19"/>
  <c r="Q56" i="19"/>
  <c r="Q52" i="19"/>
  <c r="Q50" i="19"/>
  <c r="Q36" i="19"/>
  <c r="Q28" i="19"/>
  <c r="Q20" i="19"/>
  <c r="Q94" i="19"/>
  <c r="Q64" i="19"/>
  <c r="Q58" i="19"/>
  <c r="Q48" i="19"/>
  <c r="Q46" i="19"/>
  <c r="Q37" i="19"/>
  <c r="Q29" i="19"/>
  <c r="Q21" i="19"/>
  <c r="Q82" i="19"/>
  <c r="Q44" i="19"/>
  <c r="Q38" i="19"/>
  <c r="Q30" i="19"/>
  <c r="Q22" i="19"/>
  <c r="Q2" i="19"/>
  <c r="Q8" i="19"/>
  <c r="Q4" i="19"/>
  <c r="Q3" i="19"/>
  <c r="Q7" i="19"/>
  <c r="AA3" i="19"/>
  <c r="AB3" i="19" s="1"/>
  <c r="AA56" i="19"/>
  <c r="AB56" i="19" s="1"/>
  <c r="AA95" i="19"/>
  <c r="AB95" i="19" s="1"/>
  <c r="AA70" i="19"/>
  <c r="AB70" i="19" s="1"/>
  <c r="M3" i="18"/>
  <c r="N3" i="18"/>
  <c r="M4" i="18"/>
  <c r="N4" i="18"/>
  <c r="M5" i="18"/>
  <c r="N5" i="18"/>
  <c r="M6" i="18"/>
  <c r="N6" i="18"/>
  <c r="M7" i="18"/>
  <c r="N7" i="18"/>
  <c r="M8" i="18"/>
  <c r="N8" i="18"/>
  <c r="M9" i="18"/>
  <c r="N9" i="18"/>
  <c r="M10" i="18"/>
  <c r="N10" i="18"/>
  <c r="M11" i="18"/>
  <c r="N11" i="18"/>
  <c r="M12" i="18"/>
  <c r="N12" i="18"/>
  <c r="M13" i="18"/>
  <c r="N13" i="18"/>
  <c r="M14" i="18"/>
  <c r="N14" i="18"/>
  <c r="M15" i="18"/>
  <c r="N15" i="18"/>
  <c r="P15" i="18" s="1"/>
  <c r="M16" i="18"/>
  <c r="N16" i="18"/>
  <c r="M17" i="18"/>
  <c r="N17" i="18"/>
  <c r="P17" i="18" s="1"/>
  <c r="M18" i="18"/>
  <c r="N18" i="18"/>
  <c r="P18" i="18" s="1"/>
  <c r="M19" i="18"/>
  <c r="N19" i="18"/>
  <c r="P19" i="18" s="1"/>
  <c r="M20" i="18"/>
  <c r="N20" i="18"/>
  <c r="P20" i="18" s="1"/>
  <c r="M21" i="18"/>
  <c r="N21" i="18"/>
  <c r="P21" i="18" s="1"/>
  <c r="M22" i="18"/>
  <c r="N22" i="18"/>
  <c r="M23" i="18"/>
  <c r="N23" i="18"/>
  <c r="P23" i="18" s="1"/>
  <c r="M24" i="18"/>
  <c r="N24" i="18"/>
  <c r="P24" i="18" s="1"/>
  <c r="M25" i="18"/>
  <c r="N25" i="18"/>
  <c r="P25" i="18" s="1"/>
  <c r="M26" i="18"/>
  <c r="N26" i="18"/>
  <c r="P26" i="18" s="1"/>
  <c r="M27" i="18"/>
  <c r="N27" i="18"/>
  <c r="P27" i="18" s="1"/>
  <c r="M28" i="18"/>
  <c r="N28" i="18"/>
  <c r="M29" i="18"/>
  <c r="N29" i="18"/>
  <c r="P29" i="18" s="1"/>
  <c r="M30" i="18"/>
  <c r="N30" i="18"/>
  <c r="P30" i="18" s="1"/>
  <c r="M31" i="18"/>
  <c r="N31" i="18"/>
  <c r="P31" i="18" s="1"/>
  <c r="M32" i="18"/>
  <c r="N32" i="18"/>
  <c r="P32" i="18" s="1"/>
  <c r="M33" i="18"/>
  <c r="N33" i="18"/>
  <c r="P33" i="18" s="1"/>
  <c r="M34" i="18"/>
  <c r="N34" i="18"/>
  <c r="M35" i="18"/>
  <c r="N35" i="18"/>
  <c r="P35" i="18" s="1"/>
  <c r="M36" i="18"/>
  <c r="N36" i="18"/>
  <c r="P36" i="18" s="1"/>
  <c r="M37" i="18"/>
  <c r="N37" i="18"/>
  <c r="P37" i="18" s="1"/>
  <c r="M38" i="18"/>
  <c r="N38" i="18"/>
  <c r="P38" i="18" s="1"/>
  <c r="M39" i="18"/>
  <c r="N39" i="18"/>
  <c r="P39" i="18" s="1"/>
  <c r="M40" i="18"/>
  <c r="N40" i="18"/>
  <c r="M41" i="18"/>
  <c r="N41" i="18"/>
  <c r="P41" i="18" s="1"/>
  <c r="M42" i="18"/>
  <c r="N42" i="18"/>
  <c r="P42" i="18" s="1"/>
  <c r="M43" i="18"/>
  <c r="N43" i="18"/>
  <c r="P43" i="18" s="1"/>
  <c r="M44" i="18"/>
  <c r="N44" i="18"/>
  <c r="P44" i="18" s="1"/>
  <c r="M45" i="18"/>
  <c r="N45" i="18"/>
  <c r="P45" i="18" s="1"/>
  <c r="M46" i="18"/>
  <c r="N46" i="18"/>
  <c r="M47" i="18"/>
  <c r="N47" i="18"/>
  <c r="P47" i="18" s="1"/>
  <c r="M48" i="18"/>
  <c r="N48" i="18"/>
  <c r="P48" i="18" s="1"/>
  <c r="M49" i="18"/>
  <c r="N49" i="18"/>
  <c r="P49" i="18" s="1"/>
  <c r="M50" i="18"/>
  <c r="N50" i="18"/>
  <c r="P50" i="18" s="1"/>
  <c r="M51" i="18"/>
  <c r="N51" i="18"/>
  <c r="P51" i="18" s="1"/>
  <c r="M52" i="18"/>
  <c r="N52" i="18"/>
  <c r="M53" i="18"/>
  <c r="N53" i="18"/>
  <c r="P53" i="18" s="1"/>
  <c r="M54" i="18"/>
  <c r="N54" i="18"/>
  <c r="P54" i="18" s="1"/>
  <c r="M55" i="18"/>
  <c r="N55" i="18"/>
  <c r="P55" i="18" s="1"/>
  <c r="M56" i="18"/>
  <c r="N56" i="18"/>
  <c r="P56" i="18" s="1"/>
  <c r="M57" i="18"/>
  <c r="N57" i="18"/>
  <c r="P57" i="18" s="1"/>
  <c r="M58" i="18"/>
  <c r="N58" i="18"/>
  <c r="M59" i="18"/>
  <c r="N59" i="18"/>
  <c r="P59" i="18" s="1"/>
  <c r="M60" i="18"/>
  <c r="N60" i="18"/>
  <c r="P60" i="18" s="1"/>
  <c r="M61" i="18"/>
  <c r="N61" i="18"/>
  <c r="P61" i="18" s="1"/>
  <c r="M62" i="18"/>
  <c r="N62" i="18"/>
  <c r="P62" i="18" s="1"/>
  <c r="M63" i="18"/>
  <c r="N63" i="18"/>
  <c r="P63" i="18" s="1"/>
  <c r="M64" i="18"/>
  <c r="N64" i="18"/>
  <c r="M65" i="18"/>
  <c r="N65" i="18"/>
  <c r="P65" i="18" s="1"/>
  <c r="M66" i="18"/>
  <c r="N66" i="18"/>
  <c r="P66" i="18" s="1"/>
  <c r="M67" i="18"/>
  <c r="N67" i="18"/>
  <c r="P67" i="18" s="1"/>
  <c r="M68" i="18"/>
  <c r="N68" i="18"/>
  <c r="P68" i="18" s="1"/>
  <c r="M69" i="18"/>
  <c r="N69" i="18"/>
  <c r="P69" i="18" s="1"/>
  <c r="M70" i="18"/>
  <c r="O70" i="18" s="1"/>
  <c r="N70" i="18"/>
  <c r="M71" i="18"/>
  <c r="N71" i="18"/>
  <c r="P71" i="18" s="1"/>
  <c r="M72" i="18"/>
  <c r="N72" i="18"/>
  <c r="P72" i="18" s="1"/>
  <c r="M73" i="18"/>
  <c r="N73" i="18"/>
  <c r="P73" i="18" s="1"/>
  <c r="M74" i="18"/>
  <c r="N74" i="18"/>
  <c r="P74" i="18" s="1"/>
  <c r="M75" i="18"/>
  <c r="N75" i="18"/>
  <c r="P75" i="18" s="1"/>
  <c r="M76" i="18"/>
  <c r="O76" i="18" s="1"/>
  <c r="N76" i="18"/>
  <c r="M77" i="18"/>
  <c r="N77" i="18"/>
  <c r="P77" i="18" s="1"/>
  <c r="M78" i="18"/>
  <c r="N78" i="18"/>
  <c r="P78" i="18" s="1"/>
  <c r="M79" i="18"/>
  <c r="N79" i="18"/>
  <c r="P79" i="18" s="1"/>
  <c r="M80" i="18"/>
  <c r="N80" i="18"/>
  <c r="P80" i="18" s="1"/>
  <c r="M81" i="18"/>
  <c r="N81" i="18"/>
  <c r="P81" i="18" s="1"/>
  <c r="M82" i="18"/>
  <c r="O82" i="18" s="1"/>
  <c r="N82" i="18"/>
  <c r="M83" i="18"/>
  <c r="N83" i="18"/>
  <c r="P83" i="18" s="1"/>
  <c r="M84" i="18"/>
  <c r="N84" i="18"/>
  <c r="P84" i="18" s="1"/>
  <c r="M85" i="18"/>
  <c r="N85" i="18"/>
  <c r="P85" i="18" s="1"/>
  <c r="M86" i="18"/>
  <c r="N86" i="18"/>
  <c r="P86" i="18" s="1"/>
  <c r="M87" i="18"/>
  <c r="N87" i="18"/>
  <c r="P87" i="18" s="1"/>
  <c r="M88" i="18"/>
  <c r="O88" i="18" s="1"/>
  <c r="N88" i="18"/>
  <c r="M89" i="18"/>
  <c r="N89" i="18"/>
  <c r="P89" i="18" s="1"/>
  <c r="M90" i="18"/>
  <c r="N90" i="18"/>
  <c r="P90" i="18" s="1"/>
  <c r="M91" i="18"/>
  <c r="N91" i="18"/>
  <c r="P91" i="18" s="1"/>
  <c r="M92" i="18"/>
  <c r="N92" i="18"/>
  <c r="P92" i="18" s="1"/>
  <c r="M93" i="18"/>
  <c r="N93" i="18"/>
  <c r="P93" i="18" s="1"/>
  <c r="M94" i="18"/>
  <c r="O94" i="18" s="1"/>
  <c r="N94" i="18"/>
  <c r="M95" i="18"/>
  <c r="N95" i="18"/>
  <c r="P95" i="18" s="1"/>
  <c r="M96" i="18"/>
  <c r="N96" i="18"/>
  <c r="P96" i="18" s="1"/>
  <c r="M97" i="18"/>
  <c r="N97" i="18"/>
  <c r="P97" i="18" s="1"/>
  <c r="M98" i="18"/>
  <c r="N98" i="18"/>
  <c r="P98" i="18" s="1"/>
  <c r="M99" i="18"/>
  <c r="N99" i="18"/>
  <c r="P99" i="18" s="1"/>
  <c r="M100" i="18"/>
  <c r="O100" i="18" s="1"/>
  <c r="N100" i="18"/>
  <c r="M101" i="18"/>
  <c r="N101" i="18"/>
  <c r="P101" i="18" s="1"/>
  <c r="N2" i="18"/>
  <c r="M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A6" i="18"/>
  <c r="A5" i="18"/>
  <c r="A4" i="18"/>
  <c r="A3" i="18"/>
  <c r="A2" i="18"/>
  <c r="O96" i="18" l="1"/>
  <c r="O90" i="18"/>
  <c r="O84" i="18"/>
  <c r="O78" i="18"/>
  <c r="X78" i="18" s="1"/>
  <c r="O72" i="18"/>
  <c r="O83" i="18"/>
  <c r="X83" i="18" s="1"/>
  <c r="O95" i="18"/>
  <c r="X95" i="18" s="1"/>
  <c r="O77" i="18"/>
  <c r="P100" i="18"/>
  <c r="Y100" i="18" s="1"/>
  <c r="P94" i="18"/>
  <c r="Y94" i="18" s="1"/>
  <c r="P88" i="18"/>
  <c r="P82" i="18"/>
  <c r="Y82" i="18" s="1"/>
  <c r="P76" i="18"/>
  <c r="P70" i="18"/>
  <c r="Y70" i="18" s="1"/>
  <c r="P64" i="18"/>
  <c r="P58" i="18"/>
  <c r="Y58" i="18" s="1"/>
  <c r="P52" i="18"/>
  <c r="P46" i="18"/>
  <c r="Y46" i="18" s="1"/>
  <c r="P40" i="18"/>
  <c r="P34" i="18"/>
  <c r="Y34" i="18" s="1"/>
  <c r="P28" i="18"/>
  <c r="P22" i="18"/>
  <c r="P16" i="18"/>
  <c r="O101" i="18"/>
  <c r="X101" i="18" s="1"/>
  <c r="O89" i="18"/>
  <c r="O71" i="18"/>
  <c r="X71" i="18" s="1"/>
  <c r="O99" i="18"/>
  <c r="O93" i="18"/>
  <c r="O87" i="18"/>
  <c r="O81" i="18"/>
  <c r="X81" i="18" s="1"/>
  <c r="O75" i="18"/>
  <c r="O69" i="18"/>
  <c r="O92" i="18"/>
  <c r="O80" i="18"/>
  <c r="O98" i="18"/>
  <c r="O86" i="18"/>
  <c r="X86" i="18" s="1"/>
  <c r="O74" i="18"/>
  <c r="X74" i="18" s="1"/>
  <c r="O68" i="18"/>
  <c r="O97" i="18"/>
  <c r="O91" i="18"/>
  <c r="O85" i="18"/>
  <c r="O79" i="18"/>
  <c r="O73" i="18"/>
  <c r="X73" i="18" s="1"/>
  <c r="O67" i="18"/>
  <c r="O65" i="18"/>
  <c r="O61" i="18"/>
  <c r="O57" i="18"/>
  <c r="O53" i="18"/>
  <c r="X53" i="18" s="1"/>
  <c r="O49" i="18"/>
  <c r="O45" i="18"/>
  <c r="O41" i="18"/>
  <c r="R41" i="18" s="1"/>
  <c r="O37" i="18"/>
  <c r="O33" i="18"/>
  <c r="O29" i="18"/>
  <c r="O25" i="18"/>
  <c r="X25" i="18" s="1"/>
  <c r="O21" i="18"/>
  <c r="O17" i="18"/>
  <c r="O64" i="18"/>
  <c r="O60" i="18"/>
  <c r="R60" i="18" s="1"/>
  <c r="O56" i="18"/>
  <c r="X56" i="18" s="1"/>
  <c r="O52" i="18"/>
  <c r="X52" i="18" s="1"/>
  <c r="O48" i="18"/>
  <c r="X48" i="18" s="1"/>
  <c r="O44" i="18"/>
  <c r="O40" i="18"/>
  <c r="O36" i="18"/>
  <c r="O32" i="18"/>
  <c r="X32" i="18" s="1"/>
  <c r="O28" i="18"/>
  <c r="X28" i="18" s="1"/>
  <c r="O24" i="18"/>
  <c r="O20" i="18"/>
  <c r="O16" i="18"/>
  <c r="O63" i="18"/>
  <c r="X63" i="18" s="1"/>
  <c r="O59" i="18"/>
  <c r="X59" i="18" s="1"/>
  <c r="O55" i="18"/>
  <c r="O51" i="18"/>
  <c r="O47" i="18"/>
  <c r="X47" i="18" s="1"/>
  <c r="O43" i="18"/>
  <c r="O39" i="18"/>
  <c r="O35" i="18"/>
  <c r="O31" i="18"/>
  <c r="X31" i="18" s="1"/>
  <c r="O27" i="18"/>
  <c r="O23" i="18"/>
  <c r="X23" i="18" s="1"/>
  <c r="O19" i="18"/>
  <c r="O15" i="18"/>
  <c r="X15" i="18" s="1"/>
  <c r="O66" i="18"/>
  <c r="X66" i="18" s="1"/>
  <c r="O62" i="18"/>
  <c r="O58" i="18"/>
  <c r="O54" i="18"/>
  <c r="O50" i="18"/>
  <c r="O46" i="18"/>
  <c r="O42" i="18"/>
  <c r="X42" i="18" s="1"/>
  <c r="O38" i="18"/>
  <c r="R38" i="18" s="1"/>
  <c r="O34" i="18"/>
  <c r="X34" i="18" s="1"/>
  <c r="O30" i="18"/>
  <c r="O26" i="18"/>
  <c r="O22" i="18"/>
  <c r="O18" i="18"/>
  <c r="X18" i="18" s="1"/>
  <c r="U9" i="19"/>
  <c r="V9" i="19" s="1"/>
  <c r="O14" i="18"/>
  <c r="X14" i="18" s="1"/>
  <c r="P14" i="18"/>
  <c r="Y14" i="18" s="1"/>
  <c r="P3" i="18"/>
  <c r="Y3" i="18" s="1"/>
  <c r="X100" i="18"/>
  <c r="Y83" i="18"/>
  <c r="Y98" i="18"/>
  <c r="X98" i="18"/>
  <c r="Y65" i="18"/>
  <c r="X65" i="18"/>
  <c r="Y78" i="18"/>
  <c r="Y48" i="18"/>
  <c r="Y79" i="18"/>
  <c r="X79" i="18"/>
  <c r="Y15" i="18"/>
  <c r="Y69" i="18"/>
  <c r="X69" i="18"/>
  <c r="Y44" i="18"/>
  <c r="X44" i="18"/>
  <c r="Y84" i="18"/>
  <c r="X84" i="18"/>
  <c r="Y90" i="18"/>
  <c r="X90" i="18"/>
  <c r="Y57" i="18"/>
  <c r="X57" i="18"/>
  <c r="Y40" i="18"/>
  <c r="X40" i="18"/>
  <c r="Y53" i="18"/>
  <c r="Y85" i="18"/>
  <c r="X85" i="18"/>
  <c r="Y68" i="18"/>
  <c r="X68" i="18"/>
  <c r="Y59" i="18"/>
  <c r="X82" i="18"/>
  <c r="Y18" i="18"/>
  <c r="Y49" i="18"/>
  <c r="X49" i="18"/>
  <c r="Y96" i="18"/>
  <c r="X96" i="18"/>
  <c r="Y32" i="18"/>
  <c r="Y63" i="18"/>
  <c r="Y86" i="18"/>
  <c r="Y37" i="18"/>
  <c r="X37" i="18"/>
  <c r="Y101" i="18"/>
  <c r="Y67" i="18"/>
  <c r="X67" i="18"/>
  <c r="Y26" i="18"/>
  <c r="X26" i="18"/>
  <c r="Y54" i="18"/>
  <c r="X54" i="18"/>
  <c r="Y71" i="18"/>
  <c r="Y28" i="18"/>
  <c r="Y77" i="18"/>
  <c r="X77" i="18"/>
  <c r="Y52" i="18"/>
  <c r="Y43" i="18"/>
  <c r="X43" i="18"/>
  <c r="Y74" i="18"/>
  <c r="Y41" i="18"/>
  <c r="Y88" i="18"/>
  <c r="X88" i="18"/>
  <c r="Y24" i="18"/>
  <c r="X24" i="18"/>
  <c r="Y55" i="18"/>
  <c r="X55" i="18"/>
  <c r="Y62" i="18"/>
  <c r="X62" i="18"/>
  <c r="Y21" i="18"/>
  <c r="X21" i="18"/>
  <c r="Y91" i="18"/>
  <c r="X91" i="18"/>
  <c r="X94" i="18"/>
  <c r="Y61" i="18"/>
  <c r="X61" i="18"/>
  <c r="Y36" i="18"/>
  <c r="X36" i="18"/>
  <c r="Y35" i="18"/>
  <c r="X35" i="18"/>
  <c r="Y66" i="18"/>
  <c r="Y97" i="18"/>
  <c r="X97" i="18"/>
  <c r="X33" i="18"/>
  <c r="Y33" i="18"/>
  <c r="Y16" i="18"/>
  <c r="X16" i="18"/>
  <c r="Y47" i="18"/>
  <c r="Y38" i="18"/>
  <c r="Y75" i="18"/>
  <c r="X75" i="18"/>
  <c r="Y80" i="18"/>
  <c r="X80" i="18"/>
  <c r="X70" i="18"/>
  <c r="Y45" i="18"/>
  <c r="X45" i="18"/>
  <c r="Y20" i="18"/>
  <c r="X20" i="18"/>
  <c r="Y27" i="18"/>
  <c r="X27" i="18"/>
  <c r="X58" i="18"/>
  <c r="Y89" i="18"/>
  <c r="X89" i="18"/>
  <c r="Y25" i="18"/>
  <c r="Y72" i="18"/>
  <c r="X72" i="18"/>
  <c r="X39" i="18"/>
  <c r="Y39" i="18"/>
  <c r="Y22" i="18"/>
  <c r="X22" i="18"/>
  <c r="Y92" i="18"/>
  <c r="X92" i="18"/>
  <c r="Y51" i="18"/>
  <c r="X51" i="18"/>
  <c r="X46" i="18"/>
  <c r="Y29" i="18"/>
  <c r="X29" i="18"/>
  <c r="Y19" i="18"/>
  <c r="X19" i="18"/>
  <c r="Y50" i="18"/>
  <c r="X50" i="18"/>
  <c r="Y81" i="18"/>
  <c r="X17" i="18"/>
  <c r="Y17" i="18"/>
  <c r="Y64" i="18"/>
  <c r="X64" i="18"/>
  <c r="Y95" i="18"/>
  <c r="Y31" i="18"/>
  <c r="Y76" i="18"/>
  <c r="X76" i="18"/>
  <c r="Y30" i="18"/>
  <c r="X30" i="18"/>
  <c r="Y99" i="18"/>
  <c r="X99" i="18"/>
  <c r="Y42" i="18"/>
  <c r="Y73" i="18"/>
  <c r="Y56" i="18"/>
  <c r="X87" i="18"/>
  <c r="Y87" i="18"/>
  <c r="Y23" i="18"/>
  <c r="Y93" i="18"/>
  <c r="X93" i="18"/>
  <c r="Y60" i="18"/>
  <c r="X60" i="18"/>
  <c r="O3" i="18"/>
  <c r="X3" i="18" s="1"/>
  <c r="AA3" i="18" s="1"/>
  <c r="R77" i="19"/>
  <c r="S77" i="19"/>
  <c r="S22" i="19"/>
  <c r="R22" i="19"/>
  <c r="R37" i="19"/>
  <c r="S37" i="19"/>
  <c r="S28" i="19"/>
  <c r="R28" i="19"/>
  <c r="R27" i="19"/>
  <c r="S27" i="19"/>
  <c r="R26" i="19"/>
  <c r="S26" i="19"/>
  <c r="R25" i="19"/>
  <c r="S25" i="19"/>
  <c r="S40" i="19"/>
  <c r="R40" i="19"/>
  <c r="S55" i="19"/>
  <c r="R55" i="19"/>
  <c r="R93" i="19"/>
  <c r="S93" i="19"/>
  <c r="S75" i="19"/>
  <c r="R75" i="19"/>
  <c r="R81" i="19"/>
  <c r="S81" i="19"/>
  <c r="R63" i="19"/>
  <c r="S63" i="19"/>
  <c r="S92" i="19"/>
  <c r="R92" i="19"/>
  <c r="R30" i="19"/>
  <c r="S30" i="19"/>
  <c r="R46" i="19"/>
  <c r="S46" i="19"/>
  <c r="S36" i="19"/>
  <c r="R36" i="19"/>
  <c r="R35" i="19"/>
  <c r="S35" i="19"/>
  <c r="R34" i="19"/>
  <c r="S34" i="19"/>
  <c r="R33" i="19"/>
  <c r="S33" i="19"/>
  <c r="S51" i="19"/>
  <c r="R51" i="19"/>
  <c r="R102" i="19"/>
  <c r="S102" i="19"/>
  <c r="R101" i="19"/>
  <c r="S101" i="19"/>
  <c r="R83" i="19"/>
  <c r="S83" i="19"/>
  <c r="R89" i="19"/>
  <c r="S89" i="19"/>
  <c r="R71" i="19"/>
  <c r="S71" i="19"/>
  <c r="S65" i="19"/>
  <c r="R65" i="19"/>
  <c r="S7" i="19"/>
  <c r="R7" i="19"/>
  <c r="S38" i="19"/>
  <c r="R38" i="19"/>
  <c r="S48" i="19"/>
  <c r="R48" i="19"/>
  <c r="S50" i="19"/>
  <c r="R50" i="19"/>
  <c r="R43" i="19"/>
  <c r="S43" i="19"/>
  <c r="R42" i="19"/>
  <c r="S42" i="19"/>
  <c r="S41" i="19"/>
  <c r="R41" i="19"/>
  <c r="S62" i="19"/>
  <c r="R62" i="19"/>
  <c r="S45" i="19"/>
  <c r="R45" i="19"/>
  <c r="S60" i="19"/>
  <c r="R60" i="19"/>
  <c r="S91" i="19"/>
  <c r="R91" i="19"/>
  <c r="R97" i="19"/>
  <c r="S97" i="19"/>
  <c r="R79" i="19"/>
  <c r="S79" i="19"/>
  <c r="X1" i="19"/>
  <c r="S2" i="19"/>
  <c r="R2" i="19"/>
  <c r="R24" i="19"/>
  <c r="S24" i="19"/>
  <c r="S3" i="19"/>
  <c r="R3" i="19"/>
  <c r="R44" i="19"/>
  <c r="S44" i="19"/>
  <c r="S58" i="19"/>
  <c r="R58" i="19"/>
  <c r="S52" i="19"/>
  <c r="R52" i="19"/>
  <c r="S54" i="19"/>
  <c r="R54" i="19"/>
  <c r="R70" i="19"/>
  <c r="S70" i="19"/>
  <c r="R47" i="19"/>
  <c r="S47" i="19"/>
  <c r="R90" i="19"/>
  <c r="S90" i="19"/>
  <c r="R53" i="19"/>
  <c r="S53" i="19"/>
  <c r="S68" i="19"/>
  <c r="R68" i="19"/>
  <c r="S99" i="19"/>
  <c r="R99" i="19"/>
  <c r="S72" i="19"/>
  <c r="R72" i="19"/>
  <c r="R87" i="19"/>
  <c r="S87" i="19"/>
  <c r="AB2" i="19"/>
  <c r="Y1" i="19" s="1"/>
  <c r="S82" i="19"/>
  <c r="R82" i="19"/>
  <c r="S56" i="19"/>
  <c r="R56" i="19"/>
  <c r="R66" i="19"/>
  <c r="S66" i="19"/>
  <c r="R78" i="19"/>
  <c r="S78" i="19"/>
  <c r="R61" i="19"/>
  <c r="S61" i="19"/>
  <c r="S76" i="19"/>
  <c r="R76" i="19"/>
  <c r="R80" i="19"/>
  <c r="S80" i="19"/>
  <c r="S95" i="19"/>
  <c r="R95" i="19"/>
  <c r="S4" i="19"/>
  <c r="R4" i="19"/>
  <c r="S64" i="19"/>
  <c r="R64" i="19"/>
  <c r="S98" i="19"/>
  <c r="R98" i="19"/>
  <c r="S49" i="19"/>
  <c r="R49" i="19"/>
  <c r="S8" i="19"/>
  <c r="R8" i="19"/>
  <c r="S94" i="19"/>
  <c r="R94" i="19"/>
  <c r="R59" i="19"/>
  <c r="S59" i="19"/>
  <c r="S67" i="19"/>
  <c r="R67" i="19"/>
  <c r="S5" i="19"/>
  <c r="R5" i="19"/>
  <c r="R23" i="19"/>
  <c r="S23" i="19"/>
  <c r="S69" i="19"/>
  <c r="R69" i="19"/>
  <c r="R84" i="19"/>
  <c r="S84" i="19"/>
  <c r="R57" i="19"/>
  <c r="S57" i="19"/>
  <c r="S88" i="19"/>
  <c r="R88" i="19"/>
  <c r="R103" i="19"/>
  <c r="S103" i="19"/>
  <c r="R86" i="19"/>
  <c r="S86" i="19"/>
  <c r="S31" i="19"/>
  <c r="R31" i="19"/>
  <c r="S96" i="19"/>
  <c r="R96" i="19"/>
  <c r="R21" i="19"/>
  <c r="S21" i="19"/>
  <c r="R74" i="19"/>
  <c r="S74" i="19"/>
  <c r="R6" i="19"/>
  <c r="S6" i="19"/>
  <c r="R29" i="19"/>
  <c r="S29" i="19"/>
  <c r="S20" i="19"/>
  <c r="R20" i="19"/>
  <c r="R19" i="19"/>
  <c r="S19" i="19"/>
  <c r="S18" i="19"/>
  <c r="R18" i="19"/>
  <c r="R32" i="19"/>
  <c r="S32" i="19"/>
  <c r="R39" i="19"/>
  <c r="S39" i="19"/>
  <c r="S85" i="19"/>
  <c r="R85" i="19"/>
  <c r="R100" i="19"/>
  <c r="S100" i="19"/>
  <c r="S73" i="19"/>
  <c r="R73" i="19"/>
  <c r="S104" i="19"/>
  <c r="R104" i="19"/>
  <c r="R84" i="18"/>
  <c r="S84" i="18"/>
  <c r="R71" i="18"/>
  <c r="U71" i="18" s="1"/>
  <c r="S71" i="18"/>
  <c r="R22" i="18"/>
  <c r="S22" i="18"/>
  <c r="R36" i="18"/>
  <c r="U36" i="18" s="1"/>
  <c r="S36" i="18"/>
  <c r="R17" i="18"/>
  <c r="S17" i="18"/>
  <c r="R63" i="18"/>
  <c r="S63" i="18"/>
  <c r="R78" i="18"/>
  <c r="U78" i="18" s="1"/>
  <c r="S78" i="18"/>
  <c r="R14" i="18"/>
  <c r="R53" i="18"/>
  <c r="S53" i="18"/>
  <c r="R92" i="18"/>
  <c r="U92" i="18" s="1"/>
  <c r="S92" i="18"/>
  <c r="S28" i="18"/>
  <c r="R67" i="18"/>
  <c r="U67" i="18" s="1"/>
  <c r="S67" i="18"/>
  <c r="S3" i="18"/>
  <c r="R42" i="18"/>
  <c r="U42" i="18" s="1"/>
  <c r="S42" i="18"/>
  <c r="R73" i="18"/>
  <c r="S73" i="18"/>
  <c r="R65" i="18"/>
  <c r="S65" i="18"/>
  <c r="R39" i="18"/>
  <c r="S39" i="18"/>
  <c r="R101" i="18"/>
  <c r="S101" i="18"/>
  <c r="R37" i="18"/>
  <c r="S37" i="18"/>
  <c r="R51" i="18"/>
  <c r="U51" i="18" s="1"/>
  <c r="S51" i="18"/>
  <c r="R90" i="18"/>
  <c r="U90" i="18" s="1"/>
  <c r="S90" i="18"/>
  <c r="R26" i="18"/>
  <c r="U26" i="18" s="1"/>
  <c r="S26" i="18"/>
  <c r="R72" i="18"/>
  <c r="S72" i="18"/>
  <c r="R64" i="18"/>
  <c r="S64" i="18"/>
  <c r="R55" i="18"/>
  <c r="S55" i="18"/>
  <c r="R59" i="18"/>
  <c r="U59" i="18" s="1"/>
  <c r="S59" i="18"/>
  <c r="R34" i="18"/>
  <c r="U34" i="18" s="1"/>
  <c r="S34" i="18"/>
  <c r="R80" i="18"/>
  <c r="U80" i="18" s="1"/>
  <c r="S80" i="18"/>
  <c r="R62" i="18"/>
  <c r="S62" i="18"/>
  <c r="R76" i="18"/>
  <c r="S76" i="18"/>
  <c r="R57" i="18"/>
  <c r="S57" i="18"/>
  <c r="R23" i="18"/>
  <c r="S23" i="18"/>
  <c r="R54" i="18"/>
  <c r="S54" i="18"/>
  <c r="R93" i="18"/>
  <c r="U93" i="18" s="1"/>
  <c r="S93" i="18"/>
  <c r="R29" i="18"/>
  <c r="S29" i="18"/>
  <c r="R68" i="18"/>
  <c r="U68" i="18" s="1"/>
  <c r="S68" i="18"/>
  <c r="R43" i="18"/>
  <c r="U43" i="18" s="1"/>
  <c r="S43" i="18"/>
  <c r="R82" i="18"/>
  <c r="U82" i="18" s="1"/>
  <c r="S82" i="18"/>
  <c r="R18" i="18"/>
  <c r="U18" i="18" s="1"/>
  <c r="S18" i="18"/>
  <c r="R49" i="18"/>
  <c r="S49" i="18"/>
  <c r="R48" i="18"/>
  <c r="S48" i="18"/>
  <c r="R40" i="18"/>
  <c r="S40" i="18"/>
  <c r="R98" i="18"/>
  <c r="U98" i="18" s="1"/>
  <c r="S98" i="18"/>
  <c r="R96" i="18"/>
  <c r="U96" i="18" s="1"/>
  <c r="S96" i="18"/>
  <c r="S15" i="18"/>
  <c r="R85" i="18"/>
  <c r="U85" i="18" s="1"/>
  <c r="S85" i="18"/>
  <c r="R21" i="18"/>
  <c r="S21" i="18"/>
  <c r="S60" i="18"/>
  <c r="R99" i="18"/>
  <c r="U99" i="18" s="1"/>
  <c r="S99" i="18"/>
  <c r="R35" i="18"/>
  <c r="U35" i="18" s="1"/>
  <c r="S35" i="18"/>
  <c r="S41" i="18"/>
  <c r="R24" i="18"/>
  <c r="S24" i="18"/>
  <c r="R32" i="18"/>
  <c r="S32" i="18"/>
  <c r="R70" i="18"/>
  <c r="S70" i="18"/>
  <c r="R88" i="18"/>
  <c r="U88" i="18" s="1"/>
  <c r="S88" i="18"/>
  <c r="R46" i="18"/>
  <c r="S46" i="18"/>
  <c r="R74" i="18"/>
  <c r="U74" i="18" s="1"/>
  <c r="S74" i="18"/>
  <c r="R56" i="18"/>
  <c r="S56" i="18"/>
  <c r="S38" i="18"/>
  <c r="R77" i="18"/>
  <c r="S77" i="18"/>
  <c r="R52" i="18"/>
  <c r="U52" i="18" s="1"/>
  <c r="S52" i="18"/>
  <c r="R91" i="18"/>
  <c r="U91" i="18" s="1"/>
  <c r="S91" i="18"/>
  <c r="R27" i="18"/>
  <c r="U27" i="18" s="1"/>
  <c r="S27" i="18"/>
  <c r="R66" i="18"/>
  <c r="U66" i="18" s="1"/>
  <c r="S66" i="18"/>
  <c r="R97" i="18"/>
  <c r="S97" i="18"/>
  <c r="R33" i="18"/>
  <c r="S33" i="18"/>
  <c r="R95" i="18"/>
  <c r="S95" i="18"/>
  <c r="R87" i="18"/>
  <c r="S87" i="18"/>
  <c r="R20" i="18"/>
  <c r="S20" i="18"/>
  <c r="R79" i="18"/>
  <c r="S79" i="18"/>
  <c r="R94" i="18"/>
  <c r="S94" i="18"/>
  <c r="R30" i="18"/>
  <c r="S30" i="18"/>
  <c r="R69" i="18"/>
  <c r="S69" i="18"/>
  <c r="R44" i="18"/>
  <c r="U44" i="18" s="1"/>
  <c r="S44" i="18"/>
  <c r="R83" i="18"/>
  <c r="U83" i="18" s="1"/>
  <c r="S83" i="18"/>
  <c r="R19" i="18"/>
  <c r="U19" i="18" s="1"/>
  <c r="S19" i="18"/>
  <c r="R58" i="18"/>
  <c r="U58" i="18" s="1"/>
  <c r="S58" i="18"/>
  <c r="R89" i="18"/>
  <c r="S89" i="18"/>
  <c r="R25" i="18"/>
  <c r="S25" i="18"/>
  <c r="R31" i="18"/>
  <c r="S31" i="18"/>
  <c r="S47" i="18"/>
  <c r="R45" i="18"/>
  <c r="S45" i="18"/>
  <c r="R86" i="18"/>
  <c r="U86" i="18" s="1"/>
  <c r="S86" i="18"/>
  <c r="R61" i="18"/>
  <c r="S61" i="18"/>
  <c r="R100" i="18"/>
  <c r="U100" i="18" s="1"/>
  <c r="S100" i="18"/>
  <c r="R75" i="18"/>
  <c r="U75" i="18" s="1"/>
  <c r="S75" i="18"/>
  <c r="R50" i="18"/>
  <c r="U50" i="18" s="1"/>
  <c r="S50" i="18"/>
  <c r="R81" i="18"/>
  <c r="U81" i="18" s="1"/>
  <c r="S81" i="18"/>
  <c r="R16" i="18"/>
  <c r="S16" i="18"/>
  <c r="O13" i="18"/>
  <c r="X13" i="18" s="1"/>
  <c r="P13" i="18"/>
  <c r="Y13" i="18" s="1"/>
  <c r="O12" i="18"/>
  <c r="X12" i="18" s="1"/>
  <c r="P12" i="18"/>
  <c r="Y12" i="18" s="1"/>
  <c r="O11" i="18"/>
  <c r="X11" i="18" s="1"/>
  <c r="P10" i="18"/>
  <c r="Y10" i="18" s="1"/>
  <c r="P11" i="18"/>
  <c r="Y11" i="18" s="1"/>
  <c r="P8" i="18"/>
  <c r="Y8" i="18" s="1"/>
  <c r="P6" i="18"/>
  <c r="Y6" i="18" s="1"/>
  <c r="O5" i="18"/>
  <c r="X5" i="18" s="1"/>
  <c r="P5" i="18"/>
  <c r="Y5" i="18" s="1"/>
  <c r="O4" i="18"/>
  <c r="X4" i="18" s="1"/>
  <c r="P2" i="18"/>
  <c r="Y2" i="18" s="1"/>
  <c r="O6" i="18"/>
  <c r="X6" i="18" s="1"/>
  <c r="O8" i="18"/>
  <c r="X8" i="18" s="1"/>
  <c r="P7" i="18"/>
  <c r="Y7" i="18" s="1"/>
  <c r="O7" i="18"/>
  <c r="X7" i="18" s="1"/>
  <c r="O9" i="18"/>
  <c r="X9" i="18" s="1"/>
  <c r="P9" i="18"/>
  <c r="Y9" i="18" s="1"/>
  <c r="O10" i="18"/>
  <c r="X10" i="18" s="1"/>
  <c r="P4" i="18"/>
  <c r="Y4" i="18" s="1"/>
  <c r="O2" i="18"/>
  <c r="X2" i="18" s="1"/>
  <c r="R47" i="18" l="1"/>
  <c r="U47" i="18" s="1"/>
  <c r="V47" i="18" s="1"/>
  <c r="R15" i="18"/>
  <c r="U15" i="18" s="1"/>
  <c r="V15" i="18" s="1"/>
  <c r="S14" i="18"/>
  <c r="X38" i="18"/>
  <c r="AA38" i="18" s="1"/>
  <c r="AB38" i="18" s="1"/>
  <c r="X41" i="18"/>
  <c r="AA41" i="18" s="1"/>
  <c r="AB41" i="18" s="1"/>
  <c r="R28" i="18"/>
  <c r="U28" i="18" s="1"/>
  <c r="AA92" i="18"/>
  <c r="AB92" i="18" s="1"/>
  <c r="AA75" i="18"/>
  <c r="AB75" i="18" s="1"/>
  <c r="AA88" i="18"/>
  <c r="AB88" i="18" s="1"/>
  <c r="AA96" i="18"/>
  <c r="AB96" i="18" s="1"/>
  <c r="AA98" i="18"/>
  <c r="AB98" i="18" s="1"/>
  <c r="AA93" i="18"/>
  <c r="AB93" i="18" s="1"/>
  <c r="AA76" i="18"/>
  <c r="AB76" i="18" s="1"/>
  <c r="AA89" i="18"/>
  <c r="AB89" i="18" s="1"/>
  <c r="AA97" i="18"/>
  <c r="AB97" i="18" s="1"/>
  <c r="AA77" i="18"/>
  <c r="AB77" i="18" s="1"/>
  <c r="AA86" i="18"/>
  <c r="AB86" i="18" s="1"/>
  <c r="AA68" i="18"/>
  <c r="AB68" i="18" s="1"/>
  <c r="AA69" i="18"/>
  <c r="AB69" i="18" s="1"/>
  <c r="AA78" i="18"/>
  <c r="AB78" i="18" s="1"/>
  <c r="AA83" i="18"/>
  <c r="AB83" i="18" s="1"/>
  <c r="AA73" i="18"/>
  <c r="AB73" i="18" s="1"/>
  <c r="AA70" i="18"/>
  <c r="AB70" i="18" s="1"/>
  <c r="AA94" i="18"/>
  <c r="AB94" i="18" s="1"/>
  <c r="AA74" i="18"/>
  <c r="AB74" i="18" s="1"/>
  <c r="AA67" i="18"/>
  <c r="AB67" i="18" s="1"/>
  <c r="AA85" i="18"/>
  <c r="AB85" i="18" s="1"/>
  <c r="AA90" i="18"/>
  <c r="AB90" i="18" s="1"/>
  <c r="AA100" i="18"/>
  <c r="AB100" i="18" s="1"/>
  <c r="AA81" i="18"/>
  <c r="AB81" i="18" s="1"/>
  <c r="AA99" i="18"/>
  <c r="AB99" i="18" s="1"/>
  <c r="AA72" i="18"/>
  <c r="AB72" i="18" s="1"/>
  <c r="AA80" i="18"/>
  <c r="AB80" i="18" s="1"/>
  <c r="AA91" i="18"/>
  <c r="AB91" i="18" s="1"/>
  <c r="AA101" i="18"/>
  <c r="AB101" i="18" s="1"/>
  <c r="AA82" i="18"/>
  <c r="AB82" i="18" s="1"/>
  <c r="AA84" i="18"/>
  <c r="AB84" i="18" s="1"/>
  <c r="AA79" i="18"/>
  <c r="AB79" i="18" s="1"/>
  <c r="AA87" i="18"/>
  <c r="AB87" i="18" s="1"/>
  <c r="AA95" i="18"/>
  <c r="AB95" i="18" s="1"/>
  <c r="AA71" i="18"/>
  <c r="AB71" i="18" s="1"/>
  <c r="S4" i="18"/>
  <c r="R3" i="18"/>
  <c r="U3" i="18" s="1"/>
  <c r="V3" i="18" s="1"/>
  <c r="R11" i="18"/>
  <c r="U11" i="18" s="1"/>
  <c r="S7" i="18"/>
  <c r="S8" i="18"/>
  <c r="R5" i="18"/>
  <c r="U5" i="18" s="1"/>
  <c r="R12" i="18"/>
  <c r="S5" i="18"/>
  <c r="R7" i="18"/>
  <c r="U7" i="18" s="1"/>
  <c r="R4" i="18"/>
  <c r="R6" i="18"/>
  <c r="R8" i="18"/>
  <c r="U8" i="18" s="1"/>
  <c r="S12" i="18"/>
  <c r="S6" i="18"/>
  <c r="S2" i="18"/>
  <c r="S11" i="18"/>
  <c r="S13" i="18"/>
  <c r="S10" i="18"/>
  <c r="S9" i="18"/>
  <c r="R2" i="18"/>
  <c r="U2" i="18" s="1"/>
  <c r="R13" i="18"/>
  <c r="R10" i="18"/>
  <c r="R9" i="18"/>
  <c r="AA2" i="18"/>
  <c r="AB2" i="18" s="1"/>
  <c r="U73" i="19"/>
  <c r="V73" i="19" s="1"/>
  <c r="U20" i="19"/>
  <c r="V20" i="19" s="1"/>
  <c r="U94" i="19"/>
  <c r="V94" i="19" s="1"/>
  <c r="U95" i="19"/>
  <c r="V95" i="19" s="1"/>
  <c r="U70" i="19"/>
  <c r="V70" i="19" s="1"/>
  <c r="U44" i="19"/>
  <c r="V44" i="19" s="1"/>
  <c r="U45" i="19"/>
  <c r="V45" i="19" s="1"/>
  <c r="U7" i="19"/>
  <c r="V7" i="19" s="1"/>
  <c r="U40" i="19"/>
  <c r="V40" i="19" s="1"/>
  <c r="U28" i="19"/>
  <c r="V28" i="19" s="1"/>
  <c r="U32" i="19"/>
  <c r="V32" i="19" s="1"/>
  <c r="U74" i="19"/>
  <c r="V74" i="19" s="1"/>
  <c r="U86" i="19"/>
  <c r="V86" i="19" s="1"/>
  <c r="U57" i="19"/>
  <c r="V57" i="19" s="1"/>
  <c r="U78" i="19"/>
  <c r="V78" i="19" s="1"/>
  <c r="U54" i="19"/>
  <c r="V54" i="19" s="1"/>
  <c r="U3" i="19"/>
  <c r="V3" i="19" s="1"/>
  <c r="U79" i="19"/>
  <c r="V79" i="19" s="1"/>
  <c r="U43" i="19"/>
  <c r="V43" i="19" s="1"/>
  <c r="U83" i="19"/>
  <c r="V83" i="19" s="1"/>
  <c r="U33" i="19"/>
  <c r="V33" i="19" s="1"/>
  <c r="U46" i="19"/>
  <c r="V46" i="19" s="1"/>
  <c r="U81" i="19"/>
  <c r="V81" i="19" s="1"/>
  <c r="U5" i="19"/>
  <c r="V5" i="19" s="1"/>
  <c r="U98" i="19"/>
  <c r="V98" i="19" s="1"/>
  <c r="U87" i="19"/>
  <c r="V87" i="19" s="1"/>
  <c r="U53" i="19"/>
  <c r="V53" i="19" s="1"/>
  <c r="U62" i="19"/>
  <c r="V62" i="19" s="1"/>
  <c r="U50" i="19"/>
  <c r="V50" i="19" s="1"/>
  <c r="U65" i="19"/>
  <c r="V65" i="19" s="1"/>
  <c r="U75" i="19"/>
  <c r="V75" i="19" s="1"/>
  <c r="U100" i="19"/>
  <c r="V100" i="19" s="1"/>
  <c r="U29" i="19"/>
  <c r="V29" i="19" s="1"/>
  <c r="U21" i="19"/>
  <c r="V21" i="19" s="1"/>
  <c r="U84" i="19"/>
  <c r="V84" i="19" s="1"/>
  <c r="U80" i="19"/>
  <c r="V80" i="19" s="1"/>
  <c r="U66" i="19"/>
  <c r="V66" i="19" s="1"/>
  <c r="U72" i="19"/>
  <c r="V72" i="19" s="1"/>
  <c r="U52" i="19"/>
  <c r="V52" i="19" s="1"/>
  <c r="U97" i="19"/>
  <c r="V97" i="19" s="1"/>
  <c r="U101" i="19"/>
  <c r="V101" i="19" s="1"/>
  <c r="U34" i="19"/>
  <c r="V34" i="19" s="1"/>
  <c r="U30" i="19"/>
  <c r="V30" i="19" s="1"/>
  <c r="U25" i="19"/>
  <c r="V25" i="19" s="1"/>
  <c r="U37" i="19"/>
  <c r="V37" i="19" s="1"/>
  <c r="U85" i="19"/>
  <c r="V85" i="19" s="1"/>
  <c r="U18" i="19"/>
  <c r="V18" i="19" s="1"/>
  <c r="U96" i="19"/>
  <c r="V96" i="19" s="1"/>
  <c r="U69" i="19"/>
  <c r="V69" i="19" s="1"/>
  <c r="U67" i="19"/>
  <c r="V67" i="19" s="1"/>
  <c r="U8" i="19"/>
  <c r="V8" i="19" s="1"/>
  <c r="U64" i="19"/>
  <c r="V64" i="19" s="1"/>
  <c r="U76" i="19"/>
  <c r="V76" i="19" s="1"/>
  <c r="U56" i="19"/>
  <c r="V56" i="19" s="1"/>
  <c r="U90" i="19"/>
  <c r="V90" i="19" s="1"/>
  <c r="U24" i="19"/>
  <c r="V24" i="19" s="1"/>
  <c r="U91" i="19"/>
  <c r="V91" i="19" s="1"/>
  <c r="U41" i="19"/>
  <c r="V41" i="19" s="1"/>
  <c r="U48" i="19"/>
  <c r="V48" i="19" s="1"/>
  <c r="U92" i="19"/>
  <c r="V92" i="19" s="1"/>
  <c r="U22" i="19"/>
  <c r="V22" i="19" s="1"/>
  <c r="U103" i="19"/>
  <c r="V103" i="19" s="1"/>
  <c r="U99" i="19"/>
  <c r="V99" i="19" s="1"/>
  <c r="U58" i="19"/>
  <c r="V58" i="19" s="1"/>
  <c r="U2" i="19"/>
  <c r="V2" i="19" s="1"/>
  <c r="U71" i="19"/>
  <c r="V71" i="19" s="1"/>
  <c r="U102" i="19"/>
  <c r="V102" i="19" s="1"/>
  <c r="U35" i="19"/>
  <c r="V35" i="19" s="1"/>
  <c r="U93" i="19"/>
  <c r="V93" i="19" s="1"/>
  <c r="U26" i="19"/>
  <c r="V26" i="19" s="1"/>
  <c r="U104" i="19"/>
  <c r="V104" i="19" s="1"/>
  <c r="U31" i="19"/>
  <c r="V31" i="19" s="1"/>
  <c r="U88" i="19"/>
  <c r="V88" i="19" s="1"/>
  <c r="U49" i="19"/>
  <c r="V49" i="19" s="1"/>
  <c r="U4" i="19"/>
  <c r="V4" i="19" s="1"/>
  <c r="U82" i="19"/>
  <c r="V82" i="19" s="1"/>
  <c r="U47" i="19"/>
  <c r="V47" i="19" s="1"/>
  <c r="U60" i="19"/>
  <c r="V60" i="19" s="1"/>
  <c r="U38" i="19"/>
  <c r="V38" i="19" s="1"/>
  <c r="U51" i="19"/>
  <c r="V51" i="19" s="1"/>
  <c r="U36" i="19"/>
  <c r="V36" i="19" s="1"/>
  <c r="U55" i="19"/>
  <c r="V55" i="19" s="1"/>
  <c r="U39" i="19"/>
  <c r="V39" i="19" s="1"/>
  <c r="U19" i="19"/>
  <c r="V19" i="19" s="1"/>
  <c r="U6" i="19"/>
  <c r="V6" i="19" s="1"/>
  <c r="U23" i="19"/>
  <c r="V23" i="19" s="1"/>
  <c r="U59" i="19"/>
  <c r="V59" i="19" s="1"/>
  <c r="U61" i="19"/>
  <c r="V61" i="19" s="1"/>
  <c r="U68" i="19"/>
  <c r="V68" i="19" s="1"/>
  <c r="Z1" i="19"/>
  <c r="K3" i="19" s="1"/>
  <c r="U42" i="19"/>
  <c r="V42" i="19" s="1"/>
  <c r="U89" i="19"/>
  <c r="V89" i="19" s="1"/>
  <c r="U63" i="19"/>
  <c r="V63" i="19" s="1"/>
  <c r="U27" i="19"/>
  <c r="V27" i="19" s="1"/>
  <c r="U77" i="19"/>
  <c r="V77" i="19" s="1"/>
  <c r="V71" i="18"/>
  <c r="V93" i="18"/>
  <c r="V78" i="18"/>
  <c r="V85" i="18"/>
  <c r="V92" i="18"/>
  <c r="V35" i="18"/>
  <c r="V44" i="18"/>
  <c r="V81" i="18"/>
  <c r="V52" i="18"/>
  <c r="V98" i="18"/>
  <c r="V90" i="18"/>
  <c r="V67" i="18"/>
  <c r="V36" i="18"/>
  <c r="V83" i="18"/>
  <c r="V68" i="18"/>
  <c r="V88" i="18"/>
  <c r="V96" i="18"/>
  <c r="V80" i="18"/>
  <c r="U87" i="18"/>
  <c r="V87" i="18" s="1"/>
  <c r="U70" i="18"/>
  <c r="V70" i="18" s="1"/>
  <c r="V86" i="18"/>
  <c r="V75" i="18"/>
  <c r="U89" i="18"/>
  <c r="V89" i="18" s="1"/>
  <c r="U94" i="18"/>
  <c r="V94" i="18" s="1"/>
  <c r="U95" i="18"/>
  <c r="V95" i="18" s="1"/>
  <c r="U77" i="18"/>
  <c r="V77" i="18" s="1"/>
  <c r="V74" i="18"/>
  <c r="V82" i="18"/>
  <c r="U73" i="18"/>
  <c r="V73" i="18" s="1"/>
  <c r="U101" i="18"/>
  <c r="V101" i="18" s="1"/>
  <c r="V100" i="18"/>
  <c r="U79" i="18"/>
  <c r="V79" i="18" s="1"/>
  <c r="V91" i="18"/>
  <c r="V99" i="18"/>
  <c r="U76" i="18"/>
  <c r="V76" i="18" s="1"/>
  <c r="U72" i="18"/>
  <c r="V72" i="18" s="1"/>
  <c r="U69" i="18"/>
  <c r="V69" i="18" s="1"/>
  <c r="U97" i="18"/>
  <c r="V97" i="18" s="1"/>
  <c r="U84" i="18"/>
  <c r="V84" i="18" s="1"/>
  <c r="V18" i="18"/>
  <c r="V42" i="18"/>
  <c r="V58" i="18"/>
  <c r="AA43" i="18"/>
  <c r="AB43" i="18" s="1"/>
  <c r="AA50" i="18"/>
  <c r="AB50" i="18" s="1"/>
  <c r="U32" i="18"/>
  <c r="V32" i="18" s="1"/>
  <c r="U48" i="18"/>
  <c r="V48" i="18" s="1"/>
  <c r="U64" i="18"/>
  <c r="V64" i="18" s="1"/>
  <c r="U46" i="18"/>
  <c r="V46" i="18" s="1"/>
  <c r="AA17" i="18"/>
  <c r="AB17" i="18" s="1"/>
  <c r="AA33" i="18"/>
  <c r="AB33" i="18" s="1"/>
  <c r="AA49" i="18"/>
  <c r="AB49" i="18" s="1"/>
  <c r="AA65" i="18"/>
  <c r="AB65" i="18" s="1"/>
  <c r="AA66" i="18"/>
  <c r="AB66" i="18" s="1"/>
  <c r="U63" i="18"/>
  <c r="V63" i="18" s="1"/>
  <c r="V43" i="18"/>
  <c r="V50" i="18"/>
  <c r="AA16" i="18"/>
  <c r="AB16" i="18" s="1"/>
  <c r="AA32" i="18"/>
  <c r="AB32" i="18" s="1"/>
  <c r="AA48" i="18"/>
  <c r="AB48" i="18" s="1"/>
  <c r="AA64" i="18"/>
  <c r="AB64" i="18" s="1"/>
  <c r="AA46" i="18"/>
  <c r="AB46" i="18" s="1"/>
  <c r="U17" i="18"/>
  <c r="V17" i="18" s="1"/>
  <c r="U33" i="18"/>
  <c r="V33" i="18" s="1"/>
  <c r="U49" i="18"/>
  <c r="V49" i="18" s="1"/>
  <c r="U65" i="18"/>
  <c r="V65" i="18" s="1"/>
  <c r="V66" i="18"/>
  <c r="AA63" i="18"/>
  <c r="AB63" i="18" s="1"/>
  <c r="U16" i="18"/>
  <c r="V16" i="18" s="1"/>
  <c r="U55" i="18"/>
  <c r="V55" i="18" s="1"/>
  <c r="AA18" i="18"/>
  <c r="AB18" i="18" s="1"/>
  <c r="AA62" i="18"/>
  <c r="AB62" i="18" s="1"/>
  <c r="AA20" i="18"/>
  <c r="AB20" i="18" s="1"/>
  <c r="AA36" i="18"/>
  <c r="AB36" i="18" s="1"/>
  <c r="AA52" i="18"/>
  <c r="AB52" i="18" s="1"/>
  <c r="U14" i="18"/>
  <c r="AA58" i="18"/>
  <c r="AB58" i="18" s="1"/>
  <c r="AA21" i="18"/>
  <c r="AB21" i="18" s="1"/>
  <c r="AA37" i="18"/>
  <c r="AB37" i="18" s="1"/>
  <c r="AA53" i="18"/>
  <c r="AB53" i="18" s="1"/>
  <c r="AA22" i="18"/>
  <c r="AB22" i="18" s="1"/>
  <c r="U39" i="18"/>
  <c r="V39" i="18" s="1"/>
  <c r="AA15" i="18"/>
  <c r="AB15" i="18" s="1"/>
  <c r="AA55" i="18"/>
  <c r="AB55" i="18" s="1"/>
  <c r="U62" i="18"/>
  <c r="V62" i="18" s="1"/>
  <c r="U20" i="18"/>
  <c r="V20" i="18" s="1"/>
  <c r="AA14" i="18"/>
  <c r="AB14" i="18" s="1"/>
  <c r="U21" i="18"/>
  <c r="V21" i="18" s="1"/>
  <c r="U37" i="18"/>
  <c r="V37" i="18" s="1"/>
  <c r="U53" i="18"/>
  <c r="V53" i="18" s="1"/>
  <c r="U22" i="18"/>
  <c r="V22" i="18" s="1"/>
  <c r="AA39" i="18"/>
  <c r="AB39" i="18" s="1"/>
  <c r="AA59" i="18"/>
  <c r="AB59" i="18" s="1"/>
  <c r="AA19" i="18"/>
  <c r="AB19" i="18" s="1"/>
  <c r="AA30" i="18"/>
  <c r="AB30" i="18" s="1"/>
  <c r="U23" i="18"/>
  <c r="V23" i="18" s="1"/>
  <c r="U24" i="18"/>
  <c r="V24" i="18" s="1"/>
  <c r="U40" i="18"/>
  <c r="V40" i="18" s="1"/>
  <c r="U56" i="18"/>
  <c r="V56" i="18" s="1"/>
  <c r="AA26" i="18"/>
  <c r="AB26" i="18" s="1"/>
  <c r="AA27" i="18"/>
  <c r="AB27" i="18" s="1"/>
  <c r="AA25" i="18"/>
  <c r="AB25" i="18" s="1"/>
  <c r="AA57" i="18"/>
  <c r="AB57" i="18" s="1"/>
  <c r="AA34" i="18"/>
  <c r="AB34" i="18" s="1"/>
  <c r="V19" i="18"/>
  <c r="U30" i="18"/>
  <c r="V30" i="18" s="1"/>
  <c r="AA23" i="18"/>
  <c r="AB23" i="18" s="1"/>
  <c r="AA24" i="18"/>
  <c r="AB24" i="18" s="1"/>
  <c r="AA40" i="18"/>
  <c r="AB40" i="18" s="1"/>
  <c r="AA56" i="18"/>
  <c r="AB56" i="18" s="1"/>
  <c r="V26" i="18"/>
  <c r="V27" i="18"/>
  <c r="U25" i="18"/>
  <c r="V25" i="18" s="1"/>
  <c r="U41" i="18"/>
  <c r="V41" i="18" s="1"/>
  <c r="U57" i="18"/>
  <c r="V57" i="18" s="1"/>
  <c r="V34" i="18"/>
  <c r="V59" i="18"/>
  <c r="AA35" i="18"/>
  <c r="AB35" i="18" s="1"/>
  <c r="AA42" i="18"/>
  <c r="AB42" i="18" s="1"/>
  <c r="AA51" i="18"/>
  <c r="AB51" i="18" s="1"/>
  <c r="AA28" i="18"/>
  <c r="AB28" i="18" s="1"/>
  <c r="AA44" i="18"/>
  <c r="AB44" i="18" s="1"/>
  <c r="AA60" i="18"/>
  <c r="AB60" i="18" s="1"/>
  <c r="U38" i="18"/>
  <c r="V38" i="18" s="1"/>
  <c r="AA29" i="18"/>
  <c r="AB29" i="18" s="1"/>
  <c r="AA45" i="18"/>
  <c r="AB45" i="18" s="1"/>
  <c r="AA61" i="18"/>
  <c r="AB61" i="18" s="1"/>
  <c r="AA54" i="18"/>
  <c r="AB54" i="18" s="1"/>
  <c r="U31" i="18"/>
  <c r="V31" i="18" s="1"/>
  <c r="V51" i="18"/>
  <c r="U60" i="18"/>
  <c r="V60" i="18" s="1"/>
  <c r="AA47" i="18"/>
  <c r="AB47" i="18" s="1"/>
  <c r="U29" i="18"/>
  <c r="V29" i="18" s="1"/>
  <c r="U45" i="18"/>
  <c r="V45" i="18" s="1"/>
  <c r="U61" i="18"/>
  <c r="V61" i="18" s="1"/>
  <c r="U54" i="18"/>
  <c r="V54" i="18" s="1"/>
  <c r="AA31" i="18"/>
  <c r="AB31" i="18" s="1"/>
  <c r="AB3" i="18"/>
  <c r="V14" i="18" l="1"/>
  <c r="V28" i="18"/>
  <c r="V2" i="18"/>
  <c r="S1" i="19"/>
  <c r="R1" i="19"/>
  <c r="V8" i="18"/>
  <c r="V5" i="18"/>
  <c r="V11" i="18"/>
  <c r="U9" i="18"/>
  <c r="V9" i="18" s="1"/>
  <c r="U4" i="18"/>
  <c r="V4" i="18" s="1"/>
  <c r="AA6" i="18"/>
  <c r="AB6" i="18" s="1"/>
  <c r="U12" i="18"/>
  <c r="V12" i="18" s="1"/>
  <c r="AA11" i="18"/>
  <c r="AB11" i="18" s="1"/>
  <c r="V7" i="18"/>
  <c r="AA7" i="18"/>
  <c r="AB7" i="18" s="1"/>
  <c r="AA10" i="18"/>
  <c r="AB10" i="18" s="1"/>
  <c r="U13" i="18"/>
  <c r="V13" i="18" s="1"/>
  <c r="AA13" i="18"/>
  <c r="AB13" i="18" s="1"/>
  <c r="AA8" i="18"/>
  <c r="AB8" i="18" s="1"/>
  <c r="AA5" i="18"/>
  <c r="AB5" i="18" s="1"/>
  <c r="U10" i="18"/>
  <c r="V10" i="18" s="1"/>
  <c r="AA9" i="18"/>
  <c r="AB9" i="18" s="1"/>
  <c r="U6" i="18"/>
  <c r="AA12" i="18"/>
  <c r="AB12" i="18" s="1"/>
  <c r="AA4" i="18"/>
  <c r="AB4" i="18" s="1"/>
  <c r="T1" i="19" l="1"/>
  <c r="K6" i="19" s="1"/>
  <c r="R1" i="18"/>
  <c r="V6" i="18"/>
  <c r="S1" i="18" s="1"/>
  <c r="X1" i="18"/>
  <c r="Y1" i="18"/>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Z1" i="18" l="1"/>
  <c r="T1" i="18"/>
  <c r="K3" i="18" l="1"/>
  <c r="K6" i="18"/>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kato</author>
  </authors>
  <commentList>
    <comment ref="E1" authorId="0" shapeId="0" xr:uid="{00000000-0006-0000-0000-000001000000}">
      <text>
        <r>
          <rPr>
            <b/>
            <sz val="9"/>
            <color indexed="81"/>
            <rFont val="ＭＳ Ｐゴシック"/>
            <family val="3"/>
            <charset val="128"/>
          </rPr>
          <t>年、月は必ず確認の上、入力してください。
日が不明な場合は1日として入力してください。</t>
        </r>
      </text>
    </comment>
    <comment ref="D3" authorId="1" shapeId="0" xr:uid="{00000000-0006-0000-0000-000002000000}">
      <text>
        <r>
          <rPr>
            <b/>
            <sz val="9"/>
            <color indexed="81"/>
            <rFont val="ＭＳ Ｐゴシック"/>
            <family val="3"/>
            <charset val="128"/>
          </rPr>
          <t>複数お持ちの場合は、全て入力してください</t>
        </r>
        <r>
          <rPr>
            <sz val="9"/>
            <color indexed="81"/>
            <rFont val="ＭＳ Ｐゴシック"/>
            <family val="3"/>
            <charset val="128"/>
          </rPr>
          <t xml:space="preserve">
</t>
        </r>
      </text>
    </comment>
    <comment ref="B4" authorId="0" shapeId="0" xr:uid="{00000000-0006-0000-0000-000003000000}">
      <text>
        <r>
          <rPr>
            <b/>
            <sz val="9"/>
            <color indexed="81"/>
            <rFont val="ＭＳ Ｐゴシック"/>
            <family val="3"/>
            <charset val="128"/>
          </rPr>
          <t>ミドルネームがある場合は、「漢字名」のセルに、全角スペースでつなげて入力してください</t>
        </r>
      </text>
    </comment>
    <comment ref="B7" authorId="0" shapeId="0" xr:uid="{00000000-0006-0000-0000-000004000000}">
      <text>
        <r>
          <rPr>
            <b/>
            <sz val="9"/>
            <color indexed="81"/>
            <rFont val="ＭＳ Ｐゴシック"/>
            <family val="3"/>
            <charset val="128"/>
          </rPr>
          <t>ミドルネームがある場合は、「カナ名」のセルに、全角スペースでつなげて入力してください。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 authorId="0" shapeId="0" xr:uid="{00000000-0006-0000-0100-000001000000}">
      <text>
        <r>
          <rPr>
            <b/>
            <sz val="9"/>
            <color indexed="81"/>
            <rFont val="ＭＳ Ｐゴシック"/>
            <family val="3"/>
            <charset val="128"/>
          </rPr>
          <t>年、月は必ず確認の上、入力してください。
日が不明な場合は1日として入力してください。</t>
        </r>
      </text>
    </comment>
    <comment ref="B4" authorId="0" shapeId="0" xr:uid="{00000000-0006-0000-0100-000002000000}">
      <text>
        <r>
          <rPr>
            <b/>
            <sz val="9"/>
            <color indexed="81"/>
            <rFont val="ＭＳ Ｐゴシック"/>
            <family val="3"/>
            <charset val="128"/>
          </rPr>
          <t>ミドルネームがある場合は、「漢字名」のセルに、全角スペースでつなげて入力してください</t>
        </r>
      </text>
    </comment>
    <comment ref="B7" authorId="0" shapeId="0" xr:uid="{00000000-0006-0000-0100-000003000000}">
      <text>
        <r>
          <rPr>
            <b/>
            <sz val="9"/>
            <color indexed="81"/>
            <rFont val="ＭＳ Ｐゴシック"/>
            <family val="3"/>
            <charset val="128"/>
          </rPr>
          <t>ミドルネームがある場合は、「カナ名」のセルに、全角スペースでつなげて入力してください。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 authorId="0" shapeId="0" xr:uid="{00000000-0006-0000-0400-000001000000}">
      <text>
        <r>
          <rPr>
            <b/>
            <sz val="9"/>
            <color indexed="81"/>
            <rFont val="ＭＳ Ｐゴシック"/>
            <family val="3"/>
            <charset val="128"/>
          </rPr>
          <t>受験資格を満たしていない場合、セルが赤色に塗りつぶされます。
塗りつぶされた場合は、入力内容を必ず確認してください。
※表示されている内容は概算値です。経歴の入力内容によっては、担当者から確認のため連絡する場合があります。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 authorId="0" shapeId="0" xr:uid="{00000000-0006-0000-0500-000001000000}">
      <text>
        <r>
          <rPr>
            <b/>
            <sz val="9"/>
            <color indexed="81"/>
            <rFont val="ＭＳ Ｐゴシック"/>
            <family val="3"/>
            <charset val="128"/>
          </rPr>
          <t>受験資格を満たしていない場合、セルが赤色に塗りつぶされます。
塗りつぶされた場合は、入力内容を必ず確認してください。
※表示されている内容は概算値です。経歴の入力内容によっては、担当者から確認のため連絡する場合があります。</t>
        </r>
      </text>
    </comment>
  </commentList>
</comments>
</file>

<file path=xl/sharedStrings.xml><?xml version="1.0" encoding="utf-8"?>
<sst xmlns="http://schemas.openxmlformats.org/spreadsheetml/2006/main" count="1074" uniqueCount="318">
  <si>
    <t>sys.mode</t>
  </si>
  <si>
    <t>idou_hr_plan.kosin_sub_id</t>
  </si>
  <si>
    <t>idou_hr_plan.idp_trn_id</t>
  </si>
  <si>
    <t>idou_hr_plan.person_bg</t>
  </si>
  <si>
    <t>idou_hr_plan.sya_bg</t>
  </si>
  <si>
    <t>idou_hr_plan.sya_nm</t>
  </si>
  <si>
    <t>idou_hr_plan.sya_kn</t>
  </si>
  <si>
    <t>idou_hr_plan.sebetu</t>
  </si>
  <si>
    <t>idou_hr_plan.birthday</t>
  </si>
  <si>
    <t>idou_hr_plan.hatdate</t>
  </si>
  <si>
    <t>idou_hr_plan.hrkb_cd</t>
  </si>
  <si>
    <t>idou_hr_plan.hrnai_kb</t>
  </si>
  <si>
    <t>idou_hr_plan.hrnai_bnkb</t>
  </si>
  <si>
    <t>idou_hr_plan.honsaiyo_dt</t>
  </si>
  <si>
    <t>idou_hr_plan.syz_cd</t>
  </si>
  <si>
    <t>idou_hr_plan.yb01_cd</t>
  </si>
  <si>
    <t>idou_hr_plan.yb09_cd</t>
  </si>
  <si>
    <t>idou_hr_plan.yb10_cd</t>
  </si>
  <si>
    <t>#申請種別</t>
  </si>
  <si>
    <t>更新サブ関連ID</t>
  </si>
  <si>
    <t>トランザクションID</t>
  </si>
  <si>
    <t>統一職員番号</t>
  </si>
  <si>
    <t>職員番号</t>
  </si>
  <si>
    <t>職員氏名</t>
  </si>
  <si>
    <t>職員氏名カナ</t>
  </si>
  <si>
    <t>性別C</t>
  </si>
  <si>
    <t>生年月日</t>
  </si>
  <si>
    <t>発令日付</t>
  </si>
  <si>
    <t>発令区分</t>
  </si>
  <si>
    <t>発令内容区分</t>
  </si>
  <si>
    <t>発令内容分類</t>
  </si>
  <si>
    <t>採用試験合格日</t>
  </si>
  <si>
    <t>在籍所属C</t>
  </si>
  <si>
    <t>採用試験の種類C</t>
  </si>
  <si>
    <t>#整数</t>
  </si>
  <si>
    <t>半角英数</t>
  </si>
  <si>
    <t>文字列</t>
  </si>
  <si>
    <t>区分</t>
  </si>
  <si>
    <t>日付</t>
  </si>
  <si>
    <t>整数</t>
  </si>
  <si>
    <t>#1[長さ]</t>
  </si>
  <si>
    <t>16[長さ]</t>
  </si>
  <si>
    <t>10[長さ]</t>
  </si>
  <si>
    <t>100[長さ]</t>
  </si>
  <si>
    <t>5[長さ]</t>
  </si>
  <si>
    <t>25[長さ]</t>
  </si>
  <si>
    <t>2[長さ]</t>
  </si>
  <si>
    <t>1[長さ]</t>
  </si>
  <si>
    <t>14[長さ]</t>
  </si>
  <si>
    <t>bfr_employ</t>
  </si>
  <si>
    <t>data_kjdate</t>
  </si>
  <si>
    <t>idou.sya_bg</t>
  </si>
  <si>
    <t>雇用前区分</t>
  </si>
  <si>
    <t>データ基準日</t>
  </si>
  <si>
    <t>3[長さ]</t>
  </si>
  <si>
    <t>20[長さ]</t>
  </si>
  <si>
    <t>gsikark.sik_cd</t>
  </si>
  <si>
    <t>gsikark.sytdate</t>
  </si>
  <si>
    <t>gsikark.sik_nm</t>
  </si>
  <si>
    <t>gsikark.gsiyob02</t>
  </si>
  <si>
    <t>資格免許種類C</t>
  </si>
  <si>
    <t>資格免許種類名</t>
  </si>
  <si>
    <t>資格免許教科区分</t>
  </si>
  <si>
    <t>80[長さ]</t>
  </si>
  <si>
    <t>gakurk_mst.gak_ktkb</t>
  </si>
  <si>
    <t>gakurk_mst.gak_yy</t>
  </si>
  <si>
    <t>gakurk_mst.gak_mm</t>
  </si>
  <si>
    <t>gakurk_mst.sotu_yy</t>
  </si>
  <si>
    <t>gakurk_mst.sotu_mm</t>
  </si>
  <si>
    <t>gakurk_mst.sotu_kb</t>
  </si>
  <si>
    <t>gakurk_mst.gak_cd</t>
  </si>
  <si>
    <t>gakurk_mst.gak_nm</t>
  </si>
  <si>
    <t>gakurk_mst.gkbu_cd</t>
  </si>
  <si>
    <t>gakurk_mst.gkbu_nm</t>
  </si>
  <si>
    <t>gakurk_mst.gkka_cd</t>
  </si>
  <si>
    <t>gakurk_mst.gkka_nm</t>
  </si>
  <si>
    <t>gakurk_mst.snko_cd</t>
  </si>
  <si>
    <t>gakurk_mst.snko_nm</t>
  </si>
  <si>
    <t>gakurk_mst.toki</t>
  </si>
  <si>
    <t>gakurk_mst.sgk_kb</t>
  </si>
  <si>
    <t>基礎学歴区分</t>
  </si>
  <si>
    <t>入学年</t>
  </si>
  <si>
    <t>入学月</t>
  </si>
  <si>
    <t>卒業年</t>
  </si>
  <si>
    <t>卒業月</t>
  </si>
  <si>
    <t>卒修区分</t>
  </si>
  <si>
    <t>学校C</t>
  </si>
  <si>
    <t>学校名</t>
  </si>
  <si>
    <t>学部C</t>
  </si>
  <si>
    <t>学部名</t>
  </si>
  <si>
    <t>学科C</t>
  </si>
  <si>
    <t>学科名</t>
  </si>
  <si>
    <t>学歴備考C</t>
  </si>
  <si>
    <t>学歴備考</t>
  </si>
  <si>
    <t>資格年数</t>
  </si>
  <si>
    <t>最終学歴区分</t>
  </si>
  <si>
    <t>30[長さ]</t>
  </si>
  <si>
    <t>syokurk_mst.nyu_yy</t>
  </si>
  <si>
    <t>syokurk_mst.nyu_mm</t>
  </si>
  <si>
    <t>syokurk_mst.e_yy</t>
  </si>
  <si>
    <t>syokurk_mst.e_mm</t>
  </si>
  <si>
    <t>syokurk_mst.kai_nm</t>
  </si>
  <si>
    <t>syokurk_mst.daihyo</t>
  </si>
  <si>
    <t>syokurk_mst.sangyo_cd</t>
  </si>
  <si>
    <t>syokurk_mst.kancho_cd</t>
  </si>
  <si>
    <t>syokurk_mst.toki</t>
  </si>
  <si>
    <t>syokurk_mst.syokumukn_cd</t>
  </si>
  <si>
    <t>syokurk_mst.syonin_kb</t>
  </si>
  <si>
    <t>#雇用前区分</t>
  </si>
  <si>
    <t>前職始期（年）</t>
  </si>
  <si>
    <t>前職始期（月）</t>
  </si>
  <si>
    <t>前職終期（年）</t>
  </si>
  <si>
    <t>前職終期（月）</t>
  </si>
  <si>
    <t>前職勤務先名</t>
  </si>
  <si>
    <t>前職備考</t>
  </si>
  <si>
    <t>前職職務内容C</t>
  </si>
  <si>
    <t>前職勤務形態C</t>
  </si>
  <si>
    <t>経歴の種類C</t>
  </si>
  <si>
    <t>免前歴フラグ</t>
  </si>
  <si>
    <t>漢字姓</t>
    <rPh sb="0" eb="2">
      <t>カンジ</t>
    </rPh>
    <rPh sb="2" eb="3">
      <t>セイ</t>
    </rPh>
    <phoneticPr fontId="1"/>
  </si>
  <si>
    <t>漢字名</t>
    <rPh sb="0" eb="2">
      <t>カンジ</t>
    </rPh>
    <rPh sb="2" eb="3">
      <t>メイ</t>
    </rPh>
    <phoneticPr fontId="1"/>
  </si>
  <si>
    <t>カナ姓</t>
    <rPh sb="2" eb="3">
      <t>セイ</t>
    </rPh>
    <phoneticPr fontId="1"/>
  </si>
  <si>
    <t>カナ名</t>
    <rPh sb="2" eb="3">
      <t>メイ</t>
    </rPh>
    <phoneticPr fontId="1"/>
  </si>
  <si>
    <t>性別</t>
    <rPh sb="0" eb="2">
      <t>セイベツ</t>
    </rPh>
    <phoneticPr fontId="1"/>
  </si>
  <si>
    <t>生年月日</t>
    <rPh sb="0" eb="2">
      <t>セイネン</t>
    </rPh>
    <rPh sb="2" eb="4">
      <t>ガッピ</t>
    </rPh>
    <phoneticPr fontId="1"/>
  </si>
  <si>
    <t>学校名</t>
    <rPh sb="0" eb="3">
      <t>ガッコウメイ</t>
    </rPh>
    <phoneticPr fontId="1"/>
  </si>
  <si>
    <t>学部名</t>
    <rPh sb="0" eb="2">
      <t>ガクブ</t>
    </rPh>
    <rPh sb="2" eb="3">
      <t>メイ</t>
    </rPh>
    <phoneticPr fontId="1"/>
  </si>
  <si>
    <t>学科名</t>
    <rPh sb="0" eb="2">
      <t>ガッカ</t>
    </rPh>
    <rPh sb="2" eb="3">
      <t>メイ</t>
    </rPh>
    <phoneticPr fontId="1"/>
  </si>
  <si>
    <t>入学年</t>
    <rPh sb="0" eb="2">
      <t>ニュウガク</t>
    </rPh>
    <rPh sb="2" eb="3">
      <t>ネン</t>
    </rPh>
    <phoneticPr fontId="1"/>
  </si>
  <si>
    <t>入学月</t>
    <rPh sb="0" eb="2">
      <t>ニュウガク</t>
    </rPh>
    <rPh sb="2" eb="3">
      <t>ツキ</t>
    </rPh>
    <phoneticPr fontId="1"/>
  </si>
  <si>
    <t>卒業年</t>
    <rPh sb="0" eb="2">
      <t>ソツギョウ</t>
    </rPh>
    <rPh sb="2" eb="3">
      <t>ネン</t>
    </rPh>
    <phoneticPr fontId="1"/>
  </si>
  <si>
    <t>卒業月</t>
    <rPh sb="0" eb="2">
      <t>ソツギョウ</t>
    </rPh>
    <rPh sb="2" eb="3">
      <t>ツキ</t>
    </rPh>
    <phoneticPr fontId="1"/>
  </si>
  <si>
    <t>勤務先名・学校名</t>
    <rPh sb="0" eb="3">
      <t>キンムサキ</t>
    </rPh>
    <rPh sb="3" eb="4">
      <t>メイ</t>
    </rPh>
    <rPh sb="5" eb="8">
      <t>ガッコウメイ</t>
    </rPh>
    <phoneticPr fontId="1"/>
  </si>
  <si>
    <t>男性</t>
    <rPh sb="0" eb="2">
      <t>ダンセイ</t>
    </rPh>
    <phoneticPr fontId="1"/>
  </si>
  <si>
    <t>女性</t>
    <rPh sb="0" eb="2">
      <t>ジョセイ</t>
    </rPh>
    <phoneticPr fontId="1"/>
  </si>
  <si>
    <t>No.</t>
    <phoneticPr fontId="1"/>
  </si>
  <si>
    <t>学歴区分</t>
    <rPh sb="0" eb="2">
      <t>ガクレキ</t>
    </rPh>
    <rPh sb="2" eb="4">
      <t>クブン</t>
    </rPh>
    <phoneticPr fontId="1"/>
  </si>
  <si>
    <t>卒業区分</t>
    <rPh sb="0" eb="2">
      <t>ソツギョウ</t>
    </rPh>
    <rPh sb="2" eb="4">
      <t>クブン</t>
    </rPh>
    <phoneticPr fontId="1"/>
  </si>
  <si>
    <t>中学</t>
    <rPh sb="0" eb="2">
      <t>チュウガク</t>
    </rPh>
    <phoneticPr fontId="1"/>
  </si>
  <si>
    <t>高校２</t>
    <rPh sb="0" eb="2">
      <t>コウコウ</t>
    </rPh>
    <phoneticPr fontId="1"/>
  </si>
  <si>
    <t>高校３</t>
    <rPh sb="0" eb="2">
      <t>コウコウ</t>
    </rPh>
    <phoneticPr fontId="1"/>
  </si>
  <si>
    <t>高校専攻科</t>
    <rPh sb="0" eb="2">
      <t>コウコウ</t>
    </rPh>
    <rPh sb="2" eb="5">
      <t>センコウカ</t>
    </rPh>
    <phoneticPr fontId="1"/>
  </si>
  <si>
    <t>短大１</t>
    <rPh sb="0" eb="2">
      <t>タンダイ</t>
    </rPh>
    <phoneticPr fontId="1"/>
  </si>
  <si>
    <t>短大２</t>
    <rPh sb="0" eb="2">
      <t>タンダイ</t>
    </rPh>
    <phoneticPr fontId="1"/>
  </si>
  <si>
    <t>短大３</t>
    <rPh sb="0" eb="2">
      <t>タンダイ</t>
    </rPh>
    <phoneticPr fontId="1"/>
  </si>
  <si>
    <t>大学４</t>
    <rPh sb="0" eb="2">
      <t>ダイガク</t>
    </rPh>
    <phoneticPr fontId="1"/>
  </si>
  <si>
    <t>大学専攻科</t>
    <rPh sb="0" eb="2">
      <t>ダイガク</t>
    </rPh>
    <rPh sb="2" eb="5">
      <t>センコウカ</t>
    </rPh>
    <phoneticPr fontId="1"/>
  </si>
  <si>
    <t>大学６</t>
    <rPh sb="0" eb="2">
      <t>ダイガク</t>
    </rPh>
    <phoneticPr fontId="1"/>
  </si>
  <si>
    <t>専門職学位課程</t>
    <rPh sb="0" eb="2">
      <t>センモン</t>
    </rPh>
    <rPh sb="2" eb="3">
      <t>ショク</t>
    </rPh>
    <rPh sb="3" eb="5">
      <t>ガクイ</t>
    </rPh>
    <rPh sb="5" eb="7">
      <t>カテイ</t>
    </rPh>
    <phoneticPr fontId="1"/>
  </si>
  <si>
    <t>修士課程</t>
    <rPh sb="0" eb="2">
      <t>シュウシ</t>
    </rPh>
    <rPh sb="2" eb="4">
      <t>カテイ</t>
    </rPh>
    <phoneticPr fontId="1"/>
  </si>
  <si>
    <t>博士課程</t>
    <rPh sb="0" eb="2">
      <t>ハクシ</t>
    </rPh>
    <rPh sb="2" eb="4">
      <t>カテイ</t>
    </rPh>
    <phoneticPr fontId="1"/>
  </si>
  <si>
    <t>学校区分</t>
    <rPh sb="0" eb="2">
      <t>ガッコウ</t>
    </rPh>
    <rPh sb="2" eb="4">
      <t>クブン</t>
    </rPh>
    <phoneticPr fontId="1"/>
  </si>
  <si>
    <t>38時間45分以上</t>
    <rPh sb="2" eb="4">
      <t>ジカン</t>
    </rPh>
    <rPh sb="6" eb="7">
      <t>フン</t>
    </rPh>
    <rPh sb="7" eb="9">
      <t>イジョウ</t>
    </rPh>
    <phoneticPr fontId="1"/>
  </si>
  <si>
    <t>29時間以上38時間45分未満</t>
    <rPh sb="2" eb="6">
      <t>ジカンイジョウ</t>
    </rPh>
    <rPh sb="8" eb="10">
      <t>ジカン</t>
    </rPh>
    <rPh sb="12" eb="13">
      <t>フン</t>
    </rPh>
    <rPh sb="13" eb="15">
      <t>ミマン</t>
    </rPh>
    <phoneticPr fontId="1"/>
  </si>
  <si>
    <t>正規課程</t>
    <rPh sb="0" eb="2">
      <t>セイキ</t>
    </rPh>
    <rPh sb="2" eb="4">
      <t>カテイ</t>
    </rPh>
    <phoneticPr fontId="1"/>
  </si>
  <si>
    <t>資格免許</t>
    <rPh sb="0" eb="2">
      <t>シカク</t>
    </rPh>
    <rPh sb="2" eb="4">
      <t>メンキョ</t>
    </rPh>
    <phoneticPr fontId="1"/>
  </si>
  <si>
    <t>取得年月日</t>
    <rPh sb="0" eb="2">
      <t>シュトク</t>
    </rPh>
    <rPh sb="2" eb="5">
      <t>ネンガッピ</t>
    </rPh>
    <phoneticPr fontId="1"/>
  </si>
  <si>
    <t>idou_hr_plan.c_kinz_kdt</t>
  </si>
  <si>
    <t>idou_hr_plan.saiy_kb</t>
  </si>
  <si>
    <t>idou_hr_plan.enko_kb</t>
  </si>
  <si>
    <t>割愛採用日</t>
  </si>
  <si>
    <t>教科C</t>
  </si>
  <si>
    <t>教員科目C</t>
  </si>
  <si>
    <t>採用前区分</t>
  </si>
  <si>
    <t>初任給決定区分</t>
  </si>
  <si>
    <t>#非対応(入力任意)[入力制御メンテナンス：必須入力区分]</t>
  </si>
  <si>
    <t>入力任意[入力制御メンテナンス：必須入力区分]</t>
  </si>
  <si>
    <t>非対応(入力任意)[入力制御メンテナンス：必須入力区分]</t>
  </si>
  <si>
    <t>新規追加時入力必須[入力制御メンテナンス：必須入力区分]</t>
  </si>
  <si>
    <t>#ヘッダー任意[ヘッダー要否]</t>
  </si>
  <si>
    <t>ヘッダー必須[ヘッダー要否]</t>
  </si>
  <si>
    <t>ヘッダー任意[ヘッダー要否]</t>
  </si>
  <si>
    <t>#項目任意[項目データ要否]</t>
  </si>
  <si>
    <t>項目必須[項目データ要否]</t>
  </si>
  <si>
    <t>項目任意[項目データ要否]</t>
  </si>
  <si>
    <t>#未使用[初期値使用区分]</t>
  </si>
  <si>
    <t>未使用[初期値使用区分]</t>
  </si>
  <si>
    <t>#[初期値]</t>
  </si>
  <si>
    <t>[初期値]</t>
  </si>
  <si>
    <t>#1[最大値]</t>
  </si>
  <si>
    <t>[最大値]</t>
  </si>
  <si>
    <t>2382/12/31[最大値]</t>
  </si>
  <si>
    <t>1[最大値]</t>
  </si>
  <si>
    <t>#0[最小値]</t>
  </si>
  <si>
    <t>[最小値]</t>
  </si>
  <si>
    <t>1868/09/08[最小値]</t>
  </si>
  <si>
    <t>1900/01/01[最小値]</t>
  </si>
  <si>
    <t>0[最小値]</t>
  </si>
  <si>
    <t>#設定不可[クリア文字設定可否]</t>
  </si>
  <si>
    <t>設定不可[クリア文字設定可否]</t>
  </si>
  <si>
    <t>設定可[クリア文字設定可否]</t>
  </si>
  <si>
    <t>syainjh.sya_nm_h</t>
  </si>
  <si>
    <t>syainjh.out_bg</t>
  </si>
  <si>
    <t>戸籍氏名（外字等対応）</t>
  </si>
  <si>
    <t>受験番号</t>
  </si>
  <si>
    <t>#未入力時使用[初期値使用区分]</t>
  </si>
  <si>
    <t>未入力時使用[初期値使用区分]</t>
  </si>
  <si>
    <t>#1[初期値]</t>
  </si>
  <si>
    <t>2382/12/31[初期値]</t>
  </si>
  <si>
    <t>1868/01/01[最小値]</t>
  </si>
  <si>
    <t>gakurk_mst.gkryob1</t>
  </si>
  <si>
    <t>設立機関など</t>
  </si>
  <si>
    <t>40[長さ]</t>
  </si>
  <si>
    <t>1[初期値]</t>
  </si>
  <si>
    <t>#2[最大値]</t>
  </si>
  <si>
    <t>2382[最大値]</t>
  </si>
  <si>
    <t>12[最大値]</t>
  </si>
  <si>
    <t>1900[最小値]</t>
  </si>
  <si>
    <t>1[最小値]</t>
  </si>
  <si>
    <t>資格免許有効年月日</t>
  </si>
  <si>
    <t>#0[初期値]</t>
  </si>
  <si>
    <t>神奈川</t>
    <rPh sb="0" eb="3">
      <t>カナガワ</t>
    </rPh>
    <phoneticPr fontId="1"/>
  </si>
  <si>
    <t>花子</t>
    <rPh sb="0" eb="2">
      <t>ハナコ</t>
    </rPh>
    <phoneticPr fontId="1"/>
  </si>
  <si>
    <t>カナガワ</t>
    <phoneticPr fontId="1"/>
  </si>
  <si>
    <t>ハナコ</t>
    <phoneticPr fontId="1"/>
  </si>
  <si>
    <t>1999</t>
    <phoneticPr fontId="1"/>
  </si>
  <si>
    <t>04</t>
  </si>
  <si>
    <t>04</t>
    <phoneticPr fontId="1"/>
  </si>
  <si>
    <t>2002</t>
  </si>
  <si>
    <t>2002</t>
    <phoneticPr fontId="1"/>
  </si>
  <si>
    <t>03</t>
  </si>
  <si>
    <t>03</t>
    <phoneticPr fontId="1"/>
  </si>
  <si>
    <t>卒業</t>
  </si>
  <si>
    <t>神奈川県立山百合高等学校</t>
    <rPh sb="0" eb="5">
      <t>カナガワケンリツ</t>
    </rPh>
    <rPh sb="5" eb="8">
      <t>ヤマユリ</t>
    </rPh>
    <rPh sb="8" eb="10">
      <t>コウトウ</t>
    </rPh>
    <rPh sb="10" eb="12">
      <t>ガッコウ</t>
    </rPh>
    <phoneticPr fontId="1"/>
  </si>
  <si>
    <t>普通科</t>
    <rPh sb="0" eb="3">
      <t>フツウカ</t>
    </rPh>
    <phoneticPr fontId="1"/>
  </si>
  <si>
    <t>2005</t>
  </si>
  <si>
    <t>中退</t>
  </si>
  <si>
    <t>西日本山川大学</t>
    <rPh sb="0" eb="1">
      <t>ニシ</t>
    </rPh>
    <rPh sb="1" eb="3">
      <t>ニホン</t>
    </rPh>
    <rPh sb="3" eb="5">
      <t>ヤマカワ</t>
    </rPh>
    <rPh sb="5" eb="7">
      <t>ダイガク</t>
    </rPh>
    <phoneticPr fontId="1"/>
  </si>
  <si>
    <t>東京山百合大学</t>
    <rPh sb="0" eb="2">
      <t>トウキョウ</t>
    </rPh>
    <rPh sb="2" eb="5">
      <t>ヤマユリ</t>
    </rPh>
    <rPh sb="5" eb="7">
      <t>ダイガク</t>
    </rPh>
    <phoneticPr fontId="1"/>
  </si>
  <si>
    <t>理工学部</t>
    <rPh sb="0" eb="2">
      <t>リコウ</t>
    </rPh>
    <rPh sb="2" eb="4">
      <t>ガクブ</t>
    </rPh>
    <phoneticPr fontId="1"/>
  </si>
  <si>
    <t>数学科</t>
    <rPh sb="0" eb="2">
      <t>スウガク</t>
    </rPh>
    <rPh sb="2" eb="3">
      <t>カ</t>
    </rPh>
    <phoneticPr fontId="1"/>
  </si>
  <si>
    <t>2006</t>
  </si>
  <si>
    <t>2008</t>
  </si>
  <si>
    <t>経済学部</t>
    <rPh sb="0" eb="2">
      <t>ケイザイ</t>
    </rPh>
    <rPh sb="2" eb="4">
      <t>ガクブ</t>
    </rPh>
    <phoneticPr fontId="1"/>
  </si>
  <si>
    <t>経済学科</t>
    <rPh sb="0" eb="2">
      <t>ケイザイ</t>
    </rPh>
    <rPh sb="2" eb="4">
      <t>ガッカ</t>
    </rPh>
    <phoneticPr fontId="1"/>
  </si>
  <si>
    <t>2009</t>
  </si>
  <si>
    <t>2012</t>
  </si>
  <si>
    <t>東日本海川大学大学院</t>
    <rPh sb="0" eb="1">
      <t>ヒガシ</t>
    </rPh>
    <rPh sb="1" eb="3">
      <t>ニホン</t>
    </rPh>
    <rPh sb="3" eb="5">
      <t>ウミカワ</t>
    </rPh>
    <rPh sb="5" eb="7">
      <t>ダイガク</t>
    </rPh>
    <rPh sb="7" eb="10">
      <t>ダイガクイン</t>
    </rPh>
    <phoneticPr fontId="1"/>
  </si>
  <si>
    <t>法科大学院</t>
    <rPh sb="0" eb="5">
      <t>ホウカダイガクイン</t>
    </rPh>
    <phoneticPr fontId="1"/>
  </si>
  <si>
    <t>法学研究科</t>
    <rPh sb="0" eb="2">
      <t>ホウガク</t>
    </rPh>
    <rPh sb="2" eb="5">
      <t>ケンキュウカ</t>
    </rPh>
    <phoneticPr fontId="1"/>
  </si>
  <si>
    <t>法曹養成専攻</t>
    <rPh sb="0" eb="2">
      <t>ホウソウ</t>
    </rPh>
    <rPh sb="2" eb="4">
      <t>ヨウセイ</t>
    </rPh>
    <rPh sb="4" eb="6">
      <t>センコウ</t>
    </rPh>
    <phoneticPr fontId="1"/>
  </si>
  <si>
    <t>2015</t>
  </si>
  <si>
    <t>修了</t>
  </si>
  <si>
    <t>浪人</t>
    <rPh sb="0" eb="2">
      <t>ロウニン</t>
    </rPh>
    <phoneticPr fontId="1"/>
  </si>
  <si>
    <t>在家庭</t>
    <rPh sb="0" eb="1">
      <t>ザイ</t>
    </rPh>
    <rPh sb="1" eb="3">
      <t>カテイ</t>
    </rPh>
    <phoneticPr fontId="1"/>
  </si>
  <si>
    <t>2001</t>
    <phoneticPr fontId="1"/>
  </si>
  <si>
    <t>2001</t>
    <phoneticPr fontId="1"/>
  </si>
  <si>
    <t>横浜市立港第一中学校</t>
    <rPh sb="0" eb="4">
      <t>ヨコハマシリツ</t>
    </rPh>
    <rPh sb="4" eb="5">
      <t>ミナト</t>
    </rPh>
    <rPh sb="5" eb="7">
      <t>ダイイチ</t>
    </rPh>
    <rPh sb="7" eb="10">
      <t>チュウガッコウ</t>
    </rPh>
    <phoneticPr fontId="1"/>
  </si>
  <si>
    <t>横浜市立港第三中学校</t>
    <rPh sb="0" eb="4">
      <t>ヨコハマシリツ</t>
    </rPh>
    <rPh sb="4" eb="5">
      <t>ミナト</t>
    </rPh>
    <rPh sb="5" eb="7">
      <t>ダイサン</t>
    </rPh>
    <rPh sb="7" eb="10">
      <t>チュウガッコウ</t>
    </rPh>
    <phoneticPr fontId="1"/>
  </si>
  <si>
    <t>08</t>
    <phoneticPr fontId="1"/>
  </si>
  <si>
    <t>09</t>
    <phoneticPr fontId="1"/>
  </si>
  <si>
    <t>29時間未満、在家庭、浪人等</t>
    <rPh sb="2" eb="4">
      <t>ジカン</t>
    </rPh>
    <rPh sb="4" eb="6">
      <t>ミマン</t>
    </rPh>
    <rPh sb="7" eb="8">
      <t>ザイ</t>
    </rPh>
    <rPh sb="8" eb="10">
      <t>カテイ</t>
    </rPh>
    <rPh sb="11" eb="13">
      <t>ロウニン</t>
    </rPh>
    <rPh sb="13" eb="14">
      <t>トウ</t>
    </rPh>
    <phoneticPr fontId="1"/>
  </si>
  <si>
    <t>休学、留年等</t>
    <rPh sb="0" eb="2">
      <t>キュウガク</t>
    </rPh>
    <rPh sb="3" eb="5">
      <t>リュウネン</t>
    </rPh>
    <rPh sb="5" eb="6">
      <t>トウ</t>
    </rPh>
    <phoneticPr fontId="1"/>
  </si>
  <si>
    <t>受験番号（下４桁）</t>
    <rPh sb="0" eb="2">
      <t>ジュケン</t>
    </rPh>
    <rPh sb="2" eb="4">
      <t>バンゴウ</t>
    </rPh>
    <rPh sb="5" eb="6">
      <t>シモ</t>
    </rPh>
    <rPh sb="7" eb="8">
      <t>ケタ</t>
    </rPh>
    <phoneticPr fontId="1"/>
  </si>
  <si>
    <t>フルタイム</t>
  </si>
  <si>
    <t>フルタイム</t>
    <phoneticPr fontId="1"/>
  </si>
  <si>
    <t>開始日</t>
    <rPh sb="0" eb="2">
      <t>カイシ</t>
    </rPh>
    <rPh sb="2" eb="3">
      <t>ビ</t>
    </rPh>
    <phoneticPr fontId="1"/>
  </si>
  <si>
    <t>終了日</t>
    <rPh sb="0" eb="3">
      <t>シュウリョウビ</t>
    </rPh>
    <phoneticPr fontId="1"/>
  </si>
  <si>
    <t>休職等（３か月以上のもの）</t>
    <rPh sb="0" eb="2">
      <t>キュウショク</t>
    </rPh>
    <rPh sb="2" eb="3">
      <t>トウ</t>
    </rPh>
    <rPh sb="6" eb="7">
      <t>ゲツ</t>
    </rPh>
    <rPh sb="7" eb="9">
      <t>イジョウ</t>
    </rPh>
    <phoneticPr fontId="1"/>
  </si>
  <si>
    <t>勤務先１</t>
    <rPh sb="0" eb="3">
      <t>キンムサキ</t>
    </rPh>
    <phoneticPr fontId="1"/>
  </si>
  <si>
    <t>月数</t>
    <rPh sb="0" eb="2">
      <t>ツキスウ</t>
    </rPh>
    <phoneticPr fontId="1"/>
  </si>
  <si>
    <t>日数</t>
    <rPh sb="0" eb="2">
      <t>ニッスウ</t>
    </rPh>
    <phoneticPr fontId="1"/>
  </si>
  <si>
    <t>週勤務時間等</t>
    <rPh sb="0" eb="1">
      <t>シュウ</t>
    </rPh>
    <rPh sb="1" eb="3">
      <t>キンム</t>
    </rPh>
    <rPh sb="3" eb="5">
      <t>ジカン</t>
    </rPh>
    <rPh sb="5" eb="6">
      <t>トウ</t>
    </rPh>
    <phoneticPr fontId="1"/>
  </si>
  <si>
    <t>部署名</t>
    <rPh sb="0" eb="2">
      <t>ブショ</t>
    </rPh>
    <rPh sb="2" eb="3">
      <t>メイ</t>
    </rPh>
    <phoneticPr fontId="1"/>
  </si>
  <si>
    <t>部署Ａ</t>
    <rPh sb="0" eb="2">
      <t>ブショ</t>
    </rPh>
    <phoneticPr fontId="1"/>
  </si>
  <si>
    <t>勤務先２</t>
    <rPh sb="0" eb="3">
      <t>キンムサキ</t>
    </rPh>
    <phoneticPr fontId="1"/>
  </si>
  <si>
    <t>学生</t>
    <rPh sb="0" eb="2">
      <t>ガクセイ</t>
    </rPh>
    <phoneticPr fontId="1"/>
  </si>
  <si>
    <t>その他</t>
    <rPh sb="2" eb="3">
      <t>タ</t>
    </rPh>
    <phoneticPr fontId="1"/>
  </si>
  <si>
    <t>経歴分類</t>
    <rPh sb="0" eb="2">
      <t>ケイレキ</t>
    </rPh>
    <rPh sb="2" eb="4">
      <t>ブンルイ</t>
    </rPh>
    <phoneticPr fontId="1"/>
  </si>
  <si>
    <t>備考</t>
    <rPh sb="0" eb="2">
      <t>ビコウ</t>
    </rPh>
    <phoneticPr fontId="1"/>
  </si>
  <si>
    <t>技術経験</t>
    <rPh sb="0" eb="2">
      <t>ギジュツ</t>
    </rPh>
    <rPh sb="2" eb="4">
      <t>ケイケン</t>
    </rPh>
    <phoneticPr fontId="1"/>
  </si>
  <si>
    <t>民間経験</t>
    <rPh sb="0" eb="2">
      <t>ミンカン</t>
    </rPh>
    <rPh sb="2" eb="4">
      <t>ケイケン</t>
    </rPh>
    <phoneticPr fontId="1"/>
  </si>
  <si>
    <t>○○高等学校</t>
    <rPh sb="2" eb="4">
      <t>コウトウ</t>
    </rPh>
    <rPh sb="4" eb="6">
      <t>ガッコウ</t>
    </rPh>
    <phoneticPr fontId="1"/>
  </si>
  <si>
    <t>××大学</t>
    <rPh sb="2" eb="4">
      <t>ダイガク</t>
    </rPh>
    <phoneticPr fontId="1"/>
  </si>
  <si>
    <t>業務内容</t>
    <rPh sb="0" eb="2">
      <t>ギョウム</t>
    </rPh>
    <rPh sb="2" eb="4">
      <t>ナイヨウ</t>
    </rPh>
    <phoneticPr fontId="1"/>
  </si>
  <si>
    <t>学生</t>
    <rPh sb="0" eb="2">
      <t>ガクセイ</t>
    </rPh>
    <phoneticPr fontId="1"/>
  </si>
  <si>
    <t>在家庭</t>
    <rPh sb="0" eb="1">
      <t>ザイ</t>
    </rPh>
    <rPh sb="1" eb="3">
      <t>カテイ</t>
    </rPh>
    <phoneticPr fontId="1"/>
  </si>
  <si>
    <t>社会人経験（高卒後換算）</t>
    <rPh sb="0" eb="2">
      <t>シャカイ</t>
    </rPh>
    <rPh sb="2" eb="3">
      <t>ジン</t>
    </rPh>
    <rPh sb="3" eb="5">
      <t>ケイケン</t>
    </rPh>
    <rPh sb="6" eb="8">
      <t>コウソツ</t>
    </rPh>
    <rPh sb="8" eb="9">
      <t>ゴ</t>
    </rPh>
    <rPh sb="9" eb="11">
      <t>カンサン</t>
    </rPh>
    <phoneticPr fontId="1"/>
  </si>
  <si>
    <t>資格取得後の福祉経験</t>
    <rPh sb="0" eb="2">
      <t>シカク</t>
    </rPh>
    <rPh sb="2" eb="4">
      <t>シュトク</t>
    </rPh>
    <rPh sb="4" eb="5">
      <t>ゴ</t>
    </rPh>
    <rPh sb="6" eb="8">
      <t>フクシ</t>
    </rPh>
    <rPh sb="8" eb="10">
      <t>ケイケン</t>
    </rPh>
    <phoneticPr fontId="1"/>
  </si>
  <si>
    <t>看護師等経験</t>
    <rPh sb="0" eb="3">
      <t>カンゴシ</t>
    </rPh>
    <rPh sb="3" eb="4">
      <t>トウ</t>
    </rPh>
    <rPh sb="4" eb="6">
      <t>ケイケン</t>
    </rPh>
    <phoneticPr fontId="1"/>
  </si>
  <si>
    <t>専任教員等経験</t>
    <rPh sb="0" eb="4">
      <t>センニンキョウイン</t>
    </rPh>
    <rPh sb="4" eb="5">
      <t>トウ</t>
    </rPh>
    <rPh sb="5" eb="7">
      <t>ケイケン</t>
    </rPh>
    <phoneticPr fontId="1"/>
  </si>
  <si>
    <t>専任教員等経験</t>
    <rPh sb="0" eb="2">
      <t>センニン</t>
    </rPh>
    <rPh sb="2" eb="4">
      <t>キョウイン</t>
    </rPh>
    <rPh sb="4" eb="5">
      <t>トウ</t>
    </rPh>
    <rPh sb="5" eb="7">
      <t>ケイケン</t>
    </rPh>
    <phoneticPr fontId="1"/>
  </si>
  <si>
    <t>育児休業</t>
    <rPh sb="0" eb="4">
      <t>イクジキュウギョウ</t>
    </rPh>
    <phoneticPr fontId="1"/>
  </si>
  <si>
    <t>海外留学のため休学（H15.10～H17.9）</t>
    <rPh sb="0" eb="2">
      <t>カイガイ</t>
    </rPh>
    <rPh sb="2" eb="4">
      <t>リュウガク</t>
    </rPh>
    <rPh sb="7" eb="9">
      <t>キュウガク</t>
    </rPh>
    <phoneticPr fontId="1"/>
  </si>
  <si>
    <t>普通運転免許</t>
    <phoneticPr fontId="1"/>
  </si>
  <si>
    <t>選考区分</t>
    <rPh sb="0" eb="2">
      <t>センコウ</t>
    </rPh>
    <rPh sb="2" eb="4">
      <t>クブン</t>
    </rPh>
    <phoneticPr fontId="1"/>
  </si>
  <si>
    <t>職務経験</t>
    <rPh sb="0" eb="2">
      <t>ショクム</t>
    </rPh>
    <rPh sb="2" eb="4">
      <t>ケイケン</t>
    </rPh>
    <phoneticPr fontId="1"/>
  </si>
  <si>
    <t>総務</t>
    <rPh sb="0" eb="2">
      <t>ソウム</t>
    </rPh>
    <phoneticPr fontId="1"/>
  </si>
  <si>
    <t>人事管理</t>
    <rPh sb="0" eb="2">
      <t>ジンジ</t>
    </rPh>
    <rPh sb="2" eb="4">
      <t>カンリ</t>
    </rPh>
    <phoneticPr fontId="1"/>
  </si>
  <si>
    <t>商品企画開発</t>
    <rPh sb="0" eb="2">
      <t>ショウヒン</t>
    </rPh>
    <rPh sb="2" eb="4">
      <t>キカク</t>
    </rPh>
    <rPh sb="4" eb="6">
      <t>カイハツ</t>
    </rPh>
    <phoneticPr fontId="1"/>
  </si>
  <si>
    <t>販路開拓</t>
    <rPh sb="0" eb="2">
      <t>ハンロ</t>
    </rPh>
    <rPh sb="2" eb="4">
      <t>カイタク</t>
    </rPh>
    <phoneticPr fontId="1"/>
  </si>
  <si>
    <t>広報等の情報発信</t>
    <rPh sb="0" eb="2">
      <t>コウホウ</t>
    </rPh>
    <rPh sb="2" eb="3">
      <t>トウ</t>
    </rPh>
    <rPh sb="4" eb="6">
      <t>ジョウホウ</t>
    </rPh>
    <rPh sb="6" eb="8">
      <t>ハッシン</t>
    </rPh>
    <phoneticPr fontId="1"/>
  </si>
  <si>
    <t>経営コンサルティング</t>
    <rPh sb="0" eb="2">
      <t>ケイエイ</t>
    </rPh>
    <phoneticPr fontId="1"/>
  </si>
  <si>
    <t>調査研究・分析</t>
    <rPh sb="0" eb="2">
      <t>チョウサ</t>
    </rPh>
    <rPh sb="2" eb="4">
      <t>ケンキュウ</t>
    </rPh>
    <rPh sb="5" eb="7">
      <t>ブンセキ</t>
    </rPh>
    <phoneticPr fontId="1"/>
  </si>
  <si>
    <t>金融関連</t>
    <rPh sb="0" eb="2">
      <t>キンユウ</t>
    </rPh>
    <rPh sb="2" eb="4">
      <t>カンレン</t>
    </rPh>
    <phoneticPr fontId="1"/>
  </si>
  <si>
    <t>法人の管理運営</t>
    <rPh sb="0" eb="2">
      <t>ホウジン</t>
    </rPh>
    <rPh sb="3" eb="5">
      <t>カンリ</t>
    </rPh>
    <rPh sb="5" eb="7">
      <t>ウンエイ</t>
    </rPh>
    <phoneticPr fontId="1"/>
  </si>
  <si>
    <t>環境コンサルティング</t>
    <rPh sb="0" eb="2">
      <t>カンキョウ</t>
    </rPh>
    <phoneticPr fontId="1"/>
  </si>
  <si>
    <t>ＩＴ関連</t>
    <rPh sb="2" eb="4">
      <t>カンレン</t>
    </rPh>
    <phoneticPr fontId="1"/>
  </si>
  <si>
    <t>訴訟等法律関係</t>
    <rPh sb="0" eb="2">
      <t>ソショウ</t>
    </rPh>
    <rPh sb="2" eb="3">
      <t>トウ</t>
    </rPh>
    <rPh sb="3" eb="5">
      <t>ホウリツ</t>
    </rPh>
    <rPh sb="5" eb="7">
      <t>カンケイ</t>
    </rPh>
    <phoneticPr fontId="1"/>
  </si>
  <si>
    <t>税務関係</t>
    <rPh sb="0" eb="2">
      <t>ゼイム</t>
    </rPh>
    <rPh sb="2" eb="4">
      <t>カンケイ</t>
    </rPh>
    <phoneticPr fontId="1"/>
  </si>
  <si>
    <t>国際貢献活動</t>
    <rPh sb="0" eb="2">
      <t>コクサイ</t>
    </rPh>
    <rPh sb="2" eb="4">
      <t>コウケン</t>
    </rPh>
    <rPh sb="4" eb="6">
      <t>カツドウ</t>
    </rPh>
    <phoneticPr fontId="1"/>
  </si>
  <si>
    <t>販売業店舗スタッフ</t>
    <rPh sb="0" eb="3">
      <t>ハンバイギョウ</t>
    </rPh>
    <rPh sb="3" eb="5">
      <t>テンポ</t>
    </rPh>
    <phoneticPr fontId="1"/>
  </si>
  <si>
    <t>普通運転免許</t>
    <rPh sb="0" eb="6">
      <t>フツウウンテンメンキョ</t>
    </rPh>
    <phoneticPr fontId="1"/>
  </si>
  <si>
    <t>職業訓練指導員　○○○科</t>
    <rPh sb="0" eb="2">
      <t>ショクギョウ</t>
    </rPh>
    <rPh sb="2" eb="4">
      <t>クンレン</t>
    </rPh>
    <rPh sb="4" eb="7">
      <t>シドウイン</t>
    </rPh>
    <rPh sb="11" eb="12">
      <t>カ</t>
    </rPh>
    <phoneticPr fontId="1"/>
  </si>
  <si>
    <t>職業訓練指導員（○○○○）</t>
    <rPh sb="0" eb="7">
      <t>ショクギョウクンレンシドウイン</t>
    </rPh>
    <phoneticPr fontId="1"/>
  </si>
  <si>
    <t>職業訓練指導員　○○○科</t>
    <rPh sb="0" eb="7">
      <t>ショクギョウクンレンシドウイン</t>
    </rPh>
    <rPh sb="11" eb="12">
      <t>カ</t>
    </rPh>
    <phoneticPr fontId="1"/>
  </si>
  <si>
    <t>システム開発、運用、ネットワーク構築</t>
    <rPh sb="4" eb="6">
      <t>カイハツ</t>
    </rPh>
    <rPh sb="7" eb="9">
      <t>ウンヨウ</t>
    </rPh>
    <rPh sb="16" eb="18">
      <t>コウチク</t>
    </rPh>
    <phoneticPr fontId="1"/>
  </si>
  <si>
    <t>上記業務に加え、後輩指導や社内研修の講師に従事</t>
    <rPh sb="0" eb="2">
      <t>ジョウキ</t>
    </rPh>
    <rPh sb="2" eb="4">
      <t>ギョウム</t>
    </rPh>
    <rPh sb="5" eb="6">
      <t>クワ</t>
    </rPh>
    <rPh sb="8" eb="10">
      <t>コウハイ</t>
    </rPh>
    <rPh sb="10" eb="12">
      <t>シドウ</t>
    </rPh>
    <rPh sb="13" eb="15">
      <t>シャナイ</t>
    </rPh>
    <rPh sb="15" eb="17">
      <t>ケンシュウ</t>
    </rPh>
    <rPh sb="18" eb="20">
      <t>コウシ</t>
    </rPh>
    <rPh sb="21" eb="23">
      <t>ジュウジ</t>
    </rPh>
    <phoneticPr fontId="1"/>
  </si>
  <si>
    <t>部署Ｂ</t>
    <rPh sb="0" eb="2">
      <t>ブショ</t>
    </rPh>
    <phoneticPr fontId="1"/>
  </si>
  <si>
    <t>Ｃ工場</t>
    <rPh sb="1" eb="3">
      <t>コウジョウ</t>
    </rPh>
    <phoneticPr fontId="1"/>
  </si>
  <si>
    <t>Ｄ営業所</t>
    <rPh sb="1" eb="4">
      <t>エイギョウショ</t>
    </rPh>
    <phoneticPr fontId="1"/>
  </si>
  <si>
    <t>勤務先３</t>
    <rPh sb="0" eb="3">
      <t>キンムサキ</t>
    </rPh>
    <phoneticPr fontId="1"/>
  </si>
  <si>
    <t>Ｅ校</t>
    <rPh sb="1" eb="2">
      <t>コウ</t>
    </rPh>
    <phoneticPr fontId="1"/>
  </si>
  <si>
    <t>Ｆ校</t>
    <rPh sb="1" eb="2">
      <t>コウ</t>
    </rPh>
    <phoneticPr fontId="1"/>
  </si>
  <si>
    <t>〇〇整備業務、顧客対応、従業員管理、○○技術指導</t>
    <rPh sb="2" eb="4">
      <t>セイビ</t>
    </rPh>
    <rPh sb="4" eb="6">
      <t>ギョウム</t>
    </rPh>
    <rPh sb="7" eb="9">
      <t>コキャク</t>
    </rPh>
    <rPh sb="9" eb="11">
      <t>タイオウ</t>
    </rPh>
    <rPh sb="12" eb="15">
      <t>ジュウギョウイン</t>
    </rPh>
    <rPh sb="15" eb="17">
      <t>カンリ</t>
    </rPh>
    <rPh sb="20" eb="22">
      <t>ギジュツ</t>
    </rPh>
    <rPh sb="22" eb="24">
      <t>シドウ</t>
    </rPh>
    <phoneticPr fontId="1"/>
  </si>
  <si>
    <t>〇〇を使用した〇〇作業・〇〇設計・〇〇溶接作業</t>
    <rPh sb="3" eb="5">
      <t>シヨウ</t>
    </rPh>
    <rPh sb="9" eb="11">
      <t>サギョウ</t>
    </rPh>
    <rPh sb="14" eb="16">
      <t>セッケイ</t>
    </rPh>
    <rPh sb="19" eb="21">
      <t>ヨウセツ</t>
    </rPh>
    <rPh sb="21" eb="23">
      <t>サギョウ</t>
    </rPh>
    <phoneticPr fontId="1"/>
  </si>
  <si>
    <t>学卒者訓練〇〇コース指導担当、在職者訓練〇〇コース指導担当</t>
    <rPh sb="0" eb="3">
      <t>ガクソツシャ</t>
    </rPh>
    <rPh sb="3" eb="5">
      <t>クンレン</t>
    </rPh>
    <rPh sb="10" eb="12">
      <t>シドウ</t>
    </rPh>
    <rPh sb="12" eb="14">
      <t>タントウ</t>
    </rPh>
    <rPh sb="15" eb="18">
      <t>ザイショクシャ</t>
    </rPh>
    <rPh sb="18" eb="20">
      <t>クンレン</t>
    </rPh>
    <rPh sb="25" eb="27">
      <t>シドウ</t>
    </rPh>
    <rPh sb="27" eb="29">
      <t>タントウ</t>
    </rPh>
    <phoneticPr fontId="1"/>
  </si>
  <si>
    <t>離職者課程訓練〇〇コース指導担当、成績管理、求人開拓</t>
    <rPh sb="0" eb="3">
      <t>リショクシャ</t>
    </rPh>
    <rPh sb="3" eb="5">
      <t>カテイ</t>
    </rPh>
    <rPh sb="5" eb="7">
      <t>クンレン</t>
    </rPh>
    <rPh sb="12" eb="14">
      <t>シドウ</t>
    </rPh>
    <rPh sb="14" eb="16">
      <t>タントウ</t>
    </rPh>
    <rPh sb="17" eb="19">
      <t>セイセキ</t>
    </rPh>
    <rPh sb="19" eb="21">
      <t>カンリ</t>
    </rPh>
    <rPh sb="22" eb="24">
      <t>キュウジン</t>
    </rPh>
    <rPh sb="24" eb="26">
      <t>カイタク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</si>
</sst>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411]gee\.mm\.dd"/>
    <numFmt numFmtId="178" formatCode="0&quot;か月&quot;"/>
  </numFmts>
  <fonts count="9" x14ac:knownFonts="1">
    <font>
      <sz val="12"/>
      <color theme="1"/>
      <name val="ＭＳ 明朝"/>
      <family val="2"/>
      <charset val="128"/>
    </font>
    <font>
      <sz val="6"/>
      <name val="ＭＳ 明朝"/>
      <family val="2"/>
      <charset val="128"/>
    </font>
    <font>
      <sz val="9"/>
      <color indexed="81"/>
      <name val="ＭＳ Ｐゴシック"/>
      <family val="3"/>
      <charset val="128"/>
    </font>
    <font>
      <b/>
      <sz val="9"/>
      <color indexed="81"/>
      <name val="ＭＳ Ｐゴシック"/>
      <family val="3"/>
      <charset val="128"/>
    </font>
    <font>
      <sz val="11"/>
      <color theme="1"/>
      <name val="ＭＳ Ｐゴシック"/>
      <family val="2"/>
      <scheme val="minor"/>
    </font>
    <font>
      <sz val="12"/>
      <color rgb="FFFF0000"/>
      <name val="ＭＳ 明朝"/>
      <family val="2"/>
      <charset val="128"/>
    </font>
    <font>
      <sz val="12"/>
      <color rgb="FFFF0000"/>
      <name val="ＭＳ 明朝"/>
      <family val="1"/>
      <charset val="128"/>
    </font>
    <font>
      <sz val="12"/>
      <color theme="0"/>
      <name val="ＭＳ 明朝"/>
      <family val="2"/>
      <charset val="128"/>
    </font>
    <font>
      <sz val="12"/>
      <color theme="0"/>
      <name val="ＭＳ 明朝"/>
      <family val="1"/>
      <charset val="128"/>
    </font>
  </fonts>
  <fills count="4">
    <fill>
      <patternFill patternType="none"/>
    </fill>
    <fill>
      <patternFill patternType="gray125"/>
    </fill>
    <fill>
      <patternFill patternType="solid">
        <fgColor theme="0" tint="-0.499984740745262"/>
        <bgColor indexed="64"/>
      </patternFill>
    </fill>
    <fill>
      <patternFill patternType="solid">
        <fgColor rgb="FFFF0000"/>
        <bgColor indexed="64"/>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4" fillId="0" borderId="0"/>
  </cellStyleXfs>
  <cellXfs count="7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pplyProtection="1">
      <alignment vertical="center"/>
      <protection locked="0"/>
    </xf>
    <xf numFmtId="0" fontId="0" fillId="0" borderId="3" xfId="0" applyBorder="1" applyProtection="1">
      <alignment vertical="center"/>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xf>
    <xf numFmtId="49" fontId="0" fillId="0" borderId="0" xfId="0" applyNumberFormat="1" applyProtection="1">
      <alignment vertical="center"/>
    </xf>
    <xf numFmtId="0" fontId="0" fillId="0" borderId="5" xfId="0" applyBorder="1" applyProtection="1">
      <alignment vertical="center"/>
      <protection locked="0"/>
    </xf>
    <xf numFmtId="176" fontId="0" fillId="0" borderId="6" xfId="0" applyNumberFormat="1" applyBorder="1" applyProtection="1">
      <alignment vertical="center"/>
      <protection locked="0"/>
    </xf>
    <xf numFmtId="176" fontId="0" fillId="0" borderId="4" xfId="0" applyNumberFormat="1" applyBorder="1" applyProtection="1">
      <alignment vertical="center"/>
      <protection locked="0"/>
    </xf>
    <xf numFmtId="49" fontId="4" fillId="0" borderId="0" xfId="1" applyNumberFormat="1"/>
    <xf numFmtId="0" fontId="4" fillId="0" borderId="0" xfId="1"/>
    <xf numFmtId="0" fontId="0" fillId="0" borderId="1" xfId="0" applyBorder="1" applyProtection="1">
      <alignment vertical="center"/>
    </xf>
    <xf numFmtId="0" fontId="0" fillId="0" borderId="2" xfId="0" applyBorder="1" applyProtection="1">
      <alignment vertical="center"/>
    </xf>
    <xf numFmtId="0" fontId="6" fillId="0" borderId="4" xfId="0" applyFont="1" applyBorder="1" applyProtection="1">
      <alignment vertical="center"/>
    </xf>
    <xf numFmtId="0" fontId="5" fillId="0" borderId="5" xfId="0" applyFont="1" applyBorder="1" applyProtection="1">
      <alignment vertical="center"/>
    </xf>
    <xf numFmtId="176" fontId="6" fillId="0" borderId="6" xfId="0" applyNumberFormat="1" applyFont="1" applyBorder="1" applyProtection="1">
      <alignment vertical="center"/>
    </xf>
    <xf numFmtId="0" fontId="0" fillId="0" borderId="5" xfId="0" applyBorder="1" applyProtection="1">
      <alignment vertical="center"/>
    </xf>
    <xf numFmtId="176" fontId="0" fillId="0" borderId="6" xfId="0" applyNumberFormat="1" applyBorder="1" applyProtection="1">
      <alignment vertical="center"/>
    </xf>
    <xf numFmtId="0" fontId="5" fillId="0" borderId="3" xfId="0" applyFont="1" applyBorder="1" applyProtection="1">
      <alignment vertical="center"/>
    </xf>
    <xf numFmtId="176" fontId="6" fillId="0" borderId="4" xfId="0" applyNumberFormat="1" applyFont="1" applyBorder="1" applyProtection="1">
      <alignment vertical="center"/>
    </xf>
    <xf numFmtId="0" fontId="0" fillId="0" borderId="3" xfId="0" applyBorder="1" applyProtection="1">
      <alignment vertical="center"/>
    </xf>
    <xf numFmtId="176" fontId="0" fillId="0" borderId="4" xfId="0" applyNumberFormat="1" applyBorder="1" applyProtection="1">
      <alignment vertical="center"/>
    </xf>
    <xf numFmtId="0" fontId="7" fillId="0" borderId="0" xfId="0" applyFont="1">
      <alignment vertical="center"/>
    </xf>
    <xf numFmtId="0" fontId="5" fillId="0" borderId="0" xfId="0" applyFont="1" applyProtection="1">
      <alignment vertical="center"/>
    </xf>
    <xf numFmtId="49" fontId="6" fillId="0" borderId="0" xfId="0" applyNumberFormat="1" applyFont="1" applyProtection="1">
      <alignment vertical="center"/>
    </xf>
    <xf numFmtId="0" fontId="6" fillId="0" borderId="0" xfId="0" applyFont="1" applyProtection="1">
      <alignment vertical="center"/>
    </xf>
    <xf numFmtId="49" fontId="0" fillId="2" borderId="3" xfId="0" applyNumberFormat="1" applyFill="1" applyBorder="1" applyProtection="1">
      <alignment vertical="center"/>
    </xf>
    <xf numFmtId="176" fontId="0" fillId="0" borderId="6" xfId="0" applyNumberFormat="1" applyFill="1" applyBorder="1" applyProtection="1">
      <alignment vertical="center"/>
      <protection locked="0"/>
    </xf>
    <xf numFmtId="0" fontId="0" fillId="0" borderId="5" xfId="0" applyFill="1" applyBorder="1" applyProtection="1">
      <alignment vertical="center"/>
      <protection locked="0"/>
    </xf>
    <xf numFmtId="0" fontId="0" fillId="0" borderId="3" xfId="0" applyFill="1" applyBorder="1" applyProtection="1">
      <alignment vertical="center"/>
      <protection locked="0"/>
    </xf>
    <xf numFmtId="176" fontId="0" fillId="0" borderId="4" xfId="0" applyNumberFormat="1" applyFill="1" applyBorder="1" applyProtection="1">
      <alignment vertical="center"/>
      <protection locked="0"/>
    </xf>
    <xf numFmtId="177" fontId="0" fillId="0" borderId="0" xfId="0" applyNumberFormat="1">
      <alignment vertical="center"/>
    </xf>
    <xf numFmtId="49" fontId="5" fillId="2" borderId="3" xfId="0" applyNumberFormat="1" applyFont="1" applyFill="1" applyBorder="1" applyProtection="1">
      <alignment vertical="center"/>
    </xf>
    <xf numFmtId="0" fontId="0" fillId="0" borderId="0" xfId="0" applyAlignment="1">
      <alignment vertical="center" shrinkToFit="1"/>
    </xf>
    <xf numFmtId="0" fontId="0" fillId="0" borderId="0" xfId="0" applyAlignment="1" applyProtection="1">
      <alignment vertical="center" shrinkToFit="1"/>
      <protection locked="0"/>
    </xf>
    <xf numFmtId="176" fontId="5" fillId="0" borderId="6" xfId="0" applyNumberFormat="1" applyFont="1" applyBorder="1" applyProtection="1">
      <alignment vertical="center"/>
    </xf>
    <xf numFmtId="0" fontId="0" fillId="0" borderId="0" xfId="0" applyAlignment="1" applyProtection="1">
      <alignment vertical="center" shrinkToFit="1"/>
    </xf>
    <xf numFmtId="0" fontId="6" fillId="0" borderId="0" xfId="0" applyFont="1" applyAlignment="1" applyProtection="1">
      <alignment vertical="center" shrinkToFit="1"/>
    </xf>
    <xf numFmtId="0" fontId="5" fillId="0" borderId="0" xfId="0" applyFont="1" applyAlignment="1" applyProtection="1">
      <alignment vertical="center" shrinkToFit="1"/>
    </xf>
    <xf numFmtId="0" fontId="7" fillId="0" borderId="0" xfId="0" applyFont="1" applyProtection="1">
      <alignment vertical="center"/>
    </xf>
    <xf numFmtId="177" fontId="0" fillId="0" borderId="0" xfId="0" applyNumberFormat="1" applyProtection="1">
      <alignment vertical="center"/>
    </xf>
    <xf numFmtId="0" fontId="5" fillId="0" borderId="0" xfId="0" applyFont="1" applyFill="1" applyAlignment="1" applyProtection="1">
      <alignment vertical="center" shrinkToFit="1"/>
    </xf>
    <xf numFmtId="0" fontId="5" fillId="3" borderId="0" xfId="0" applyFont="1" applyFill="1" applyAlignment="1" applyProtection="1">
      <alignment vertical="center" shrinkToFit="1"/>
    </xf>
    <xf numFmtId="176" fontId="6" fillId="0" borderId="0" xfId="0" applyNumberFormat="1" applyFont="1" applyAlignment="1" applyProtection="1">
      <alignment vertical="center" shrinkToFit="1"/>
    </xf>
    <xf numFmtId="176" fontId="0" fillId="0" borderId="0" xfId="0" applyNumberFormat="1" applyAlignment="1" applyProtection="1">
      <alignment vertical="center" shrinkToFit="1"/>
      <protection locked="0"/>
    </xf>
    <xf numFmtId="0" fontId="5" fillId="2" borderId="0" xfId="0" applyFont="1" applyFill="1" applyProtection="1">
      <alignment vertical="center"/>
    </xf>
    <xf numFmtId="0" fontId="6" fillId="2" borderId="0" xfId="0" applyFont="1" applyFill="1" applyAlignment="1" applyProtection="1">
      <alignment vertical="center" shrinkToFit="1"/>
    </xf>
    <xf numFmtId="0" fontId="6" fillId="0" borderId="0" xfId="0" applyFont="1" applyFill="1" applyAlignment="1" applyProtection="1">
      <alignment vertical="center" shrinkToFit="1"/>
    </xf>
    <xf numFmtId="0" fontId="5" fillId="0" borderId="0" xfId="0" applyFont="1" applyFill="1" applyProtection="1">
      <alignment vertical="center"/>
    </xf>
    <xf numFmtId="0" fontId="0" fillId="0" borderId="4" xfId="0" applyFill="1" applyBorder="1" applyAlignment="1" applyProtection="1">
      <alignment vertical="center" shrinkToFit="1"/>
      <protection locked="0"/>
    </xf>
    <xf numFmtId="176" fontId="6" fillId="0" borderId="0" xfId="0" applyNumberFormat="1" applyFont="1" applyFill="1" applyAlignment="1" applyProtection="1">
      <alignment vertical="center" shrinkToFit="1"/>
    </xf>
    <xf numFmtId="0" fontId="6" fillId="0" borderId="0" xfId="0" applyFont="1" applyFill="1" applyProtection="1">
      <alignment vertical="center"/>
    </xf>
    <xf numFmtId="49" fontId="7" fillId="0" borderId="0" xfId="0" applyNumberFormat="1" applyFont="1" applyBorder="1" applyAlignment="1" applyProtection="1">
      <alignment horizontal="center" vertical="center" shrinkToFit="1"/>
    </xf>
    <xf numFmtId="49" fontId="8" fillId="0" borderId="7" xfId="0" applyNumberFormat="1" applyFont="1" applyBorder="1" applyAlignment="1" applyProtection="1">
      <alignment horizontal="center" vertical="center" shrinkToFit="1"/>
    </xf>
    <xf numFmtId="0" fontId="8" fillId="0" borderId="0" xfId="0" applyFont="1" applyProtection="1">
      <alignment vertical="center"/>
    </xf>
    <xf numFmtId="177" fontId="8" fillId="0" borderId="0" xfId="0" applyNumberFormat="1" applyFont="1" applyProtection="1">
      <alignment vertical="center"/>
    </xf>
    <xf numFmtId="178" fontId="8" fillId="0" borderId="8" xfId="0" applyNumberFormat="1" applyFont="1" applyBorder="1" applyAlignment="1" applyProtection="1">
      <alignment vertical="center"/>
    </xf>
    <xf numFmtId="49" fontId="8" fillId="0" borderId="0" xfId="0" applyNumberFormat="1" applyFont="1" applyBorder="1" applyProtection="1">
      <alignment vertical="center"/>
    </xf>
    <xf numFmtId="49" fontId="8" fillId="0" borderId="0" xfId="0" applyNumberFormat="1" applyFont="1" applyProtection="1">
      <alignment vertical="center"/>
    </xf>
    <xf numFmtId="49" fontId="8" fillId="0" borderId="0" xfId="0" applyNumberFormat="1" applyFont="1" applyFill="1" applyProtection="1">
      <alignment vertical="center"/>
    </xf>
    <xf numFmtId="0" fontId="8" fillId="0" borderId="0" xfId="0" applyFont="1" applyFill="1" applyProtection="1">
      <alignment vertical="center"/>
    </xf>
    <xf numFmtId="177" fontId="8" fillId="0" borderId="0" xfId="0" applyNumberFormat="1" applyFont="1" applyFill="1" applyProtection="1">
      <alignment vertical="center"/>
    </xf>
    <xf numFmtId="49" fontId="7" fillId="0" borderId="0" xfId="0" applyNumberFormat="1" applyFont="1" applyBorder="1" applyAlignment="1">
      <alignment horizontal="center" vertical="center" shrinkToFit="1"/>
    </xf>
    <xf numFmtId="0" fontId="8" fillId="0" borderId="0" xfId="0" applyFont="1">
      <alignment vertical="center"/>
    </xf>
    <xf numFmtId="177" fontId="8" fillId="0" borderId="0" xfId="0" applyNumberFormat="1" applyFont="1">
      <alignment vertical="center"/>
    </xf>
    <xf numFmtId="178" fontId="8" fillId="0" borderId="8" xfId="0" applyNumberFormat="1" applyFont="1" applyBorder="1" applyAlignment="1">
      <alignment vertical="center"/>
    </xf>
    <xf numFmtId="49" fontId="8" fillId="0" borderId="0" xfId="0" applyNumberFormat="1" applyFont="1" applyBorder="1">
      <alignment vertical="center"/>
    </xf>
    <xf numFmtId="49" fontId="8" fillId="0" borderId="0" xfId="0" applyNumberFormat="1" applyFont="1">
      <alignment vertical="center"/>
    </xf>
  </cellXfs>
  <cellStyles count="2">
    <cellStyle name="標準" xfId="0" builtinId="0"/>
    <cellStyle name="標準 2" xfId="1" xr:uid="{00000000-0005-0000-0000-000001000000}"/>
  </cellStyles>
  <dxfs count="56">
    <dxf>
      <font>
        <color theme="0"/>
      </font>
    </dxf>
    <dxf>
      <font>
        <color theme="0"/>
      </font>
    </dxf>
    <dxf>
      <font>
        <color theme="0"/>
      </font>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theme="0" tint="-0.499984740745262"/>
        </patternFill>
      </fill>
    </dxf>
    <dxf>
      <fill>
        <patternFill>
          <bgColor rgb="FFFFFF00"/>
        </patternFill>
      </fill>
    </dxf>
    <dxf>
      <fill>
        <patternFill>
          <bgColor rgb="FFFFFF00"/>
        </patternFill>
      </fill>
    </dxf>
  </dxfs>
  <tableStyles count="0" defaultTableStyle="TableStyleMedium2" defaultPivotStyle="PivotStyleLight16"/>
  <colors>
    <mruColors>
      <color rgb="FFB6611A"/>
      <color rgb="FFF4A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373380</xdr:colOff>
      <xdr:row>1</xdr:row>
      <xdr:rowOff>160020</xdr:rowOff>
    </xdr:from>
    <xdr:to>
      <xdr:col>14</xdr:col>
      <xdr:colOff>129540</xdr:colOff>
      <xdr:row>9</xdr:row>
      <xdr:rowOff>45720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519160" y="342900"/>
          <a:ext cx="2438400" cy="1348740"/>
        </a:xfrm>
        <a:prstGeom prst="wedgeRoundRectCallout">
          <a:avLst>
            <a:gd name="adj1" fmla="val -63145"/>
            <a:gd name="adj2" fmla="val -4847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中学３年生の途中で転校した場合の入力例です。</a:t>
          </a:r>
          <a:endParaRPr kumimoji="1" lang="en-US" altLang="ja-JP" sz="1100"/>
        </a:p>
        <a:p>
          <a:pPr algn="l"/>
          <a:r>
            <a:rPr kumimoji="1" lang="ja-JP" altLang="en-US" sz="1100"/>
            <a:t>転校、編入については、このように入力してください。</a:t>
          </a:r>
          <a:endParaRPr kumimoji="1" lang="en-US" altLang="ja-JP" sz="1100"/>
        </a:p>
      </xdr:txBody>
    </xdr:sp>
    <xdr:clientData/>
  </xdr:twoCellAnchor>
  <xdr:twoCellAnchor>
    <xdr:from>
      <xdr:col>0</xdr:col>
      <xdr:colOff>0</xdr:colOff>
      <xdr:row>1</xdr:row>
      <xdr:rowOff>15240</xdr:rowOff>
    </xdr:from>
    <xdr:to>
      <xdr:col>10</xdr:col>
      <xdr:colOff>7620</xdr:colOff>
      <xdr:row>3</xdr:row>
      <xdr:rowOff>7620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198120"/>
          <a:ext cx="8153400" cy="35814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180974</xdr:rowOff>
    </xdr:from>
    <xdr:to>
      <xdr:col>9</xdr:col>
      <xdr:colOff>28576</xdr:colOff>
      <xdr:row>2</xdr:row>
      <xdr:rowOff>19049</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563350" y="180974"/>
          <a:ext cx="1628776" cy="2000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9524</xdr:colOff>
      <xdr:row>2</xdr:row>
      <xdr:rowOff>171450</xdr:rowOff>
    </xdr:from>
    <xdr:to>
      <xdr:col>9</xdr:col>
      <xdr:colOff>1466850</xdr:colOff>
      <xdr:row>5</xdr:row>
      <xdr:rowOff>9525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1572874" y="533400"/>
          <a:ext cx="3057526" cy="381000"/>
        </a:xfrm>
        <a:prstGeom prst="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9526</xdr:colOff>
      <xdr:row>2</xdr:row>
      <xdr:rowOff>4762</xdr:rowOff>
    </xdr:from>
    <xdr:to>
      <xdr:col>9</xdr:col>
      <xdr:colOff>1219200</xdr:colOff>
      <xdr:row>17</xdr:row>
      <xdr:rowOff>142875</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11172826" y="366712"/>
          <a:ext cx="1209674" cy="2852738"/>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1323975</xdr:colOff>
      <xdr:row>4</xdr:row>
      <xdr:rowOff>171451</xdr:rowOff>
    </xdr:from>
    <xdr:to>
      <xdr:col>9</xdr:col>
      <xdr:colOff>1371600</xdr:colOff>
      <xdr:row>27</xdr:row>
      <xdr:rowOff>38100</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12487275" y="895351"/>
          <a:ext cx="47625" cy="4029074"/>
        </a:xfrm>
        <a:prstGeom prst="straightConnector1">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4</xdr:row>
      <xdr:rowOff>171450</xdr:rowOff>
    </xdr:from>
    <xdr:to>
      <xdr:col>7</xdr:col>
      <xdr:colOff>9525</xdr:colOff>
      <xdr:row>6</xdr:row>
      <xdr:rowOff>9525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714875" y="895350"/>
          <a:ext cx="4857750" cy="200025"/>
        </a:xfrm>
        <a:prstGeom prst="rect">
          <a:avLst/>
        </a:prstGeom>
        <a:noFill/>
        <a:ln w="28575">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2286000</xdr:colOff>
      <xdr:row>5</xdr:row>
      <xdr:rowOff>90488</xdr:rowOff>
    </xdr:from>
    <xdr:to>
      <xdr:col>4</xdr:col>
      <xdr:colOff>9525</xdr:colOff>
      <xdr:row>22</xdr:row>
      <xdr:rowOff>66675</xdr:rowOff>
    </xdr:to>
    <xdr:cxnSp macro="">
      <xdr:nvCxnSpPr>
        <xdr:cNvPr id="24" name="直線矢印コネクタ 23">
          <a:extLst>
            <a:ext uri="{FF2B5EF4-FFF2-40B4-BE49-F238E27FC236}">
              <a16:creationId xmlns:a16="http://schemas.microsoft.com/office/drawing/2014/main" id="{00000000-0008-0000-0500-000018000000}"/>
            </a:ext>
          </a:extLst>
        </xdr:cNvPr>
        <xdr:cNvCxnSpPr>
          <a:endCxn id="20" idx="1"/>
        </xdr:cNvCxnSpPr>
      </xdr:nvCxnSpPr>
      <xdr:spPr>
        <a:xfrm flipV="1">
          <a:off x="3933825" y="995363"/>
          <a:ext cx="781050" cy="3052762"/>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3286125</xdr:colOff>
      <xdr:row>15</xdr:row>
      <xdr:rowOff>9525</xdr:rowOff>
    </xdr:from>
    <xdr:to>
      <xdr:col>8</xdr:col>
      <xdr:colOff>419100</xdr:colOff>
      <xdr:row>21</xdr:row>
      <xdr:rowOff>85725</xdr:rowOff>
    </xdr:to>
    <xdr:cxnSp macro="">
      <xdr:nvCxnSpPr>
        <xdr:cNvPr id="29" name="直線矢印コネクタ 28">
          <a:extLst>
            <a:ext uri="{FF2B5EF4-FFF2-40B4-BE49-F238E27FC236}">
              <a16:creationId xmlns:a16="http://schemas.microsoft.com/office/drawing/2014/main" id="{00000000-0008-0000-0500-00001D000000}"/>
            </a:ext>
          </a:extLst>
        </xdr:cNvPr>
        <xdr:cNvCxnSpPr>
          <a:endCxn id="21" idx="2"/>
        </xdr:cNvCxnSpPr>
      </xdr:nvCxnSpPr>
      <xdr:spPr>
        <a:xfrm flipV="1">
          <a:off x="9201150" y="2724150"/>
          <a:ext cx="1581150" cy="1162050"/>
        </a:xfrm>
        <a:prstGeom prst="straightConnector1">
          <a:avLst/>
        </a:prstGeom>
        <a:ln w="2857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0</xdr:row>
      <xdr:rowOff>161925</xdr:rowOff>
    </xdr:from>
    <xdr:to>
      <xdr:col>6</xdr:col>
      <xdr:colOff>9525</xdr:colOff>
      <xdr:row>2</xdr:row>
      <xdr:rowOff>9524</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6200" y="161925"/>
          <a:ext cx="7258050" cy="209549"/>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1504950</xdr:colOff>
      <xdr:row>1</xdr:row>
      <xdr:rowOff>171449</xdr:rowOff>
    </xdr:from>
    <xdr:to>
      <xdr:col>2</xdr:col>
      <xdr:colOff>2000250</xdr:colOff>
      <xdr:row>8</xdr:row>
      <xdr:rowOff>2</xdr:rowOff>
    </xdr:to>
    <xdr:cxnSp macro="">
      <xdr:nvCxnSpPr>
        <xdr:cNvPr id="16" name="直線矢印コネクタ 15">
          <a:extLst>
            <a:ext uri="{FF2B5EF4-FFF2-40B4-BE49-F238E27FC236}">
              <a16:creationId xmlns:a16="http://schemas.microsoft.com/office/drawing/2014/main" id="{00000000-0008-0000-0500-000010000000}"/>
            </a:ext>
          </a:extLst>
        </xdr:cNvPr>
        <xdr:cNvCxnSpPr>
          <a:stCxn id="15" idx="0"/>
        </xdr:cNvCxnSpPr>
      </xdr:nvCxnSpPr>
      <xdr:spPr>
        <a:xfrm flipV="1">
          <a:off x="3152775" y="352424"/>
          <a:ext cx="495300" cy="1095378"/>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xdr:colOff>
      <xdr:row>14</xdr:row>
      <xdr:rowOff>0</xdr:rowOff>
    </xdr:from>
    <xdr:to>
      <xdr:col>9</xdr:col>
      <xdr:colOff>19050</xdr:colOff>
      <xdr:row>15</xdr:row>
      <xdr:rowOff>9525</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11172824" y="2352675"/>
          <a:ext cx="800101" cy="190500"/>
        </a:xfrm>
        <a:prstGeom prst="rect">
          <a:avLst/>
        </a:prstGeom>
        <a:noFill/>
        <a:ln w="28575">
          <a:solidFill>
            <a:schemeClr val="accent4"/>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762000</xdr:colOff>
      <xdr:row>16</xdr:row>
      <xdr:rowOff>114300</xdr:rowOff>
    </xdr:from>
    <xdr:to>
      <xdr:col>9</xdr:col>
      <xdr:colOff>1223010</xdr:colOff>
      <xdr:row>22</xdr:row>
      <xdr:rowOff>133350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10325100" y="3009900"/>
          <a:ext cx="2061210" cy="1104900"/>
        </a:xfrm>
        <a:prstGeom prst="wedgeRoundRectCallout">
          <a:avLst>
            <a:gd name="adj1" fmla="val 44308"/>
            <a:gd name="adj2" fmla="val -464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500"/>
        </a:p>
        <a:p>
          <a:pPr algn="l"/>
          <a:r>
            <a:rPr kumimoji="1" lang="ja-JP" altLang="en-US" sz="1100"/>
            <a:t>学生の経歴を入力した場合は、開始日を入学した月の１日、終了日を卒業した月の末日で入力してください。</a:t>
          </a:r>
          <a:endParaRPr kumimoji="1" lang="en-US" altLang="ja-JP" sz="1100"/>
        </a:p>
      </xdr:txBody>
    </xdr:sp>
    <xdr:clientData/>
  </xdr:twoCellAnchor>
  <xdr:twoCellAnchor>
    <xdr:from>
      <xdr:col>8</xdr:col>
      <xdr:colOff>76200</xdr:colOff>
      <xdr:row>23</xdr:row>
      <xdr:rowOff>47625</xdr:rowOff>
    </xdr:from>
    <xdr:to>
      <xdr:col>9</xdr:col>
      <xdr:colOff>1466850</xdr:colOff>
      <xdr:row>35</xdr:row>
      <xdr:rowOff>9525</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0439400" y="4210050"/>
          <a:ext cx="2190750" cy="2133600"/>
        </a:xfrm>
        <a:prstGeom prst="wedgeRoundRectCallout">
          <a:avLst>
            <a:gd name="adj1" fmla="val -41003"/>
            <a:gd name="adj2" fmla="val -47121"/>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en-US" altLang="ja-JP" sz="500"/>
        </a:p>
        <a:p>
          <a:pPr algn="l"/>
          <a:r>
            <a:rPr kumimoji="1" lang="ja-JP" altLang="en-US" sz="1100"/>
            <a:t>４年制大学</a:t>
          </a:r>
          <a:r>
            <a:rPr kumimoji="1" lang="ja-JP" altLang="en-US" sz="1100">
              <a:solidFill>
                <a:schemeClr val="bg1"/>
              </a:solidFill>
            </a:rPr>
            <a:t>で、</a:t>
          </a:r>
          <a:r>
            <a:rPr kumimoji="1" lang="en-US" altLang="ja-JP" sz="1100">
              <a:solidFill>
                <a:schemeClr val="bg1"/>
              </a:solidFill>
            </a:rPr>
            <a:t>2</a:t>
          </a:r>
          <a:r>
            <a:rPr kumimoji="1" lang="ja-JP" altLang="en-US" sz="1100">
              <a:solidFill>
                <a:schemeClr val="bg1"/>
              </a:solidFill>
            </a:rPr>
            <a:t>年</a:t>
          </a:r>
          <a:r>
            <a:rPr kumimoji="1" lang="ja-JP" altLang="en-US" sz="1100"/>
            <a:t>休学していた場合の入力例です。</a:t>
          </a:r>
          <a:endParaRPr kumimoji="1" lang="en-US" altLang="ja-JP" sz="1100"/>
        </a:p>
        <a:p>
          <a:pPr algn="l"/>
          <a:r>
            <a:rPr kumimoji="1" lang="ja-JP" altLang="en-US" sz="1100"/>
            <a:t>休学・留年等により、正規課程を超える期間で在学していた場合は、学歴の最後にその期間を入力してください。</a:t>
          </a:r>
          <a:endParaRPr kumimoji="1" lang="en-US" altLang="ja-JP" sz="1100"/>
        </a:p>
        <a:p>
          <a:pPr algn="l"/>
          <a:r>
            <a:rPr kumimoji="1" lang="en-US" altLang="ja-JP" sz="1100"/>
            <a:t>※</a:t>
          </a:r>
          <a:r>
            <a:rPr kumimoji="1" lang="ja-JP" altLang="en-US" sz="1100"/>
            <a:t>学歴の途中で休学・留年していても、必ず最後の期間に入力してください。</a:t>
          </a:r>
          <a:endParaRPr kumimoji="1" lang="en-US" altLang="ja-JP" sz="1100"/>
        </a:p>
      </xdr:txBody>
    </xdr:sp>
    <xdr:clientData/>
  </xdr:twoCellAnchor>
  <xdr:twoCellAnchor>
    <xdr:from>
      <xdr:col>6</xdr:col>
      <xdr:colOff>1285875</xdr:colOff>
      <xdr:row>21</xdr:row>
      <xdr:rowOff>19050</xdr:rowOff>
    </xdr:from>
    <xdr:to>
      <xdr:col>6</xdr:col>
      <xdr:colOff>3333751</xdr:colOff>
      <xdr:row>27</xdr:row>
      <xdr:rowOff>152399</xdr:rowOff>
    </xdr:to>
    <xdr:sp macro="" textlink="">
      <xdr:nvSpPr>
        <xdr:cNvPr id="27" name="角丸四角形吹き出し 26">
          <a:extLst>
            <a:ext uri="{FF2B5EF4-FFF2-40B4-BE49-F238E27FC236}">
              <a16:creationId xmlns:a16="http://schemas.microsoft.com/office/drawing/2014/main" id="{00000000-0008-0000-0500-00001B000000}"/>
            </a:ext>
          </a:extLst>
        </xdr:cNvPr>
        <xdr:cNvSpPr/>
      </xdr:nvSpPr>
      <xdr:spPr>
        <a:xfrm>
          <a:off x="7200900" y="3819525"/>
          <a:ext cx="2047876" cy="1219199"/>
        </a:xfrm>
        <a:prstGeom prst="wedgeRoundRectCallout">
          <a:avLst>
            <a:gd name="adj1" fmla="val 48733"/>
            <a:gd name="adj2" fmla="val -40364"/>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a:t>最終経歴の終了日が、採用予定日の前日になるよう入力してください。</a:t>
          </a:r>
          <a:endParaRPr kumimoji="1" lang="en-US" altLang="ja-JP" sz="1100"/>
        </a:p>
        <a:p>
          <a:pPr algn="l"/>
          <a:r>
            <a:rPr kumimoji="1" lang="ja-JP" altLang="en-US" sz="1100"/>
            <a:t>（</a:t>
          </a:r>
          <a:r>
            <a:rPr kumimoji="1" lang="en-US" altLang="ja-JP" sz="1100"/>
            <a:t>20</a:t>
          </a:r>
          <a:r>
            <a:rPr kumimoji="1" lang="en-US" altLang="ja-JP" sz="1100">
              <a:solidFill>
                <a:schemeClr val="bg1"/>
              </a:solidFill>
            </a:rPr>
            <a:t>27</a:t>
          </a:r>
          <a:r>
            <a:rPr kumimoji="1" lang="en-US" altLang="ja-JP" sz="1100"/>
            <a:t>/04/01</a:t>
          </a:r>
          <a:r>
            <a:rPr kumimoji="1" lang="ja-JP" altLang="en-US" sz="1100"/>
            <a:t>採用の場合の入力例です。）</a:t>
          </a:r>
          <a:endParaRPr kumimoji="1" lang="en-US" altLang="ja-JP" sz="1100"/>
        </a:p>
      </xdr:txBody>
    </xdr:sp>
    <xdr:clientData/>
  </xdr:twoCellAnchor>
  <xdr:twoCellAnchor>
    <xdr:from>
      <xdr:col>2</xdr:col>
      <xdr:colOff>57150</xdr:colOff>
      <xdr:row>17</xdr:row>
      <xdr:rowOff>28578</xdr:rowOff>
    </xdr:from>
    <xdr:to>
      <xdr:col>2</xdr:col>
      <xdr:colOff>2324099</xdr:colOff>
      <xdr:row>30</xdr:row>
      <xdr:rowOff>95251</xdr:rowOff>
    </xdr:to>
    <xdr:sp macro="" textlink="">
      <xdr:nvSpPr>
        <xdr:cNvPr id="18" name="角丸四角形吹き出し 17">
          <a:extLst>
            <a:ext uri="{FF2B5EF4-FFF2-40B4-BE49-F238E27FC236}">
              <a16:creationId xmlns:a16="http://schemas.microsoft.com/office/drawing/2014/main" id="{00000000-0008-0000-0500-000012000000}"/>
            </a:ext>
          </a:extLst>
        </xdr:cNvPr>
        <xdr:cNvSpPr/>
      </xdr:nvSpPr>
      <xdr:spPr>
        <a:xfrm>
          <a:off x="1704975" y="3105153"/>
          <a:ext cx="2266949" cy="2419348"/>
        </a:xfrm>
        <a:prstGeom prst="wedgeRoundRectCallout">
          <a:avLst>
            <a:gd name="adj1" fmla="val -40091"/>
            <a:gd name="adj2" fmla="val -48150"/>
            <a:gd name="adj3" fmla="val 16667"/>
          </a:avLst>
        </a:prstGeom>
        <a:solidFill>
          <a:schemeClr val="accent4">
            <a:lumMod val="7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kumimoji="1" lang="en-US" altLang="ja-JP" sz="500"/>
        </a:p>
        <a:p>
          <a:r>
            <a:rPr kumimoji="1" lang="ja-JP" altLang="en-US" sz="1100"/>
            <a:t>経歴分類で「学生」、「在家庭」を選択した場合</a:t>
          </a:r>
          <a:r>
            <a:rPr kumimoji="1" lang="ja-JP" altLang="en-US" sz="1100" b="1" u="sng"/>
            <a:t>以外</a:t>
          </a:r>
          <a:r>
            <a:rPr kumimoji="1" lang="ja-JP" altLang="en-US" sz="1100"/>
            <a:t>は、必ず</a:t>
          </a:r>
          <a:r>
            <a:rPr kumimoji="1" lang="ja-JP" altLang="ja-JP" sz="1100">
              <a:solidFill>
                <a:schemeClr val="lt1"/>
              </a:solidFill>
              <a:effectLst/>
              <a:latin typeface="+mn-lt"/>
              <a:ea typeface="+mn-ea"/>
              <a:cs typeface="+mn-cs"/>
            </a:rPr>
            <a:t>備考（</a:t>
          </a:r>
          <a:r>
            <a:rPr kumimoji="1" lang="ja-JP" altLang="ja-JP" sz="1200" b="1">
              <a:solidFill>
                <a:schemeClr val="lt1"/>
              </a:solidFill>
              <a:effectLst/>
              <a:latin typeface="+mn-lt"/>
              <a:ea typeface="+mn-ea"/>
              <a:cs typeface="+mn-cs"/>
            </a:rPr>
            <a:t>職務経験の場合は業務内容</a:t>
          </a:r>
          <a:r>
            <a:rPr kumimoji="1" lang="ja-JP" altLang="ja-JP" sz="1100">
              <a:solidFill>
                <a:schemeClr val="lt1"/>
              </a:solidFill>
              <a:effectLst/>
              <a:latin typeface="+mn-lt"/>
              <a:ea typeface="+mn-ea"/>
              <a:cs typeface="+mn-cs"/>
            </a:rPr>
            <a:t>、その他の場合は休職等の理由）を入力してください。</a:t>
          </a:r>
          <a:endParaRPr kumimoji="1" lang="en-US" altLang="ja-JP" sz="1100">
            <a:solidFill>
              <a:schemeClr val="lt1"/>
            </a:solidFill>
            <a:effectLst/>
            <a:latin typeface="+mn-lt"/>
            <a:ea typeface="+mn-ea"/>
            <a:cs typeface="+mn-cs"/>
          </a:endParaRPr>
        </a:p>
        <a:p>
          <a:endParaRPr lang="en-US" altLang="ja-JP">
            <a:solidFill>
              <a:srgbClr val="FFFF00"/>
            </a:solidFill>
            <a:effectLst/>
          </a:endParaRPr>
        </a:p>
        <a:p>
          <a:r>
            <a:rPr lang="en-US" altLang="ja-JP">
              <a:solidFill>
                <a:srgbClr val="FFFF00"/>
              </a:solidFill>
              <a:effectLst/>
            </a:rPr>
            <a:t>※</a:t>
          </a:r>
          <a:r>
            <a:rPr lang="ja-JP" altLang="en-US">
              <a:solidFill>
                <a:srgbClr val="FFFF00"/>
              </a:solidFill>
              <a:effectLst/>
            </a:rPr>
            <a:t>職務経験は、同一勤務先であっても経験のある職務経験を備考欄に記載ください。文字は小さくなりますが、必ずしも列をわける必要はありません。</a:t>
          </a:r>
          <a:endParaRPr lang="en-US" altLang="ja-JP">
            <a:solidFill>
              <a:srgbClr val="FFFF00"/>
            </a:solidFill>
            <a:effectLst/>
          </a:endParaRPr>
        </a:p>
        <a:p>
          <a:endParaRPr lang="ja-JP" altLang="ja-JP">
            <a:solidFill>
              <a:sysClr val="windowText" lastClr="000000"/>
            </a:solidFill>
            <a:effectLst/>
          </a:endParaRPr>
        </a:p>
      </xdr:txBody>
    </xdr:sp>
    <xdr:clientData/>
  </xdr:twoCellAnchor>
  <xdr:twoCellAnchor>
    <xdr:from>
      <xdr:col>2</xdr:col>
      <xdr:colOff>676274</xdr:colOff>
      <xdr:row>8</xdr:row>
      <xdr:rowOff>2</xdr:rowOff>
    </xdr:from>
    <xdr:to>
      <xdr:col>3</xdr:col>
      <xdr:colOff>0</xdr:colOff>
      <xdr:row>12</xdr:row>
      <xdr:rowOff>47626</xdr:rowOff>
    </xdr:to>
    <xdr:sp macro="" textlink="">
      <xdr:nvSpPr>
        <xdr:cNvPr id="15" name="角丸四角形吹き出し 14">
          <a:extLst>
            <a:ext uri="{FF2B5EF4-FFF2-40B4-BE49-F238E27FC236}">
              <a16:creationId xmlns:a16="http://schemas.microsoft.com/office/drawing/2014/main" id="{00000000-0008-0000-0500-00000F000000}"/>
            </a:ext>
          </a:extLst>
        </xdr:cNvPr>
        <xdr:cNvSpPr/>
      </xdr:nvSpPr>
      <xdr:spPr>
        <a:xfrm>
          <a:off x="2324099" y="1447802"/>
          <a:ext cx="1657351" cy="771524"/>
        </a:xfrm>
        <a:prstGeom prst="wedgeRoundRectCallout">
          <a:avLst>
            <a:gd name="adj1" fmla="val 50279"/>
            <a:gd name="adj2" fmla="val -33789"/>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700"/>
        </a:p>
        <a:p>
          <a:pPr algn="l"/>
          <a:r>
            <a:rPr kumimoji="1" lang="ja-JP" altLang="en-US" sz="1100"/>
            <a:t>１行目は高等学校の経歴を入力してください。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1"/>
  <sheetViews>
    <sheetView tabSelected="1" zoomScaleNormal="100" workbookViewId="0">
      <selection activeCell="B2" sqref="B2"/>
    </sheetView>
  </sheetViews>
  <sheetFormatPr defaultRowHeight="14" x14ac:dyDescent="0.2"/>
  <cols>
    <col min="1" max="2" width="30.58203125" customWidth="1"/>
    <col min="3" max="3" width="22.6640625" bestFit="1" customWidth="1"/>
    <col min="4" max="4" width="25.6640625" customWidth="1"/>
    <col min="5" max="5" width="11.5" bestFit="1" customWidth="1"/>
    <col min="8" max="8" width="9.5" bestFit="1" customWidth="1"/>
    <col min="9" max="9" width="9" style="25"/>
  </cols>
  <sheetData>
    <row r="1" spans="1:10" x14ac:dyDescent="0.2">
      <c r="A1" s="1" t="s">
        <v>253</v>
      </c>
      <c r="B1" s="2" t="s">
        <v>285</v>
      </c>
      <c r="D1" s="1" t="s">
        <v>155</v>
      </c>
      <c r="E1" s="2" t="s">
        <v>156</v>
      </c>
      <c r="I1" s="25">
        <f ca="1">MIN(I3)</f>
        <v>46139</v>
      </c>
      <c r="J1" s="25">
        <f ca="1">MIN(I4)</f>
        <v>46139</v>
      </c>
    </row>
    <row r="2" spans="1:10" x14ac:dyDescent="0.2">
      <c r="A2" s="29"/>
      <c r="B2" s="52"/>
      <c r="D2" s="9" t="s">
        <v>284</v>
      </c>
      <c r="E2" s="10"/>
    </row>
    <row r="3" spans="1:10" x14ac:dyDescent="0.2">
      <c r="D3" s="31" t="s">
        <v>303</v>
      </c>
      <c r="E3" s="30"/>
      <c r="F3" s="25"/>
      <c r="I3" s="25">
        <f ca="1">IF(ISBLANK(E3),TODAY(),EOMONTH(E3,0))</f>
        <v>46139</v>
      </c>
    </row>
    <row r="4" spans="1:10" x14ac:dyDescent="0.2">
      <c r="A4" s="1" t="s">
        <v>119</v>
      </c>
      <c r="B4" s="2" t="s">
        <v>120</v>
      </c>
      <c r="D4" s="31"/>
      <c r="E4" s="30"/>
      <c r="F4" s="25"/>
      <c r="I4" s="25">
        <f t="shared" ref="I4:I6" ca="1" si="0">IF(ISBLANK(E4),TODAY(),EOMONTH(E4,0))</f>
        <v>46139</v>
      </c>
    </row>
    <row r="5" spans="1:10" x14ac:dyDescent="0.2">
      <c r="A5" s="4"/>
      <c r="B5" s="3"/>
      <c r="D5" s="31"/>
      <c r="E5" s="30"/>
      <c r="F5" s="25"/>
      <c r="I5" s="25">
        <f t="shared" ca="1" si="0"/>
        <v>46139</v>
      </c>
    </row>
    <row r="6" spans="1:10" x14ac:dyDescent="0.2">
      <c r="D6" s="31"/>
      <c r="E6" s="30"/>
      <c r="I6" s="25">
        <f t="shared" ca="1" si="0"/>
        <v>46139</v>
      </c>
    </row>
    <row r="7" spans="1:10" x14ac:dyDescent="0.2">
      <c r="A7" s="1" t="s">
        <v>121</v>
      </c>
      <c r="B7" s="2" t="s">
        <v>122</v>
      </c>
      <c r="D7" s="31"/>
      <c r="E7" s="30"/>
    </row>
    <row r="8" spans="1:10" x14ac:dyDescent="0.2">
      <c r="A8" s="4"/>
      <c r="B8" s="3"/>
      <c r="D8" s="31"/>
      <c r="E8" s="30"/>
    </row>
    <row r="9" spans="1:10" x14ac:dyDescent="0.2">
      <c r="D9" s="31"/>
      <c r="E9" s="30"/>
    </row>
    <row r="10" spans="1:10" x14ac:dyDescent="0.2">
      <c r="A10" s="1" t="s">
        <v>123</v>
      </c>
      <c r="B10" s="2" t="s">
        <v>124</v>
      </c>
      <c r="D10" s="31"/>
      <c r="E10" s="30"/>
    </row>
    <row r="11" spans="1:10" x14ac:dyDescent="0.2">
      <c r="A11" s="4"/>
      <c r="B11" s="11"/>
      <c r="D11" s="32"/>
      <c r="E11" s="33"/>
    </row>
  </sheetData>
  <sheetProtection selectLockedCells="1"/>
  <dataConsolidate/>
  <phoneticPr fontId="1"/>
  <conditionalFormatting sqref="B2">
    <cfRule type="expression" dxfId="55" priority="2">
      <formula>ISBLANK(B2)</formula>
    </cfRule>
  </conditionalFormatting>
  <conditionalFormatting sqref="E2">
    <cfRule type="expression" dxfId="54" priority="6">
      <formula>AND(NOT(ISBLANK($D2)),$D2&lt;&gt;"－",ISBLANK(E2))</formula>
    </cfRule>
  </conditionalFormatting>
  <conditionalFormatting sqref="E2:E11">
    <cfRule type="expression" dxfId="53" priority="4">
      <formula>$D2="－"</formula>
    </cfRule>
  </conditionalFormatting>
  <conditionalFormatting sqref="E3:E11">
    <cfRule type="expression" dxfId="52" priority="1">
      <formula>AND(NOT(ISBLANK($D3)),$D3&lt;&gt;"－",ISBLANK(E3))</formula>
    </cfRule>
  </conditionalFormatting>
  <dataValidations count="5">
    <dataValidation type="textLength" imeMode="halfAlpha" allowBlank="1" showInputMessage="1" showErrorMessage="1" error="受験番号は半角数字4桁で入力してください。※選考の場合は、左側を「0」で埋めてください。（例：02⇒0002）" prompt="受験番号の下４桁を入力してください" sqref="A2" xr:uid="{00000000-0002-0000-0000-000000000000}">
      <formula1>4</formula1>
      <formula2>4</formula2>
    </dataValidation>
    <dataValidation type="list" allowBlank="1" showInputMessage="1" showErrorMessage="1" sqref="D2" xr:uid="{00000000-0002-0000-0000-000001000000}">
      <formula1>"普通運転免許,－"</formula1>
    </dataValidation>
    <dataValidation type="date" operator="greaterThanOrEqual" allowBlank="1" showInputMessage="1" showErrorMessage="1" promptTitle="～～～～～～～～日付入力時のルール～～～～～～～～" prompt="西暦で入力してください。_x000a_年、月は必ず確認の上、入力してください。_x000a_ただし、日付が不明な場合は、1日として入力してください。_x000a_（例）_x000a_2010年4月に取得したが、日付が不明な場合_x000a_2010/04/01_x000a_※見込みでの入力も可能です。" sqref="E2:E11" xr:uid="{00000000-0002-0000-0000-000002000000}">
      <formula1>$B$11</formula1>
    </dataValidation>
    <dataValidation type="date" operator="lessThan" allowBlank="1" showInputMessage="1" showErrorMessage="1" prompt="西暦で入力してください。" sqref="B11" xr:uid="{00000000-0002-0000-0000-000003000000}">
      <formula1>TODAY()</formula1>
    </dataValidation>
    <dataValidation type="list" allowBlank="1" showInputMessage="1" showErrorMessage="1" sqref="B2" xr:uid="{00000000-0002-0000-0000-000004000000}">
      <formula1>"職業訓練指導員（機械技術）,職業訓練指導員（塑性加工）,職業訓練指導員（電気技術）,職業訓練指導員（情報技術）,職業訓練指導員（自動車技術）"</formula1>
    </dataValidation>
  </dataValidations>
  <pageMargins left="0.70866141732283472" right="0.70866141732283472" top="0.74803149606299213" bottom="0.74803149606299213" header="0.31496062992125984" footer="0.31496062992125984"/>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リスト用!$A$1:$A$2</xm:f>
          </x14:formula1>
          <xm:sqref>A11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1"/>
  </sheetPr>
  <dimension ref="A1:N12"/>
  <sheetViews>
    <sheetView workbookViewId="0">
      <selection activeCell="C37" sqref="C37"/>
    </sheetView>
  </sheetViews>
  <sheetFormatPr defaultColWidth="8.6640625" defaultRowHeight="13" x14ac:dyDescent="0.2"/>
  <cols>
    <col min="1" max="1" width="48.6640625" style="13" bestFit="1" customWidth="1"/>
    <col min="2" max="2" width="47.6640625" style="13" bestFit="1" customWidth="1"/>
    <col min="3" max="14" width="40.6640625" style="13" bestFit="1" customWidth="1"/>
    <col min="15" max="16384" width="8.6640625" style="13"/>
  </cols>
  <sheetData>
    <row r="1" spans="1:14" x14ac:dyDescent="0.2">
      <c r="A1" s="12" t="s">
        <v>49</v>
      </c>
      <c r="B1" s="12" t="s">
        <v>50</v>
      </c>
      <c r="C1" s="12" t="s">
        <v>51</v>
      </c>
      <c r="D1" s="12" t="s">
        <v>97</v>
      </c>
      <c r="E1" s="12" t="s">
        <v>98</v>
      </c>
      <c r="F1" s="12" t="s">
        <v>99</v>
      </c>
      <c r="G1" s="12" t="s">
        <v>100</v>
      </c>
      <c r="H1" s="12" t="s">
        <v>101</v>
      </c>
      <c r="I1" s="12" t="s">
        <v>102</v>
      </c>
      <c r="J1" s="12" t="s">
        <v>103</v>
      </c>
      <c r="K1" s="12" t="s">
        <v>104</v>
      </c>
      <c r="L1" s="12" t="s">
        <v>105</v>
      </c>
      <c r="M1" s="12" t="s">
        <v>106</v>
      </c>
      <c r="N1" s="12" t="s">
        <v>107</v>
      </c>
    </row>
    <row r="2" spans="1:14" x14ac:dyDescent="0.2">
      <c r="A2" s="12" t="s">
        <v>108</v>
      </c>
      <c r="B2" s="12" t="s">
        <v>53</v>
      </c>
      <c r="C2" s="12" t="s">
        <v>22</v>
      </c>
      <c r="D2" s="12" t="s">
        <v>109</v>
      </c>
      <c r="E2" s="12" t="s">
        <v>110</v>
      </c>
      <c r="F2" s="12" t="s">
        <v>111</v>
      </c>
      <c r="G2" s="12" t="s">
        <v>112</v>
      </c>
      <c r="H2" s="12" t="s">
        <v>113</v>
      </c>
      <c r="I2" s="12" t="s">
        <v>114</v>
      </c>
      <c r="J2" s="12" t="s">
        <v>115</v>
      </c>
      <c r="K2" s="12" t="s">
        <v>116</v>
      </c>
      <c r="L2" s="12" t="s">
        <v>94</v>
      </c>
      <c r="M2" s="12" t="s">
        <v>117</v>
      </c>
      <c r="N2" s="12" t="s">
        <v>118</v>
      </c>
    </row>
    <row r="3" spans="1:14" x14ac:dyDescent="0.2">
      <c r="A3" s="12" t="s">
        <v>34</v>
      </c>
      <c r="B3" s="12" t="s">
        <v>38</v>
      </c>
      <c r="C3" s="12" t="s">
        <v>36</v>
      </c>
      <c r="D3" s="12" t="s">
        <v>39</v>
      </c>
      <c r="E3" s="12" t="s">
        <v>39</v>
      </c>
      <c r="F3" s="12" t="s">
        <v>39</v>
      </c>
      <c r="G3" s="12" t="s">
        <v>39</v>
      </c>
      <c r="H3" s="12" t="s">
        <v>36</v>
      </c>
      <c r="I3" s="12" t="s">
        <v>36</v>
      </c>
      <c r="J3" s="12" t="s">
        <v>36</v>
      </c>
      <c r="K3" s="12" t="s">
        <v>36</v>
      </c>
      <c r="L3" s="12" t="s">
        <v>36</v>
      </c>
      <c r="M3" s="12" t="s">
        <v>36</v>
      </c>
      <c r="N3" s="12" t="s">
        <v>37</v>
      </c>
    </row>
    <row r="4" spans="1:14" x14ac:dyDescent="0.2">
      <c r="A4" s="12" t="s">
        <v>40</v>
      </c>
      <c r="B4" s="12" t="s">
        <v>45</v>
      </c>
      <c r="C4" s="12" t="s">
        <v>42</v>
      </c>
      <c r="D4" s="12" t="s">
        <v>44</v>
      </c>
      <c r="E4" s="12" t="s">
        <v>54</v>
      </c>
      <c r="F4" s="12" t="s">
        <v>44</v>
      </c>
      <c r="G4" s="12" t="s">
        <v>54</v>
      </c>
      <c r="H4" s="12" t="s">
        <v>43</v>
      </c>
      <c r="I4" s="12" t="s">
        <v>43</v>
      </c>
      <c r="J4" s="12" t="s">
        <v>42</v>
      </c>
      <c r="K4" s="12" t="s">
        <v>42</v>
      </c>
      <c r="L4" s="12" t="s">
        <v>96</v>
      </c>
      <c r="M4" s="12" t="s">
        <v>42</v>
      </c>
      <c r="N4" s="12" t="s">
        <v>44</v>
      </c>
    </row>
    <row r="5" spans="1:14" x14ac:dyDescent="0.2">
      <c r="A5" s="12" t="s">
        <v>165</v>
      </c>
      <c r="B5" s="12" t="s">
        <v>167</v>
      </c>
      <c r="C5" s="12" t="s">
        <v>166</v>
      </c>
      <c r="D5" s="12" t="s">
        <v>166</v>
      </c>
      <c r="E5" s="12" t="s">
        <v>166</v>
      </c>
      <c r="F5" s="12" t="s">
        <v>166</v>
      </c>
      <c r="G5" s="12" t="s">
        <v>166</v>
      </c>
      <c r="H5" s="12" t="s">
        <v>166</v>
      </c>
      <c r="I5" s="12" t="s">
        <v>166</v>
      </c>
      <c r="J5" s="12" t="s">
        <v>166</v>
      </c>
      <c r="K5" s="12" t="s">
        <v>166</v>
      </c>
      <c r="L5" s="12" t="s">
        <v>166</v>
      </c>
      <c r="M5" s="12" t="s">
        <v>166</v>
      </c>
      <c r="N5" s="12" t="s">
        <v>166</v>
      </c>
    </row>
    <row r="6" spans="1:14" x14ac:dyDescent="0.2">
      <c r="A6" s="12" t="s">
        <v>169</v>
      </c>
      <c r="B6" s="12" t="s">
        <v>171</v>
      </c>
      <c r="C6" s="12" t="s">
        <v>170</v>
      </c>
      <c r="D6" s="12" t="s">
        <v>171</v>
      </c>
      <c r="E6" s="12" t="s">
        <v>171</v>
      </c>
      <c r="F6" s="12" t="s">
        <v>171</v>
      </c>
      <c r="G6" s="12" t="s">
        <v>171</v>
      </c>
      <c r="H6" s="12" t="s">
        <v>171</v>
      </c>
      <c r="I6" s="12" t="s">
        <v>171</v>
      </c>
      <c r="J6" s="12" t="s">
        <v>171</v>
      </c>
      <c r="K6" s="12" t="s">
        <v>171</v>
      </c>
      <c r="L6" s="12" t="s">
        <v>171</v>
      </c>
      <c r="M6" s="12" t="s">
        <v>171</v>
      </c>
      <c r="N6" s="12" t="s">
        <v>171</v>
      </c>
    </row>
    <row r="7" spans="1:14" x14ac:dyDescent="0.2">
      <c r="A7" s="12" t="s">
        <v>172</v>
      </c>
      <c r="B7" s="12" t="s">
        <v>174</v>
      </c>
      <c r="C7" s="12" t="s">
        <v>173</v>
      </c>
      <c r="D7" s="12" t="s">
        <v>174</v>
      </c>
      <c r="E7" s="12" t="s">
        <v>174</v>
      </c>
      <c r="F7" s="12" t="s">
        <v>174</v>
      </c>
      <c r="G7" s="12" t="s">
        <v>174</v>
      </c>
      <c r="H7" s="12" t="s">
        <v>174</v>
      </c>
      <c r="I7" s="12" t="s">
        <v>174</v>
      </c>
      <c r="J7" s="12" t="s">
        <v>174</v>
      </c>
      <c r="K7" s="12" t="s">
        <v>174</v>
      </c>
      <c r="L7" s="12" t="s">
        <v>174</v>
      </c>
      <c r="M7" s="12" t="s">
        <v>174</v>
      </c>
      <c r="N7" s="12" t="s">
        <v>174</v>
      </c>
    </row>
    <row r="8" spans="1:14" x14ac:dyDescent="0.2">
      <c r="A8" s="12" t="s">
        <v>195</v>
      </c>
      <c r="B8" s="12" t="s">
        <v>196</v>
      </c>
      <c r="C8" s="12" t="s">
        <v>176</v>
      </c>
      <c r="D8" s="12" t="s">
        <v>176</v>
      </c>
      <c r="E8" s="12" t="s">
        <v>176</v>
      </c>
      <c r="F8" s="12" t="s">
        <v>176</v>
      </c>
      <c r="G8" s="12" t="s">
        <v>176</v>
      </c>
      <c r="H8" s="12" t="s">
        <v>176</v>
      </c>
      <c r="I8" s="12" t="s">
        <v>176</v>
      </c>
      <c r="J8" s="12" t="s">
        <v>176</v>
      </c>
      <c r="K8" s="12" t="s">
        <v>176</v>
      </c>
      <c r="L8" s="12" t="s">
        <v>176</v>
      </c>
      <c r="M8" s="12" t="s">
        <v>176</v>
      </c>
      <c r="N8" s="12" t="s">
        <v>176</v>
      </c>
    </row>
    <row r="9" spans="1:14" x14ac:dyDescent="0.2">
      <c r="A9" s="12" t="s">
        <v>197</v>
      </c>
      <c r="B9" s="12" t="s">
        <v>198</v>
      </c>
      <c r="C9" s="12" t="s">
        <v>178</v>
      </c>
      <c r="D9" s="12" t="s">
        <v>178</v>
      </c>
      <c r="E9" s="12" t="s">
        <v>178</v>
      </c>
      <c r="F9" s="12" t="s">
        <v>178</v>
      </c>
      <c r="G9" s="12" t="s">
        <v>178</v>
      </c>
      <c r="H9" s="12" t="s">
        <v>178</v>
      </c>
      <c r="I9" s="12" t="s">
        <v>178</v>
      </c>
      <c r="J9" s="12" t="s">
        <v>178</v>
      </c>
      <c r="K9" s="12" t="s">
        <v>178</v>
      </c>
      <c r="L9" s="12" t="s">
        <v>178</v>
      </c>
      <c r="M9" s="12" t="s">
        <v>178</v>
      </c>
      <c r="N9" s="12" t="s">
        <v>178</v>
      </c>
    </row>
    <row r="10" spans="1:14" x14ac:dyDescent="0.2">
      <c r="A10" s="12" t="s">
        <v>179</v>
      </c>
      <c r="B10" s="12" t="s">
        <v>181</v>
      </c>
      <c r="C10" s="12" t="s">
        <v>180</v>
      </c>
      <c r="D10" s="12" t="s">
        <v>205</v>
      </c>
      <c r="E10" s="12" t="s">
        <v>206</v>
      </c>
      <c r="F10" s="12" t="s">
        <v>205</v>
      </c>
      <c r="G10" s="12" t="s">
        <v>206</v>
      </c>
      <c r="H10" s="12" t="s">
        <v>180</v>
      </c>
      <c r="I10" s="12" t="s">
        <v>180</v>
      </c>
      <c r="J10" s="12" t="s">
        <v>180</v>
      </c>
      <c r="K10" s="12" t="s">
        <v>180</v>
      </c>
      <c r="L10" s="12" t="s">
        <v>180</v>
      </c>
      <c r="M10" s="12" t="s">
        <v>180</v>
      </c>
      <c r="N10" s="12" t="s">
        <v>180</v>
      </c>
    </row>
    <row r="11" spans="1:14" x14ac:dyDescent="0.2">
      <c r="A11" s="12" t="s">
        <v>183</v>
      </c>
      <c r="B11" s="12" t="s">
        <v>199</v>
      </c>
      <c r="C11" s="12" t="s">
        <v>184</v>
      </c>
      <c r="D11" s="12" t="s">
        <v>207</v>
      </c>
      <c r="E11" s="12" t="s">
        <v>208</v>
      </c>
      <c r="F11" s="12" t="s">
        <v>207</v>
      </c>
      <c r="G11" s="12" t="s">
        <v>208</v>
      </c>
      <c r="H11" s="12" t="s">
        <v>184</v>
      </c>
      <c r="I11" s="12" t="s">
        <v>184</v>
      </c>
      <c r="J11" s="12" t="s">
        <v>184</v>
      </c>
      <c r="K11" s="12" t="s">
        <v>184</v>
      </c>
      <c r="L11" s="12" t="s">
        <v>184</v>
      </c>
      <c r="M11" s="12" t="s">
        <v>184</v>
      </c>
      <c r="N11" s="12" t="s">
        <v>184</v>
      </c>
    </row>
    <row r="12" spans="1:14" x14ac:dyDescent="0.2">
      <c r="A12" s="12" t="s">
        <v>188</v>
      </c>
      <c r="B12" s="12" t="s">
        <v>189</v>
      </c>
      <c r="C12" s="12" t="s">
        <v>189</v>
      </c>
      <c r="D12" s="12" t="s">
        <v>190</v>
      </c>
      <c r="E12" s="12" t="s">
        <v>190</v>
      </c>
      <c r="F12" s="12" t="s">
        <v>190</v>
      </c>
      <c r="G12" s="12" t="s">
        <v>190</v>
      </c>
      <c r="H12" s="12" t="s">
        <v>190</v>
      </c>
      <c r="I12" s="12" t="s">
        <v>190</v>
      </c>
      <c r="J12" s="12" t="s">
        <v>190</v>
      </c>
      <c r="K12" s="12" t="s">
        <v>190</v>
      </c>
      <c r="L12" s="12" t="s">
        <v>190</v>
      </c>
      <c r="M12" s="12" t="s">
        <v>190</v>
      </c>
      <c r="N12" s="12" t="s">
        <v>190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1"/>
  </sheetPr>
  <dimension ref="A1:H12"/>
  <sheetViews>
    <sheetView workbookViewId="0">
      <selection activeCell="C37" sqref="C37"/>
    </sheetView>
  </sheetViews>
  <sheetFormatPr defaultColWidth="8.6640625" defaultRowHeight="13" x14ac:dyDescent="0.2"/>
  <cols>
    <col min="1" max="1" width="48.6640625" style="13" bestFit="1" customWidth="1"/>
    <col min="2" max="3" width="47.6640625" style="13" bestFit="1" customWidth="1"/>
    <col min="4" max="8" width="40.6640625" style="13" bestFit="1" customWidth="1"/>
    <col min="9" max="16384" width="8.6640625" style="13"/>
  </cols>
  <sheetData>
    <row r="1" spans="1:8" x14ac:dyDescent="0.2">
      <c r="A1" s="12" t="s">
        <v>0</v>
      </c>
      <c r="B1" s="12" t="s">
        <v>49</v>
      </c>
      <c r="C1" s="12" t="s">
        <v>50</v>
      </c>
      <c r="D1" s="12" t="s">
        <v>51</v>
      </c>
      <c r="E1" s="12" t="s">
        <v>56</v>
      </c>
      <c r="F1" s="12" t="s">
        <v>57</v>
      </c>
      <c r="G1" s="12" t="s">
        <v>58</v>
      </c>
      <c r="H1" s="12" t="s">
        <v>59</v>
      </c>
    </row>
    <row r="2" spans="1:8" x14ac:dyDescent="0.2">
      <c r="A2" s="12" t="s">
        <v>18</v>
      </c>
      <c r="B2" s="12" t="s">
        <v>52</v>
      </c>
      <c r="C2" s="12" t="s">
        <v>53</v>
      </c>
      <c r="D2" s="12" t="s">
        <v>22</v>
      </c>
      <c r="E2" s="12" t="s">
        <v>60</v>
      </c>
      <c r="F2" s="12" t="s">
        <v>209</v>
      </c>
      <c r="G2" s="12" t="s">
        <v>61</v>
      </c>
      <c r="H2" s="12" t="s">
        <v>62</v>
      </c>
    </row>
    <row r="3" spans="1:8" x14ac:dyDescent="0.2">
      <c r="A3" s="12" t="s">
        <v>34</v>
      </c>
      <c r="B3" s="12" t="s">
        <v>39</v>
      </c>
      <c r="C3" s="12" t="s">
        <v>38</v>
      </c>
      <c r="D3" s="12" t="s">
        <v>36</v>
      </c>
      <c r="E3" s="12" t="s">
        <v>36</v>
      </c>
      <c r="F3" s="12" t="s">
        <v>38</v>
      </c>
      <c r="G3" s="12" t="s">
        <v>36</v>
      </c>
      <c r="H3" s="12" t="s">
        <v>37</v>
      </c>
    </row>
    <row r="4" spans="1:8" x14ac:dyDescent="0.2">
      <c r="A4" s="12" t="s">
        <v>40</v>
      </c>
      <c r="B4" s="12" t="s">
        <v>47</v>
      </c>
      <c r="C4" s="12" t="s">
        <v>45</v>
      </c>
      <c r="D4" s="12" t="s">
        <v>42</v>
      </c>
      <c r="E4" s="12" t="s">
        <v>42</v>
      </c>
      <c r="F4" s="12" t="s">
        <v>45</v>
      </c>
      <c r="G4" s="12" t="s">
        <v>63</v>
      </c>
      <c r="H4" s="12" t="s">
        <v>44</v>
      </c>
    </row>
    <row r="5" spans="1:8" x14ac:dyDescent="0.2">
      <c r="A5" s="12" t="s">
        <v>165</v>
      </c>
      <c r="B5" s="12" t="s">
        <v>167</v>
      </c>
      <c r="C5" s="12" t="s">
        <v>167</v>
      </c>
      <c r="D5" s="12" t="s">
        <v>166</v>
      </c>
      <c r="E5" s="12" t="s">
        <v>166</v>
      </c>
      <c r="F5" s="12" t="s">
        <v>166</v>
      </c>
      <c r="G5" s="12" t="s">
        <v>166</v>
      </c>
      <c r="H5" s="12" t="s">
        <v>166</v>
      </c>
    </row>
    <row r="6" spans="1:8" x14ac:dyDescent="0.2">
      <c r="A6" s="12" t="s">
        <v>169</v>
      </c>
      <c r="B6" s="12" t="s">
        <v>171</v>
      </c>
      <c r="C6" s="12" t="s">
        <v>171</v>
      </c>
      <c r="D6" s="12" t="s">
        <v>170</v>
      </c>
      <c r="E6" s="12" t="s">
        <v>171</v>
      </c>
      <c r="F6" s="12" t="s">
        <v>171</v>
      </c>
      <c r="G6" s="12" t="s">
        <v>171</v>
      </c>
      <c r="H6" s="12" t="s">
        <v>171</v>
      </c>
    </row>
    <row r="7" spans="1:8" x14ac:dyDescent="0.2">
      <c r="A7" s="12" t="s">
        <v>172</v>
      </c>
      <c r="B7" s="12" t="s">
        <v>174</v>
      </c>
      <c r="C7" s="12" t="s">
        <v>174</v>
      </c>
      <c r="D7" s="12" t="s">
        <v>173</v>
      </c>
      <c r="E7" s="12" t="s">
        <v>174</v>
      </c>
      <c r="F7" s="12" t="s">
        <v>174</v>
      </c>
      <c r="G7" s="12" t="s">
        <v>174</v>
      </c>
      <c r="H7" s="12" t="s">
        <v>174</v>
      </c>
    </row>
    <row r="8" spans="1:8" x14ac:dyDescent="0.2">
      <c r="A8" s="12" t="s">
        <v>195</v>
      </c>
      <c r="B8" s="12" t="s">
        <v>196</v>
      </c>
      <c r="C8" s="12" t="s">
        <v>196</v>
      </c>
      <c r="D8" s="12" t="s">
        <v>176</v>
      </c>
      <c r="E8" s="12" t="s">
        <v>176</v>
      </c>
      <c r="F8" s="12" t="s">
        <v>176</v>
      </c>
      <c r="G8" s="12" t="s">
        <v>176</v>
      </c>
      <c r="H8" s="12" t="s">
        <v>176</v>
      </c>
    </row>
    <row r="9" spans="1:8" x14ac:dyDescent="0.2">
      <c r="A9" s="12" t="s">
        <v>210</v>
      </c>
      <c r="B9" s="12" t="s">
        <v>203</v>
      </c>
      <c r="C9" s="12" t="s">
        <v>198</v>
      </c>
      <c r="D9" s="12" t="s">
        <v>178</v>
      </c>
      <c r="E9" s="12" t="s">
        <v>178</v>
      </c>
      <c r="F9" s="12" t="s">
        <v>178</v>
      </c>
      <c r="G9" s="12" t="s">
        <v>178</v>
      </c>
      <c r="H9" s="12" t="s">
        <v>178</v>
      </c>
    </row>
    <row r="10" spans="1:8" x14ac:dyDescent="0.2">
      <c r="A10" s="12" t="s">
        <v>204</v>
      </c>
      <c r="B10" s="12" t="s">
        <v>182</v>
      </c>
      <c r="C10" s="12" t="s">
        <v>181</v>
      </c>
      <c r="D10" s="12" t="s">
        <v>180</v>
      </c>
      <c r="E10" s="12" t="s">
        <v>180</v>
      </c>
      <c r="F10" s="12" t="s">
        <v>181</v>
      </c>
      <c r="G10" s="12" t="s">
        <v>180</v>
      </c>
      <c r="H10" s="12" t="s">
        <v>180</v>
      </c>
    </row>
    <row r="11" spans="1:8" x14ac:dyDescent="0.2">
      <c r="A11" s="12" t="s">
        <v>183</v>
      </c>
      <c r="B11" s="12" t="s">
        <v>187</v>
      </c>
      <c r="C11" s="12" t="s">
        <v>199</v>
      </c>
      <c r="D11" s="12" t="s">
        <v>184</v>
      </c>
      <c r="E11" s="12" t="s">
        <v>184</v>
      </c>
      <c r="F11" s="12" t="s">
        <v>199</v>
      </c>
      <c r="G11" s="12" t="s">
        <v>184</v>
      </c>
      <c r="H11" s="12" t="s">
        <v>184</v>
      </c>
    </row>
    <row r="12" spans="1:8" x14ac:dyDescent="0.2">
      <c r="A12" s="12" t="s">
        <v>188</v>
      </c>
      <c r="B12" s="12" t="s">
        <v>189</v>
      </c>
      <c r="C12" s="12" t="s">
        <v>189</v>
      </c>
      <c r="D12" s="12" t="s">
        <v>189</v>
      </c>
      <c r="E12" s="12" t="s">
        <v>190</v>
      </c>
      <c r="F12" s="12" t="s">
        <v>190</v>
      </c>
      <c r="G12" s="12" t="s">
        <v>190</v>
      </c>
      <c r="H12" s="12" t="s">
        <v>190</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sheetPr>
  <dimension ref="A1:Q14"/>
  <sheetViews>
    <sheetView workbookViewId="0">
      <selection activeCell="C37" sqref="C37"/>
    </sheetView>
  </sheetViews>
  <sheetFormatPr defaultRowHeight="14" x14ac:dyDescent="0.2"/>
  <cols>
    <col min="11" max="11" width="10.5" bestFit="1" customWidth="1"/>
  </cols>
  <sheetData>
    <row r="1" spans="1:17" x14ac:dyDescent="0.2">
      <c r="A1" t="s">
        <v>133</v>
      </c>
      <c r="F1" t="s">
        <v>138</v>
      </c>
      <c r="G1">
        <v>3</v>
      </c>
      <c r="H1" t="s">
        <v>255</v>
      </c>
      <c r="I1">
        <v>1</v>
      </c>
      <c r="K1" s="34">
        <v>46112</v>
      </c>
      <c r="M1" t="s">
        <v>275</v>
      </c>
      <c r="N1">
        <v>0</v>
      </c>
      <c r="P1" t="s">
        <v>287</v>
      </c>
      <c r="Q1">
        <v>1</v>
      </c>
    </row>
    <row r="2" spans="1:17" x14ac:dyDescent="0.2">
      <c r="A2" t="s">
        <v>134</v>
      </c>
      <c r="F2" t="s">
        <v>139</v>
      </c>
      <c r="G2">
        <v>2</v>
      </c>
      <c r="H2" t="s">
        <v>152</v>
      </c>
      <c r="I2">
        <v>1</v>
      </c>
      <c r="M2" t="s">
        <v>276</v>
      </c>
      <c r="N2">
        <v>0</v>
      </c>
      <c r="P2" t="s">
        <v>288</v>
      </c>
      <c r="Q2">
        <v>1</v>
      </c>
    </row>
    <row r="3" spans="1:17" x14ac:dyDescent="0.2">
      <c r="F3" t="s">
        <v>140</v>
      </c>
      <c r="G3">
        <v>3</v>
      </c>
      <c r="H3" t="s">
        <v>153</v>
      </c>
      <c r="I3">
        <v>0.75</v>
      </c>
      <c r="M3" t="s">
        <v>286</v>
      </c>
      <c r="N3">
        <v>1</v>
      </c>
      <c r="P3" t="s">
        <v>289</v>
      </c>
      <c r="Q3">
        <v>1</v>
      </c>
    </row>
    <row r="4" spans="1:17" x14ac:dyDescent="0.2">
      <c r="F4" t="s">
        <v>141</v>
      </c>
      <c r="G4">
        <v>1</v>
      </c>
      <c r="H4" t="s">
        <v>258</v>
      </c>
      <c r="I4">
        <v>0</v>
      </c>
      <c r="M4" t="s">
        <v>300</v>
      </c>
      <c r="N4">
        <v>1</v>
      </c>
      <c r="P4" t="s">
        <v>290</v>
      </c>
      <c r="Q4">
        <v>1</v>
      </c>
    </row>
    <row r="5" spans="1:17" x14ac:dyDescent="0.2">
      <c r="F5" t="s">
        <v>142</v>
      </c>
      <c r="G5">
        <v>1</v>
      </c>
      <c r="H5" t="s">
        <v>251</v>
      </c>
      <c r="I5">
        <v>0</v>
      </c>
      <c r="M5" t="s">
        <v>267</v>
      </c>
      <c r="N5">
        <v>0</v>
      </c>
      <c r="P5" t="s">
        <v>291</v>
      </c>
      <c r="Q5">
        <v>1</v>
      </c>
    </row>
    <row r="6" spans="1:17" x14ac:dyDescent="0.2">
      <c r="F6" t="s">
        <v>143</v>
      </c>
      <c r="G6">
        <v>2</v>
      </c>
      <c r="H6" t="s">
        <v>154</v>
      </c>
      <c r="I6">
        <v>1</v>
      </c>
      <c r="P6" t="s">
        <v>292</v>
      </c>
      <c r="Q6">
        <v>1</v>
      </c>
    </row>
    <row r="7" spans="1:17" x14ac:dyDescent="0.2">
      <c r="F7" t="s">
        <v>144</v>
      </c>
      <c r="G7">
        <v>3</v>
      </c>
      <c r="H7" t="s">
        <v>252</v>
      </c>
      <c r="I7">
        <v>0</v>
      </c>
      <c r="P7" t="s">
        <v>293</v>
      </c>
      <c r="Q7">
        <v>1</v>
      </c>
    </row>
    <row r="8" spans="1:17" x14ac:dyDescent="0.2">
      <c r="F8" t="s">
        <v>145</v>
      </c>
      <c r="G8">
        <v>4</v>
      </c>
      <c r="P8" t="s">
        <v>294</v>
      </c>
      <c r="Q8">
        <v>1</v>
      </c>
    </row>
    <row r="9" spans="1:17" x14ac:dyDescent="0.2">
      <c r="F9" t="s">
        <v>146</v>
      </c>
      <c r="G9">
        <v>1</v>
      </c>
      <c r="P9" t="s">
        <v>295</v>
      </c>
      <c r="Q9">
        <v>1</v>
      </c>
    </row>
    <row r="10" spans="1:17" x14ac:dyDescent="0.2">
      <c r="F10" t="s">
        <v>147</v>
      </c>
      <c r="G10">
        <v>6</v>
      </c>
      <c r="P10" t="s">
        <v>296</v>
      </c>
      <c r="Q10">
        <v>1</v>
      </c>
    </row>
    <row r="11" spans="1:17" x14ac:dyDescent="0.2">
      <c r="F11" t="s">
        <v>148</v>
      </c>
      <c r="G11">
        <v>3</v>
      </c>
      <c r="P11" t="s">
        <v>297</v>
      </c>
      <c r="Q11">
        <v>1</v>
      </c>
    </row>
    <row r="12" spans="1:17" x14ac:dyDescent="0.2">
      <c r="F12" t="s">
        <v>149</v>
      </c>
      <c r="G12">
        <v>2</v>
      </c>
      <c r="P12" t="s">
        <v>298</v>
      </c>
      <c r="Q12">
        <v>1</v>
      </c>
    </row>
    <row r="13" spans="1:17" x14ac:dyDescent="0.2">
      <c r="F13" t="s">
        <v>150</v>
      </c>
      <c r="G13">
        <v>3</v>
      </c>
      <c r="P13" t="s">
        <v>299</v>
      </c>
      <c r="Q13">
        <v>1</v>
      </c>
    </row>
    <row r="14" spans="1:17" x14ac:dyDescent="0.2">
      <c r="P14" t="s">
        <v>267</v>
      </c>
      <c r="Q14">
        <v>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11"/>
  <sheetViews>
    <sheetView workbookViewId="0">
      <selection activeCell="B8" sqref="B8"/>
    </sheetView>
  </sheetViews>
  <sheetFormatPr defaultColWidth="8.6640625" defaultRowHeight="14" x14ac:dyDescent="0.2"/>
  <cols>
    <col min="1" max="2" width="30.58203125" style="7" customWidth="1"/>
    <col min="3" max="3" width="22.6640625" style="7" bestFit="1" customWidth="1"/>
    <col min="4" max="4" width="25.6640625" style="7" customWidth="1"/>
    <col min="5" max="5" width="11.5" style="7" bestFit="1" customWidth="1"/>
    <col min="6" max="7" width="8.6640625" style="7"/>
    <col min="8" max="8" width="9.5" style="7" bestFit="1" customWidth="1"/>
    <col min="9" max="16384" width="8.6640625" style="7"/>
  </cols>
  <sheetData>
    <row r="1" spans="1:5" x14ac:dyDescent="0.2">
      <c r="A1" s="14" t="s">
        <v>253</v>
      </c>
      <c r="B1" s="15" t="s">
        <v>285</v>
      </c>
      <c r="D1" s="14" t="s">
        <v>155</v>
      </c>
      <c r="E1" s="15" t="s">
        <v>156</v>
      </c>
    </row>
    <row r="2" spans="1:5" x14ac:dyDescent="0.2">
      <c r="A2" s="35"/>
      <c r="B2" s="16" t="s">
        <v>304</v>
      </c>
      <c r="D2" s="17" t="s">
        <v>302</v>
      </c>
      <c r="E2" s="18">
        <v>36617</v>
      </c>
    </row>
    <row r="3" spans="1:5" x14ac:dyDescent="0.2">
      <c r="D3" s="17" t="s">
        <v>305</v>
      </c>
      <c r="E3" s="18">
        <v>41000</v>
      </c>
    </row>
    <row r="4" spans="1:5" x14ac:dyDescent="0.2">
      <c r="A4" s="14" t="s">
        <v>119</v>
      </c>
      <c r="B4" s="15" t="s">
        <v>120</v>
      </c>
      <c r="D4" s="17"/>
      <c r="E4" s="18"/>
    </row>
    <row r="5" spans="1:5" x14ac:dyDescent="0.2">
      <c r="A5" s="21" t="s">
        <v>211</v>
      </c>
      <c r="B5" s="16" t="s">
        <v>212</v>
      </c>
      <c r="D5" s="17"/>
      <c r="E5" s="38"/>
    </row>
    <row r="6" spans="1:5" x14ac:dyDescent="0.2">
      <c r="D6" s="19"/>
      <c r="E6" s="20"/>
    </row>
    <row r="7" spans="1:5" x14ac:dyDescent="0.2">
      <c r="A7" s="14" t="s">
        <v>121</v>
      </c>
      <c r="B7" s="15" t="s">
        <v>122</v>
      </c>
      <c r="D7" s="19"/>
      <c r="E7" s="20"/>
    </row>
    <row r="8" spans="1:5" x14ac:dyDescent="0.2">
      <c r="A8" s="21" t="s">
        <v>213</v>
      </c>
      <c r="B8" s="16" t="s">
        <v>214</v>
      </c>
      <c r="D8" s="19"/>
      <c r="E8" s="20"/>
    </row>
    <row r="9" spans="1:5" x14ac:dyDescent="0.2">
      <c r="D9" s="19"/>
      <c r="E9" s="20"/>
    </row>
    <row r="10" spans="1:5" x14ac:dyDescent="0.2">
      <c r="A10" s="14" t="s">
        <v>123</v>
      </c>
      <c r="B10" s="15" t="s">
        <v>124</v>
      </c>
      <c r="D10" s="19"/>
      <c r="E10" s="20"/>
    </row>
    <row r="11" spans="1:5" x14ac:dyDescent="0.2">
      <c r="A11" s="21" t="s">
        <v>134</v>
      </c>
      <c r="B11" s="22">
        <v>29495</v>
      </c>
      <c r="D11" s="23"/>
      <c r="E11" s="24"/>
    </row>
  </sheetData>
  <sheetProtection algorithmName="SHA-512" hashValue="+rOdTLpWfhIZP3reAUagPENmOIpfr5cjpUlfysacwXWA3d5DczjOeeakWzSXiKNPrs2zPrKqcer+gvSZA6ueHg==" saltValue="RioVcRiqvQ1+TrH2OgYL0g==" spinCount="100000" sheet="1" selectLockedCells="1"/>
  <phoneticPr fontId="1"/>
  <conditionalFormatting sqref="E2">
    <cfRule type="expression" dxfId="51" priority="1">
      <formula>AND($D2&lt;&gt;"－",ISBLANK(E2))</formula>
    </cfRule>
  </conditionalFormatting>
  <dataValidations count="4">
    <dataValidation type="date" operator="lessThan" allowBlank="1" showInputMessage="1" showErrorMessage="1" prompt="西暦で入力してください。" sqref="B11" xr:uid="{00000000-0002-0000-0100-000000000000}">
      <formula1>TODAY()</formula1>
    </dataValidation>
    <dataValidation type="date" operator="greaterThanOrEqual" allowBlank="1" showInputMessage="1" showErrorMessage="1" prompt="西暦で入力してください。_x000a_年、月は必ず確認の上、入力してください。_x000a_ただし、日付が不明な場合は、1日として入力してください。_x000a_（例）_x000a_2010年4月に取得したが、日付が不明な場合_x000a_2010/04/01" sqref="E2:E11" xr:uid="{00000000-0002-0000-0100-000001000000}">
      <formula1>$B$11</formula1>
    </dataValidation>
    <dataValidation type="list" allowBlank="1" showInputMessage="1" showErrorMessage="1" sqref="D2" xr:uid="{00000000-0002-0000-0100-000002000000}">
      <formula1>"普通運転免許,－"</formula1>
    </dataValidation>
    <dataValidation type="textLength" imeMode="halfAlpha" allowBlank="1" showInputMessage="1" showErrorMessage="1" error="受験番号は半角数字10桁で入力してください。" prompt="受験番号の下４桁を入力してください" sqref="A2" xr:uid="{00000000-0002-0000-0100-000003000000}">
      <formula1>4</formula1>
      <formula2>4</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リスト用!$A$1:$A$2</xm:f>
          </x14:formula1>
          <xm:sqref>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101"/>
  <sheetViews>
    <sheetView zoomScaleNormal="100" workbookViewId="0">
      <pane xSplit="1" ySplit="1" topLeftCell="B2" activePane="bottomRight" state="frozen"/>
      <selection activeCell="B1" sqref="B1"/>
      <selection pane="topRight" activeCell="B1" sqref="B1"/>
      <selection pane="bottomLeft" activeCell="B1" sqref="B1"/>
      <selection pane="bottomRight" activeCell="I2" sqref="I2"/>
    </sheetView>
  </sheetViews>
  <sheetFormatPr defaultColWidth="8.6640625" defaultRowHeight="14" x14ac:dyDescent="0.2"/>
  <cols>
    <col min="1" max="1" width="4.1640625" style="7" bestFit="1" customWidth="1"/>
    <col min="2" max="5" width="35.6640625" style="7" customWidth="1"/>
    <col min="6" max="9" width="7.1640625" style="8" bestFit="1" customWidth="1"/>
    <col min="10" max="10" width="9.1640625" style="7" bestFit="1" customWidth="1"/>
    <col min="11" max="16384" width="8.6640625" style="7"/>
  </cols>
  <sheetData>
    <row r="1" spans="1:10" x14ac:dyDescent="0.2">
      <c r="A1" s="7" t="s">
        <v>135</v>
      </c>
      <c r="B1" s="7" t="s">
        <v>125</v>
      </c>
      <c r="C1" s="7" t="s">
        <v>136</v>
      </c>
      <c r="D1" s="7" t="s">
        <v>126</v>
      </c>
      <c r="E1" s="7" t="s">
        <v>127</v>
      </c>
      <c r="F1" s="8" t="s">
        <v>128</v>
      </c>
      <c r="G1" s="8" t="s">
        <v>129</v>
      </c>
      <c r="H1" s="8" t="s">
        <v>130</v>
      </c>
      <c r="I1" s="8" t="s">
        <v>131</v>
      </c>
      <c r="J1" s="8" t="s">
        <v>137</v>
      </c>
    </row>
    <row r="2" spans="1:10" x14ac:dyDescent="0.2">
      <c r="A2" s="7" t="str">
        <f>IF(ISBLANK(B2),"",ROW()-1)</f>
        <v/>
      </c>
      <c r="B2" s="5"/>
      <c r="C2" s="7" t="s">
        <v>138</v>
      </c>
      <c r="D2" s="5"/>
      <c r="E2" s="5"/>
      <c r="F2" s="6"/>
      <c r="G2" s="6"/>
      <c r="H2" s="6"/>
      <c r="I2" s="6"/>
      <c r="J2" s="5"/>
    </row>
    <row r="3" spans="1:10" x14ac:dyDescent="0.2">
      <c r="A3" s="7" t="str">
        <f t="shared" ref="A3:A66" si="0">IF(ISBLANK(B3),"",ROW()-1)</f>
        <v/>
      </c>
      <c r="B3" s="5"/>
      <c r="C3" s="5"/>
      <c r="D3" s="5"/>
      <c r="E3" s="5"/>
      <c r="F3" s="6"/>
      <c r="G3" s="6"/>
      <c r="H3" s="6"/>
      <c r="I3" s="6"/>
      <c r="J3" s="5"/>
    </row>
    <row r="4" spans="1:10" x14ac:dyDescent="0.2">
      <c r="A4" s="7" t="str">
        <f t="shared" si="0"/>
        <v/>
      </c>
      <c r="B4" s="5"/>
      <c r="C4" s="5"/>
      <c r="D4" s="5"/>
      <c r="E4" s="5"/>
      <c r="F4" s="6"/>
      <c r="G4" s="6"/>
      <c r="H4" s="6"/>
      <c r="I4" s="6"/>
      <c r="J4" s="5"/>
    </row>
    <row r="5" spans="1:10" x14ac:dyDescent="0.2">
      <c r="A5" s="7" t="str">
        <f t="shared" si="0"/>
        <v/>
      </c>
      <c r="B5" s="5"/>
      <c r="C5" s="5"/>
      <c r="D5" s="5"/>
      <c r="E5" s="5"/>
      <c r="F5" s="6"/>
      <c r="G5" s="6"/>
      <c r="H5" s="6"/>
      <c r="I5" s="6"/>
      <c r="J5" s="5"/>
    </row>
    <row r="6" spans="1:10" x14ac:dyDescent="0.2">
      <c r="A6" s="7" t="str">
        <f t="shared" si="0"/>
        <v/>
      </c>
      <c r="B6" s="5"/>
      <c r="C6" s="5"/>
      <c r="D6" s="5"/>
      <c r="E6" s="5"/>
      <c r="F6" s="6"/>
      <c r="G6" s="6"/>
      <c r="H6" s="6"/>
      <c r="I6" s="6"/>
      <c r="J6" s="5"/>
    </row>
    <row r="7" spans="1:10" x14ac:dyDescent="0.2">
      <c r="A7" s="7" t="str">
        <f t="shared" si="0"/>
        <v/>
      </c>
      <c r="B7" s="5"/>
      <c r="C7" s="5"/>
      <c r="D7" s="5"/>
      <c r="E7" s="5"/>
      <c r="F7" s="6"/>
      <c r="G7" s="6"/>
      <c r="H7" s="6"/>
      <c r="I7" s="6"/>
      <c r="J7" s="5"/>
    </row>
    <row r="8" spans="1:10" x14ac:dyDescent="0.2">
      <c r="A8" s="7" t="str">
        <f t="shared" si="0"/>
        <v/>
      </c>
      <c r="B8" s="5"/>
      <c r="C8" s="5"/>
      <c r="D8" s="5"/>
      <c r="E8" s="5"/>
      <c r="F8" s="6"/>
      <c r="G8" s="6"/>
      <c r="H8" s="6"/>
      <c r="I8" s="6"/>
      <c r="J8" s="5"/>
    </row>
    <row r="9" spans="1:10" x14ac:dyDescent="0.2">
      <c r="A9" s="7" t="str">
        <f t="shared" si="0"/>
        <v/>
      </c>
      <c r="B9" s="5"/>
      <c r="C9" s="5"/>
      <c r="D9" s="5"/>
      <c r="E9" s="5"/>
      <c r="F9" s="6"/>
      <c r="G9" s="6"/>
      <c r="H9" s="6"/>
      <c r="I9" s="6"/>
      <c r="J9" s="5"/>
    </row>
    <row r="10" spans="1:10" x14ac:dyDescent="0.2">
      <c r="A10" s="7" t="str">
        <f t="shared" si="0"/>
        <v/>
      </c>
      <c r="B10" s="5"/>
      <c r="C10" s="5"/>
      <c r="D10" s="5"/>
      <c r="E10" s="5"/>
      <c r="F10" s="6"/>
      <c r="G10" s="6"/>
      <c r="H10" s="6"/>
      <c r="I10" s="6"/>
      <c r="J10" s="5"/>
    </row>
    <row r="11" spans="1:10" x14ac:dyDescent="0.2">
      <c r="A11" s="7" t="str">
        <f t="shared" si="0"/>
        <v/>
      </c>
      <c r="B11" s="5"/>
      <c r="C11" s="5"/>
      <c r="D11" s="5"/>
      <c r="E11" s="5"/>
      <c r="F11" s="6"/>
      <c r="G11" s="6"/>
      <c r="H11" s="6"/>
      <c r="I11" s="6"/>
      <c r="J11" s="5"/>
    </row>
    <row r="12" spans="1:10" x14ac:dyDescent="0.2">
      <c r="A12" s="7" t="str">
        <f t="shared" si="0"/>
        <v/>
      </c>
      <c r="B12" s="5"/>
      <c r="C12" s="5"/>
      <c r="D12" s="5"/>
      <c r="E12" s="5"/>
      <c r="F12" s="6"/>
      <c r="G12" s="6"/>
      <c r="H12" s="6"/>
      <c r="I12" s="6"/>
      <c r="J12" s="5"/>
    </row>
    <row r="13" spans="1:10" x14ac:dyDescent="0.2">
      <c r="A13" s="7" t="str">
        <f t="shared" si="0"/>
        <v/>
      </c>
      <c r="B13" s="5"/>
      <c r="C13" s="5"/>
      <c r="D13" s="5"/>
      <c r="E13" s="5"/>
      <c r="F13" s="6"/>
      <c r="G13" s="6"/>
      <c r="H13" s="6"/>
      <c r="I13" s="6"/>
      <c r="J13" s="5"/>
    </row>
    <row r="14" spans="1:10" x14ac:dyDescent="0.2">
      <c r="A14" s="7" t="str">
        <f t="shared" si="0"/>
        <v/>
      </c>
      <c r="B14" s="5"/>
      <c r="C14" s="5"/>
      <c r="D14" s="5"/>
      <c r="E14" s="5"/>
      <c r="F14" s="6"/>
      <c r="G14" s="6"/>
      <c r="H14" s="6"/>
      <c r="I14" s="6"/>
      <c r="J14" s="5"/>
    </row>
    <row r="15" spans="1:10" x14ac:dyDescent="0.2">
      <c r="A15" s="7" t="str">
        <f t="shared" si="0"/>
        <v/>
      </c>
      <c r="B15" s="5"/>
      <c r="C15" s="5"/>
      <c r="D15" s="5"/>
      <c r="E15" s="5"/>
      <c r="F15" s="6"/>
      <c r="G15" s="6"/>
      <c r="H15" s="6"/>
      <c r="I15" s="6"/>
      <c r="J15" s="5"/>
    </row>
    <row r="16" spans="1:10" x14ac:dyDescent="0.2">
      <c r="A16" s="7" t="str">
        <f t="shared" si="0"/>
        <v/>
      </c>
      <c r="B16" s="5"/>
      <c r="C16" s="5"/>
      <c r="D16" s="5"/>
      <c r="E16" s="5"/>
      <c r="F16" s="6"/>
      <c r="G16" s="6"/>
      <c r="H16" s="6"/>
      <c r="I16" s="6"/>
      <c r="J16" s="5"/>
    </row>
    <row r="17" spans="1:10" x14ac:dyDescent="0.2">
      <c r="A17" s="7" t="str">
        <f t="shared" si="0"/>
        <v/>
      </c>
      <c r="B17" s="5"/>
      <c r="C17" s="5"/>
      <c r="D17" s="5"/>
      <c r="E17" s="5"/>
      <c r="F17" s="6"/>
      <c r="G17" s="6"/>
      <c r="H17" s="6"/>
      <c r="I17" s="6"/>
      <c r="J17" s="5"/>
    </row>
    <row r="18" spans="1:10" x14ac:dyDescent="0.2">
      <c r="A18" s="7" t="str">
        <f t="shared" si="0"/>
        <v/>
      </c>
      <c r="B18" s="5"/>
      <c r="C18" s="5"/>
      <c r="D18" s="5"/>
      <c r="E18" s="5"/>
      <c r="F18" s="6"/>
      <c r="G18" s="6"/>
      <c r="H18" s="6"/>
      <c r="I18" s="6"/>
      <c r="J18" s="5"/>
    </row>
    <row r="19" spans="1:10" x14ac:dyDescent="0.2">
      <c r="A19" s="7" t="str">
        <f t="shared" si="0"/>
        <v/>
      </c>
      <c r="B19" s="5"/>
      <c r="C19" s="5"/>
      <c r="D19" s="5"/>
      <c r="E19" s="5"/>
      <c r="F19" s="6"/>
      <c r="G19" s="6"/>
      <c r="H19" s="6"/>
      <c r="I19" s="6"/>
      <c r="J19" s="5"/>
    </row>
    <row r="20" spans="1:10" x14ac:dyDescent="0.2">
      <c r="A20" s="7" t="str">
        <f t="shared" si="0"/>
        <v/>
      </c>
      <c r="B20" s="5"/>
      <c r="C20" s="5"/>
      <c r="D20" s="5"/>
      <c r="E20" s="5"/>
      <c r="F20" s="6"/>
      <c r="G20" s="6"/>
      <c r="H20" s="6"/>
      <c r="I20" s="6"/>
      <c r="J20" s="5"/>
    </row>
    <row r="21" spans="1:10" x14ac:dyDescent="0.2">
      <c r="A21" s="7" t="str">
        <f t="shared" si="0"/>
        <v/>
      </c>
      <c r="B21" s="5"/>
      <c r="C21" s="5"/>
      <c r="D21" s="5"/>
      <c r="E21" s="5"/>
      <c r="F21" s="6"/>
      <c r="G21" s="6"/>
      <c r="H21" s="6"/>
      <c r="I21" s="6"/>
      <c r="J21" s="5"/>
    </row>
    <row r="22" spans="1:10" x14ac:dyDescent="0.2">
      <c r="A22" s="7" t="str">
        <f t="shared" si="0"/>
        <v/>
      </c>
      <c r="B22" s="5"/>
      <c r="C22" s="5"/>
      <c r="D22" s="5"/>
      <c r="E22" s="5"/>
      <c r="F22" s="6"/>
      <c r="G22" s="6"/>
      <c r="H22" s="6"/>
      <c r="I22" s="6"/>
      <c r="J22" s="5"/>
    </row>
    <row r="23" spans="1:10" x14ac:dyDescent="0.2">
      <c r="A23" s="7" t="str">
        <f t="shared" si="0"/>
        <v/>
      </c>
      <c r="B23" s="5"/>
      <c r="C23" s="5"/>
      <c r="D23" s="5"/>
      <c r="E23" s="5"/>
      <c r="F23" s="6"/>
      <c r="G23" s="6"/>
      <c r="H23" s="6"/>
      <c r="I23" s="6"/>
      <c r="J23" s="5"/>
    </row>
    <row r="24" spans="1:10" x14ac:dyDescent="0.2">
      <c r="A24" s="7" t="str">
        <f t="shared" si="0"/>
        <v/>
      </c>
      <c r="B24" s="5"/>
      <c r="C24" s="5"/>
      <c r="D24" s="5"/>
      <c r="E24" s="5"/>
      <c r="F24" s="6"/>
      <c r="G24" s="6"/>
      <c r="H24" s="6"/>
      <c r="I24" s="6"/>
      <c r="J24" s="5"/>
    </row>
    <row r="25" spans="1:10" x14ac:dyDescent="0.2">
      <c r="A25" s="7" t="str">
        <f t="shared" si="0"/>
        <v/>
      </c>
      <c r="B25" s="5"/>
      <c r="C25" s="5"/>
      <c r="D25" s="5"/>
      <c r="E25" s="5"/>
      <c r="F25" s="6"/>
      <c r="G25" s="6"/>
      <c r="H25" s="6"/>
      <c r="I25" s="6"/>
      <c r="J25" s="5"/>
    </row>
    <row r="26" spans="1:10" x14ac:dyDescent="0.2">
      <c r="A26" s="7" t="str">
        <f t="shared" si="0"/>
        <v/>
      </c>
      <c r="B26" s="5"/>
      <c r="C26" s="5"/>
      <c r="D26" s="5"/>
      <c r="E26" s="5"/>
      <c r="F26" s="6"/>
      <c r="G26" s="6"/>
      <c r="H26" s="6"/>
      <c r="I26" s="6"/>
      <c r="J26" s="5"/>
    </row>
    <row r="27" spans="1:10" x14ac:dyDescent="0.2">
      <c r="A27" s="7" t="str">
        <f t="shared" si="0"/>
        <v/>
      </c>
      <c r="B27" s="5"/>
      <c r="C27" s="5"/>
      <c r="D27" s="5"/>
      <c r="E27" s="5"/>
      <c r="F27" s="6"/>
      <c r="G27" s="6"/>
      <c r="H27" s="6"/>
      <c r="I27" s="6"/>
      <c r="J27" s="5"/>
    </row>
    <row r="28" spans="1:10" x14ac:dyDescent="0.2">
      <c r="A28" s="7" t="str">
        <f t="shared" si="0"/>
        <v/>
      </c>
      <c r="B28" s="5"/>
      <c r="C28" s="5"/>
      <c r="D28" s="5"/>
      <c r="E28" s="5"/>
      <c r="F28" s="6"/>
      <c r="G28" s="6"/>
      <c r="H28" s="6"/>
      <c r="I28" s="6"/>
      <c r="J28" s="5"/>
    </row>
    <row r="29" spans="1:10" x14ac:dyDescent="0.2">
      <c r="A29" s="7" t="str">
        <f t="shared" si="0"/>
        <v/>
      </c>
      <c r="B29" s="5"/>
      <c r="C29" s="5"/>
      <c r="D29" s="5"/>
      <c r="E29" s="5"/>
      <c r="F29" s="6"/>
      <c r="G29" s="6"/>
      <c r="H29" s="6"/>
      <c r="I29" s="6"/>
      <c r="J29" s="5"/>
    </row>
    <row r="30" spans="1:10" x14ac:dyDescent="0.2">
      <c r="A30" s="7" t="str">
        <f t="shared" si="0"/>
        <v/>
      </c>
      <c r="B30" s="5"/>
      <c r="C30" s="5"/>
      <c r="D30" s="5"/>
      <c r="E30" s="5"/>
      <c r="F30" s="6"/>
      <c r="G30" s="6"/>
      <c r="H30" s="6"/>
      <c r="I30" s="6"/>
      <c r="J30" s="5"/>
    </row>
    <row r="31" spans="1:10" x14ac:dyDescent="0.2">
      <c r="A31" s="7" t="str">
        <f t="shared" si="0"/>
        <v/>
      </c>
      <c r="B31" s="5"/>
      <c r="C31" s="5"/>
      <c r="D31" s="5"/>
      <c r="E31" s="5"/>
      <c r="F31" s="6"/>
      <c r="G31" s="6"/>
      <c r="H31" s="6"/>
      <c r="I31" s="6"/>
      <c r="J31" s="5"/>
    </row>
    <row r="32" spans="1:10" x14ac:dyDescent="0.2">
      <c r="A32" s="7" t="str">
        <f t="shared" si="0"/>
        <v/>
      </c>
      <c r="B32" s="5"/>
      <c r="C32" s="5"/>
      <c r="D32" s="5"/>
      <c r="E32" s="5"/>
      <c r="F32" s="6"/>
      <c r="G32" s="6"/>
      <c r="H32" s="6"/>
      <c r="I32" s="6"/>
      <c r="J32" s="5"/>
    </row>
    <row r="33" spans="1:10" x14ac:dyDescent="0.2">
      <c r="A33" s="7" t="str">
        <f t="shared" si="0"/>
        <v/>
      </c>
      <c r="B33" s="5"/>
      <c r="C33" s="5"/>
      <c r="D33" s="5"/>
      <c r="E33" s="5"/>
      <c r="F33" s="6"/>
      <c r="G33" s="6"/>
      <c r="H33" s="6"/>
      <c r="I33" s="6"/>
      <c r="J33" s="5"/>
    </row>
    <row r="34" spans="1:10" x14ac:dyDescent="0.2">
      <c r="A34" s="7" t="str">
        <f t="shared" si="0"/>
        <v/>
      </c>
      <c r="B34" s="5"/>
      <c r="C34" s="5"/>
      <c r="D34" s="5"/>
      <c r="E34" s="5"/>
      <c r="F34" s="6"/>
      <c r="G34" s="6"/>
      <c r="H34" s="6"/>
      <c r="I34" s="6"/>
      <c r="J34" s="5"/>
    </row>
    <row r="35" spans="1:10" x14ac:dyDescent="0.2">
      <c r="A35" s="7" t="str">
        <f t="shared" si="0"/>
        <v/>
      </c>
      <c r="B35" s="5"/>
      <c r="C35" s="5"/>
      <c r="D35" s="5"/>
      <c r="E35" s="5"/>
      <c r="F35" s="6"/>
      <c r="G35" s="6"/>
      <c r="H35" s="6"/>
      <c r="I35" s="6"/>
      <c r="J35" s="5"/>
    </row>
    <row r="36" spans="1:10" x14ac:dyDescent="0.2">
      <c r="A36" s="7" t="str">
        <f t="shared" si="0"/>
        <v/>
      </c>
      <c r="B36" s="5"/>
      <c r="C36" s="5"/>
      <c r="D36" s="5"/>
      <c r="E36" s="5"/>
      <c r="F36" s="6"/>
      <c r="G36" s="6"/>
      <c r="H36" s="6"/>
      <c r="I36" s="6"/>
      <c r="J36" s="5"/>
    </row>
    <row r="37" spans="1:10" x14ac:dyDescent="0.2">
      <c r="A37" s="7" t="str">
        <f t="shared" si="0"/>
        <v/>
      </c>
      <c r="B37" s="5"/>
      <c r="C37" s="5"/>
      <c r="D37" s="5"/>
      <c r="E37" s="5"/>
      <c r="F37" s="6"/>
      <c r="G37" s="6"/>
      <c r="H37" s="6"/>
      <c r="I37" s="6"/>
      <c r="J37" s="5"/>
    </row>
    <row r="38" spans="1:10" x14ac:dyDescent="0.2">
      <c r="A38" s="7" t="str">
        <f t="shared" si="0"/>
        <v/>
      </c>
      <c r="B38" s="5"/>
      <c r="C38" s="5"/>
      <c r="D38" s="5"/>
      <c r="E38" s="5"/>
      <c r="F38" s="6"/>
      <c r="G38" s="6"/>
      <c r="H38" s="6"/>
      <c r="I38" s="6"/>
      <c r="J38" s="5"/>
    </row>
    <row r="39" spans="1:10" x14ac:dyDescent="0.2">
      <c r="A39" s="7" t="str">
        <f t="shared" si="0"/>
        <v/>
      </c>
      <c r="B39" s="5"/>
      <c r="C39" s="5"/>
      <c r="D39" s="5"/>
      <c r="E39" s="5"/>
      <c r="F39" s="6"/>
      <c r="G39" s="6"/>
      <c r="H39" s="6"/>
      <c r="I39" s="6"/>
      <c r="J39" s="5"/>
    </row>
    <row r="40" spans="1:10" x14ac:dyDescent="0.2">
      <c r="A40" s="7" t="str">
        <f t="shared" si="0"/>
        <v/>
      </c>
      <c r="B40" s="5"/>
      <c r="C40" s="5"/>
      <c r="D40" s="5"/>
      <c r="E40" s="5"/>
      <c r="F40" s="6"/>
      <c r="G40" s="6"/>
      <c r="H40" s="6"/>
      <c r="I40" s="6"/>
      <c r="J40" s="5"/>
    </row>
    <row r="41" spans="1:10" x14ac:dyDescent="0.2">
      <c r="A41" s="7" t="str">
        <f t="shared" si="0"/>
        <v/>
      </c>
      <c r="B41" s="5"/>
      <c r="C41" s="5"/>
      <c r="D41" s="5"/>
      <c r="E41" s="5"/>
      <c r="F41" s="6"/>
      <c r="G41" s="6"/>
      <c r="H41" s="6"/>
      <c r="I41" s="6"/>
      <c r="J41" s="5"/>
    </row>
    <row r="42" spans="1:10" x14ac:dyDescent="0.2">
      <c r="A42" s="7" t="str">
        <f t="shared" si="0"/>
        <v/>
      </c>
      <c r="B42" s="5"/>
      <c r="C42" s="5"/>
      <c r="D42" s="5"/>
      <c r="E42" s="5"/>
      <c r="F42" s="6"/>
      <c r="G42" s="6"/>
      <c r="H42" s="6"/>
      <c r="I42" s="6"/>
      <c r="J42" s="5"/>
    </row>
    <row r="43" spans="1:10" x14ac:dyDescent="0.2">
      <c r="A43" s="7" t="str">
        <f t="shared" si="0"/>
        <v/>
      </c>
      <c r="B43" s="5"/>
      <c r="C43" s="5"/>
      <c r="D43" s="5"/>
      <c r="E43" s="5"/>
      <c r="F43" s="6"/>
      <c r="G43" s="6"/>
      <c r="H43" s="6"/>
      <c r="I43" s="6"/>
      <c r="J43" s="5"/>
    </row>
    <row r="44" spans="1:10" x14ac:dyDescent="0.2">
      <c r="A44" s="7" t="str">
        <f t="shared" si="0"/>
        <v/>
      </c>
      <c r="B44" s="5"/>
      <c r="C44" s="5"/>
      <c r="D44" s="5"/>
      <c r="E44" s="5"/>
      <c r="F44" s="6"/>
      <c r="G44" s="6"/>
      <c r="H44" s="6"/>
      <c r="I44" s="6"/>
      <c r="J44" s="5"/>
    </row>
    <row r="45" spans="1:10" x14ac:dyDescent="0.2">
      <c r="A45" s="7" t="str">
        <f t="shared" si="0"/>
        <v/>
      </c>
      <c r="B45" s="5"/>
      <c r="C45" s="5"/>
      <c r="D45" s="5"/>
      <c r="E45" s="5"/>
      <c r="F45" s="6"/>
      <c r="G45" s="6"/>
      <c r="H45" s="6"/>
      <c r="I45" s="6"/>
      <c r="J45" s="5"/>
    </row>
    <row r="46" spans="1:10" x14ac:dyDescent="0.2">
      <c r="A46" s="7" t="str">
        <f t="shared" si="0"/>
        <v/>
      </c>
      <c r="B46" s="5"/>
      <c r="C46" s="5"/>
      <c r="D46" s="5"/>
      <c r="E46" s="5"/>
      <c r="F46" s="6"/>
      <c r="G46" s="6"/>
      <c r="H46" s="6"/>
      <c r="I46" s="6"/>
      <c r="J46" s="5"/>
    </row>
    <row r="47" spans="1:10" x14ac:dyDescent="0.2">
      <c r="A47" s="7" t="str">
        <f t="shared" si="0"/>
        <v/>
      </c>
      <c r="B47" s="5"/>
      <c r="C47" s="5"/>
      <c r="D47" s="5"/>
      <c r="E47" s="5"/>
      <c r="F47" s="6"/>
      <c r="G47" s="6"/>
      <c r="H47" s="6"/>
      <c r="I47" s="6"/>
      <c r="J47" s="5"/>
    </row>
    <row r="48" spans="1:10" x14ac:dyDescent="0.2">
      <c r="A48" s="7" t="str">
        <f t="shared" si="0"/>
        <v/>
      </c>
      <c r="B48" s="5"/>
      <c r="C48" s="5"/>
      <c r="D48" s="5"/>
      <c r="E48" s="5"/>
      <c r="F48" s="6"/>
      <c r="G48" s="6"/>
      <c r="H48" s="6"/>
      <c r="I48" s="6"/>
      <c r="J48" s="5"/>
    </row>
    <row r="49" spans="1:10" x14ac:dyDescent="0.2">
      <c r="A49" s="7" t="str">
        <f t="shared" si="0"/>
        <v/>
      </c>
      <c r="B49" s="5"/>
      <c r="C49" s="5"/>
      <c r="D49" s="5"/>
      <c r="E49" s="5"/>
      <c r="F49" s="6"/>
      <c r="G49" s="6"/>
      <c r="H49" s="6"/>
      <c r="I49" s="6"/>
      <c r="J49" s="5"/>
    </row>
    <row r="50" spans="1:10" x14ac:dyDescent="0.2">
      <c r="A50" s="7" t="str">
        <f t="shared" si="0"/>
        <v/>
      </c>
      <c r="B50" s="5"/>
      <c r="C50" s="5"/>
      <c r="D50" s="5"/>
      <c r="E50" s="5"/>
      <c r="F50" s="6"/>
      <c r="G50" s="6"/>
      <c r="H50" s="6"/>
      <c r="I50" s="6"/>
      <c r="J50" s="5"/>
    </row>
    <row r="51" spans="1:10" x14ac:dyDescent="0.2">
      <c r="A51" s="7" t="str">
        <f t="shared" si="0"/>
        <v/>
      </c>
      <c r="B51" s="5"/>
      <c r="C51" s="5"/>
      <c r="D51" s="5"/>
      <c r="E51" s="5"/>
      <c r="F51" s="6"/>
      <c r="G51" s="6"/>
      <c r="H51" s="6"/>
      <c r="I51" s="6"/>
      <c r="J51" s="5"/>
    </row>
    <row r="52" spans="1:10" x14ac:dyDescent="0.2">
      <c r="A52" s="7" t="str">
        <f t="shared" si="0"/>
        <v/>
      </c>
      <c r="B52" s="5"/>
      <c r="C52" s="5"/>
      <c r="D52" s="5"/>
      <c r="E52" s="5"/>
      <c r="F52" s="6"/>
      <c r="G52" s="6"/>
      <c r="H52" s="6"/>
      <c r="I52" s="6"/>
      <c r="J52" s="5"/>
    </row>
    <row r="53" spans="1:10" x14ac:dyDescent="0.2">
      <c r="A53" s="7" t="str">
        <f t="shared" si="0"/>
        <v/>
      </c>
      <c r="B53" s="5"/>
      <c r="C53" s="5"/>
      <c r="D53" s="5"/>
      <c r="E53" s="5"/>
      <c r="F53" s="6"/>
      <c r="G53" s="6"/>
      <c r="H53" s="6"/>
      <c r="I53" s="6"/>
      <c r="J53" s="5"/>
    </row>
    <row r="54" spans="1:10" x14ac:dyDescent="0.2">
      <c r="A54" s="7" t="str">
        <f t="shared" si="0"/>
        <v/>
      </c>
      <c r="B54" s="5"/>
      <c r="C54" s="5"/>
      <c r="D54" s="5"/>
      <c r="E54" s="5"/>
      <c r="F54" s="6"/>
      <c r="G54" s="6"/>
      <c r="H54" s="6"/>
      <c r="I54" s="6"/>
      <c r="J54" s="5"/>
    </row>
    <row r="55" spans="1:10" x14ac:dyDescent="0.2">
      <c r="A55" s="7" t="str">
        <f t="shared" si="0"/>
        <v/>
      </c>
      <c r="B55" s="5"/>
      <c r="C55" s="5"/>
      <c r="D55" s="5"/>
      <c r="E55" s="5"/>
      <c r="F55" s="6"/>
      <c r="G55" s="6"/>
      <c r="H55" s="6"/>
      <c r="I55" s="6"/>
      <c r="J55" s="5"/>
    </row>
    <row r="56" spans="1:10" x14ac:dyDescent="0.2">
      <c r="A56" s="7" t="str">
        <f t="shared" si="0"/>
        <v/>
      </c>
      <c r="B56" s="5"/>
      <c r="C56" s="5"/>
      <c r="D56" s="5"/>
      <c r="E56" s="5"/>
      <c r="F56" s="6"/>
      <c r="G56" s="6"/>
      <c r="H56" s="6"/>
      <c r="I56" s="6"/>
      <c r="J56" s="5"/>
    </row>
    <row r="57" spans="1:10" x14ac:dyDescent="0.2">
      <c r="A57" s="7" t="str">
        <f t="shared" si="0"/>
        <v/>
      </c>
      <c r="B57" s="5"/>
      <c r="C57" s="5"/>
      <c r="D57" s="5"/>
      <c r="E57" s="5"/>
      <c r="F57" s="6"/>
      <c r="G57" s="6"/>
      <c r="H57" s="6"/>
      <c r="I57" s="6"/>
      <c r="J57" s="5"/>
    </row>
    <row r="58" spans="1:10" x14ac:dyDescent="0.2">
      <c r="A58" s="7" t="str">
        <f t="shared" si="0"/>
        <v/>
      </c>
      <c r="B58" s="5"/>
      <c r="C58" s="5"/>
      <c r="D58" s="5"/>
      <c r="E58" s="5"/>
      <c r="F58" s="6"/>
      <c r="G58" s="6"/>
      <c r="H58" s="6"/>
      <c r="I58" s="6"/>
      <c r="J58" s="5"/>
    </row>
    <row r="59" spans="1:10" x14ac:dyDescent="0.2">
      <c r="A59" s="7" t="str">
        <f t="shared" si="0"/>
        <v/>
      </c>
      <c r="B59" s="5"/>
      <c r="C59" s="5"/>
      <c r="D59" s="5"/>
      <c r="E59" s="5"/>
      <c r="F59" s="6"/>
      <c r="G59" s="6"/>
      <c r="H59" s="6"/>
      <c r="I59" s="6"/>
      <c r="J59" s="5"/>
    </row>
    <row r="60" spans="1:10" x14ac:dyDescent="0.2">
      <c r="A60" s="7" t="str">
        <f t="shared" si="0"/>
        <v/>
      </c>
      <c r="B60" s="5"/>
      <c r="C60" s="5"/>
      <c r="D60" s="5"/>
      <c r="E60" s="5"/>
      <c r="F60" s="6"/>
      <c r="G60" s="6"/>
      <c r="H60" s="6"/>
      <c r="I60" s="6"/>
      <c r="J60" s="5"/>
    </row>
    <row r="61" spans="1:10" x14ac:dyDescent="0.2">
      <c r="A61" s="7" t="str">
        <f t="shared" si="0"/>
        <v/>
      </c>
      <c r="B61" s="5"/>
      <c r="C61" s="5"/>
      <c r="D61" s="5"/>
      <c r="E61" s="5"/>
      <c r="F61" s="6"/>
      <c r="G61" s="6"/>
      <c r="H61" s="6"/>
      <c r="I61" s="6"/>
      <c r="J61" s="5"/>
    </row>
    <row r="62" spans="1:10" x14ac:dyDescent="0.2">
      <c r="A62" s="7" t="str">
        <f t="shared" si="0"/>
        <v/>
      </c>
      <c r="B62" s="5"/>
      <c r="C62" s="5"/>
      <c r="D62" s="5"/>
      <c r="E62" s="5"/>
      <c r="F62" s="6"/>
      <c r="G62" s="6"/>
      <c r="H62" s="6"/>
      <c r="I62" s="6"/>
      <c r="J62" s="5"/>
    </row>
    <row r="63" spans="1:10" x14ac:dyDescent="0.2">
      <c r="A63" s="7" t="str">
        <f t="shared" si="0"/>
        <v/>
      </c>
      <c r="B63" s="5"/>
      <c r="C63" s="5"/>
      <c r="D63" s="5"/>
      <c r="E63" s="5"/>
      <c r="F63" s="6"/>
      <c r="G63" s="6"/>
      <c r="H63" s="6"/>
      <c r="I63" s="6"/>
      <c r="J63" s="5"/>
    </row>
    <row r="64" spans="1:10" x14ac:dyDescent="0.2">
      <c r="A64" s="7" t="str">
        <f t="shared" si="0"/>
        <v/>
      </c>
      <c r="B64" s="5"/>
      <c r="C64" s="5"/>
      <c r="D64" s="5"/>
      <c r="E64" s="5"/>
      <c r="F64" s="6"/>
      <c r="G64" s="6"/>
      <c r="H64" s="6"/>
      <c r="I64" s="6"/>
      <c r="J64" s="5"/>
    </row>
    <row r="65" spans="1:10" x14ac:dyDescent="0.2">
      <c r="A65" s="7" t="str">
        <f t="shared" si="0"/>
        <v/>
      </c>
      <c r="B65" s="5"/>
      <c r="C65" s="5"/>
      <c r="D65" s="5"/>
      <c r="E65" s="5"/>
      <c r="F65" s="6"/>
      <c r="G65" s="6"/>
      <c r="H65" s="6"/>
      <c r="I65" s="6"/>
      <c r="J65" s="5"/>
    </row>
    <row r="66" spans="1:10" x14ac:dyDescent="0.2">
      <c r="A66" s="7" t="str">
        <f t="shared" si="0"/>
        <v/>
      </c>
      <c r="B66" s="5"/>
      <c r="C66" s="5"/>
      <c r="D66" s="5"/>
      <c r="E66" s="5"/>
      <c r="F66" s="6"/>
      <c r="G66" s="6"/>
      <c r="H66" s="6"/>
      <c r="I66" s="6"/>
      <c r="J66" s="5"/>
    </row>
    <row r="67" spans="1:10" x14ac:dyDescent="0.2">
      <c r="A67" s="7" t="str">
        <f t="shared" ref="A67:A101" si="1">IF(ISBLANK(B67),"",ROW()-1)</f>
        <v/>
      </c>
      <c r="B67" s="5"/>
      <c r="C67" s="5"/>
      <c r="D67" s="5"/>
      <c r="E67" s="5"/>
      <c r="F67" s="6"/>
      <c r="G67" s="6"/>
      <c r="H67" s="6"/>
      <c r="I67" s="6"/>
      <c r="J67" s="5"/>
    </row>
    <row r="68" spans="1:10" x14ac:dyDescent="0.2">
      <c r="A68" s="7" t="str">
        <f t="shared" si="1"/>
        <v/>
      </c>
      <c r="B68" s="5"/>
      <c r="C68" s="5"/>
      <c r="D68" s="5"/>
      <c r="E68" s="5"/>
      <c r="F68" s="6"/>
      <c r="G68" s="6"/>
      <c r="H68" s="6"/>
      <c r="I68" s="6"/>
      <c r="J68" s="5"/>
    </row>
    <row r="69" spans="1:10" x14ac:dyDescent="0.2">
      <c r="A69" s="7" t="str">
        <f t="shared" si="1"/>
        <v/>
      </c>
      <c r="B69" s="5"/>
      <c r="C69" s="5"/>
      <c r="D69" s="5"/>
      <c r="E69" s="5"/>
      <c r="F69" s="6"/>
      <c r="G69" s="6"/>
      <c r="H69" s="6"/>
      <c r="I69" s="6"/>
      <c r="J69" s="5"/>
    </row>
    <row r="70" spans="1:10" x14ac:dyDescent="0.2">
      <c r="A70" s="7" t="str">
        <f t="shared" si="1"/>
        <v/>
      </c>
      <c r="B70" s="5"/>
      <c r="C70" s="5"/>
      <c r="D70" s="5"/>
      <c r="E70" s="5"/>
      <c r="F70" s="6"/>
      <c r="G70" s="6"/>
      <c r="H70" s="6"/>
      <c r="I70" s="6"/>
      <c r="J70" s="5"/>
    </row>
    <row r="71" spans="1:10" x14ac:dyDescent="0.2">
      <c r="A71" s="7" t="str">
        <f t="shared" si="1"/>
        <v/>
      </c>
      <c r="B71" s="5"/>
      <c r="C71" s="5"/>
      <c r="D71" s="5"/>
      <c r="E71" s="5"/>
      <c r="F71" s="6"/>
      <c r="G71" s="6"/>
      <c r="H71" s="6"/>
      <c r="I71" s="6"/>
      <c r="J71" s="5"/>
    </row>
    <row r="72" spans="1:10" x14ac:dyDescent="0.2">
      <c r="A72" s="7" t="str">
        <f t="shared" si="1"/>
        <v/>
      </c>
      <c r="B72" s="5"/>
      <c r="C72" s="5"/>
      <c r="D72" s="5"/>
      <c r="E72" s="5"/>
      <c r="F72" s="6"/>
      <c r="G72" s="6"/>
      <c r="H72" s="6"/>
      <c r="I72" s="6"/>
      <c r="J72" s="5"/>
    </row>
    <row r="73" spans="1:10" x14ac:dyDescent="0.2">
      <c r="A73" s="7" t="str">
        <f t="shared" si="1"/>
        <v/>
      </c>
      <c r="B73" s="5"/>
      <c r="C73" s="5"/>
      <c r="D73" s="5"/>
      <c r="E73" s="5"/>
      <c r="F73" s="6"/>
      <c r="G73" s="6"/>
      <c r="H73" s="6"/>
      <c r="I73" s="6"/>
      <c r="J73" s="5"/>
    </row>
    <row r="74" spans="1:10" x14ac:dyDescent="0.2">
      <c r="A74" s="7" t="str">
        <f t="shared" si="1"/>
        <v/>
      </c>
      <c r="B74" s="5"/>
      <c r="C74" s="5"/>
      <c r="D74" s="5"/>
      <c r="E74" s="5"/>
      <c r="F74" s="6"/>
      <c r="G74" s="6"/>
      <c r="H74" s="6"/>
      <c r="I74" s="6"/>
      <c r="J74" s="5"/>
    </row>
    <row r="75" spans="1:10" x14ac:dyDescent="0.2">
      <c r="A75" s="7" t="str">
        <f t="shared" si="1"/>
        <v/>
      </c>
      <c r="B75" s="5"/>
      <c r="C75" s="5"/>
      <c r="D75" s="5"/>
      <c r="E75" s="5"/>
      <c r="F75" s="6"/>
      <c r="G75" s="6"/>
      <c r="H75" s="6"/>
      <c r="I75" s="6"/>
      <c r="J75" s="5"/>
    </row>
    <row r="76" spans="1:10" x14ac:dyDescent="0.2">
      <c r="A76" s="7" t="str">
        <f t="shared" si="1"/>
        <v/>
      </c>
      <c r="B76" s="5"/>
      <c r="C76" s="5"/>
      <c r="D76" s="5"/>
      <c r="E76" s="5"/>
      <c r="F76" s="6"/>
      <c r="G76" s="6"/>
      <c r="H76" s="6"/>
      <c r="I76" s="6"/>
      <c r="J76" s="5"/>
    </row>
    <row r="77" spans="1:10" x14ac:dyDescent="0.2">
      <c r="A77" s="7" t="str">
        <f t="shared" si="1"/>
        <v/>
      </c>
      <c r="B77" s="5"/>
      <c r="C77" s="5"/>
      <c r="D77" s="5"/>
      <c r="E77" s="5"/>
      <c r="F77" s="6"/>
      <c r="G77" s="6"/>
      <c r="H77" s="6"/>
      <c r="I77" s="6"/>
      <c r="J77" s="5"/>
    </row>
    <row r="78" spans="1:10" x14ac:dyDescent="0.2">
      <c r="A78" s="7" t="str">
        <f t="shared" si="1"/>
        <v/>
      </c>
      <c r="B78" s="5"/>
      <c r="C78" s="5"/>
      <c r="D78" s="5"/>
      <c r="E78" s="5"/>
      <c r="F78" s="6"/>
      <c r="G78" s="6"/>
      <c r="H78" s="6"/>
      <c r="I78" s="6"/>
      <c r="J78" s="5"/>
    </row>
    <row r="79" spans="1:10" x14ac:dyDescent="0.2">
      <c r="A79" s="7" t="str">
        <f t="shared" si="1"/>
        <v/>
      </c>
      <c r="B79" s="5"/>
      <c r="C79" s="5"/>
      <c r="D79" s="5"/>
      <c r="E79" s="5"/>
      <c r="F79" s="6"/>
      <c r="G79" s="6"/>
      <c r="H79" s="6"/>
      <c r="I79" s="6"/>
      <c r="J79" s="5"/>
    </row>
    <row r="80" spans="1:10" x14ac:dyDescent="0.2">
      <c r="A80" s="7" t="str">
        <f t="shared" si="1"/>
        <v/>
      </c>
      <c r="B80" s="5"/>
      <c r="C80" s="5"/>
      <c r="D80" s="5"/>
      <c r="E80" s="5"/>
      <c r="F80" s="6"/>
      <c r="G80" s="6"/>
      <c r="H80" s="6"/>
      <c r="I80" s="6"/>
      <c r="J80" s="5"/>
    </row>
    <row r="81" spans="1:10" x14ac:dyDescent="0.2">
      <c r="A81" s="7" t="str">
        <f t="shared" si="1"/>
        <v/>
      </c>
      <c r="B81" s="5"/>
      <c r="C81" s="5"/>
      <c r="D81" s="5"/>
      <c r="E81" s="5"/>
      <c r="F81" s="6"/>
      <c r="G81" s="6"/>
      <c r="H81" s="6"/>
      <c r="I81" s="6"/>
      <c r="J81" s="5"/>
    </row>
    <row r="82" spans="1:10" x14ac:dyDescent="0.2">
      <c r="A82" s="7" t="str">
        <f t="shared" si="1"/>
        <v/>
      </c>
      <c r="B82" s="5"/>
      <c r="C82" s="5"/>
      <c r="D82" s="5"/>
      <c r="E82" s="5"/>
      <c r="F82" s="6"/>
      <c r="G82" s="6"/>
      <c r="H82" s="6"/>
      <c r="I82" s="6"/>
      <c r="J82" s="5"/>
    </row>
    <row r="83" spans="1:10" x14ac:dyDescent="0.2">
      <c r="A83" s="7" t="str">
        <f t="shared" si="1"/>
        <v/>
      </c>
      <c r="B83" s="5"/>
      <c r="C83" s="5"/>
      <c r="D83" s="5"/>
      <c r="E83" s="5"/>
      <c r="F83" s="6"/>
      <c r="G83" s="6"/>
      <c r="H83" s="6"/>
      <c r="I83" s="6"/>
      <c r="J83" s="5"/>
    </row>
    <row r="84" spans="1:10" x14ac:dyDescent="0.2">
      <c r="A84" s="7" t="str">
        <f t="shared" si="1"/>
        <v/>
      </c>
      <c r="B84" s="5"/>
      <c r="C84" s="5"/>
      <c r="D84" s="5"/>
      <c r="E84" s="5"/>
      <c r="F84" s="6"/>
      <c r="G84" s="6"/>
      <c r="H84" s="6"/>
      <c r="I84" s="6"/>
      <c r="J84" s="5"/>
    </row>
    <row r="85" spans="1:10" x14ac:dyDescent="0.2">
      <c r="A85" s="7" t="str">
        <f t="shared" si="1"/>
        <v/>
      </c>
      <c r="B85" s="5"/>
      <c r="C85" s="5"/>
      <c r="D85" s="5"/>
      <c r="E85" s="5"/>
      <c r="F85" s="6"/>
      <c r="G85" s="6"/>
      <c r="H85" s="6"/>
      <c r="I85" s="6"/>
      <c r="J85" s="5"/>
    </row>
    <row r="86" spans="1:10" x14ac:dyDescent="0.2">
      <c r="A86" s="7" t="str">
        <f t="shared" si="1"/>
        <v/>
      </c>
      <c r="B86" s="5"/>
      <c r="C86" s="5"/>
      <c r="D86" s="5"/>
      <c r="E86" s="5"/>
      <c r="F86" s="6"/>
      <c r="G86" s="6"/>
      <c r="H86" s="6"/>
      <c r="I86" s="6"/>
      <c r="J86" s="5"/>
    </row>
    <row r="87" spans="1:10" x14ac:dyDescent="0.2">
      <c r="A87" s="7" t="str">
        <f t="shared" si="1"/>
        <v/>
      </c>
      <c r="B87" s="5"/>
      <c r="C87" s="5"/>
      <c r="D87" s="5"/>
      <c r="E87" s="5"/>
      <c r="F87" s="6"/>
      <c r="G87" s="6"/>
      <c r="H87" s="6"/>
      <c r="I87" s="6"/>
      <c r="J87" s="5"/>
    </row>
    <row r="88" spans="1:10" x14ac:dyDescent="0.2">
      <c r="A88" s="7" t="str">
        <f t="shared" si="1"/>
        <v/>
      </c>
      <c r="B88" s="5"/>
      <c r="C88" s="5"/>
      <c r="D88" s="5"/>
      <c r="E88" s="5"/>
      <c r="F88" s="6"/>
      <c r="G88" s="6"/>
      <c r="H88" s="6"/>
      <c r="I88" s="6"/>
      <c r="J88" s="5"/>
    </row>
    <row r="89" spans="1:10" x14ac:dyDescent="0.2">
      <c r="A89" s="7" t="str">
        <f t="shared" si="1"/>
        <v/>
      </c>
      <c r="B89" s="5"/>
      <c r="C89" s="5"/>
      <c r="D89" s="5"/>
      <c r="E89" s="5"/>
      <c r="F89" s="6"/>
      <c r="G89" s="6"/>
      <c r="H89" s="6"/>
      <c r="I89" s="6"/>
      <c r="J89" s="5"/>
    </row>
    <row r="90" spans="1:10" x14ac:dyDescent="0.2">
      <c r="A90" s="7" t="str">
        <f t="shared" si="1"/>
        <v/>
      </c>
      <c r="B90" s="5"/>
      <c r="C90" s="5"/>
      <c r="D90" s="5"/>
      <c r="E90" s="5"/>
      <c r="F90" s="6"/>
      <c r="G90" s="6"/>
      <c r="H90" s="6"/>
      <c r="I90" s="6"/>
      <c r="J90" s="5"/>
    </row>
    <row r="91" spans="1:10" x14ac:dyDescent="0.2">
      <c r="A91" s="7" t="str">
        <f t="shared" si="1"/>
        <v/>
      </c>
      <c r="B91" s="5"/>
      <c r="C91" s="5"/>
      <c r="D91" s="5"/>
      <c r="E91" s="5"/>
      <c r="F91" s="6"/>
      <c r="G91" s="6"/>
      <c r="H91" s="6"/>
      <c r="I91" s="6"/>
      <c r="J91" s="5"/>
    </row>
    <row r="92" spans="1:10" x14ac:dyDescent="0.2">
      <c r="A92" s="7" t="str">
        <f t="shared" si="1"/>
        <v/>
      </c>
      <c r="B92" s="5"/>
      <c r="C92" s="5"/>
      <c r="D92" s="5"/>
      <c r="E92" s="5"/>
      <c r="F92" s="6"/>
      <c r="G92" s="6"/>
      <c r="H92" s="6"/>
      <c r="I92" s="6"/>
      <c r="J92" s="5"/>
    </row>
    <row r="93" spans="1:10" x14ac:dyDescent="0.2">
      <c r="A93" s="7" t="str">
        <f t="shared" si="1"/>
        <v/>
      </c>
      <c r="B93" s="5"/>
      <c r="C93" s="5"/>
      <c r="D93" s="5"/>
      <c r="E93" s="5"/>
      <c r="F93" s="6"/>
      <c r="G93" s="6"/>
      <c r="H93" s="6"/>
      <c r="I93" s="6"/>
      <c r="J93" s="5"/>
    </row>
    <row r="94" spans="1:10" x14ac:dyDescent="0.2">
      <c r="A94" s="7" t="str">
        <f t="shared" si="1"/>
        <v/>
      </c>
      <c r="B94" s="5"/>
      <c r="C94" s="5"/>
      <c r="D94" s="5"/>
      <c r="E94" s="5"/>
      <c r="F94" s="6"/>
      <c r="G94" s="6"/>
      <c r="H94" s="6"/>
      <c r="I94" s="6"/>
      <c r="J94" s="5"/>
    </row>
    <row r="95" spans="1:10" x14ac:dyDescent="0.2">
      <c r="A95" s="7" t="str">
        <f t="shared" si="1"/>
        <v/>
      </c>
      <c r="B95" s="5"/>
      <c r="C95" s="5"/>
      <c r="D95" s="5"/>
      <c r="E95" s="5"/>
      <c r="F95" s="6"/>
      <c r="G95" s="6"/>
      <c r="H95" s="6"/>
      <c r="I95" s="6"/>
      <c r="J95" s="5"/>
    </row>
    <row r="96" spans="1:10" x14ac:dyDescent="0.2">
      <c r="A96" s="7" t="str">
        <f t="shared" si="1"/>
        <v/>
      </c>
      <c r="B96" s="5"/>
      <c r="C96" s="5"/>
      <c r="D96" s="5"/>
      <c r="E96" s="5"/>
      <c r="F96" s="6"/>
      <c r="G96" s="6"/>
      <c r="H96" s="6"/>
      <c r="I96" s="6"/>
      <c r="J96" s="5"/>
    </row>
    <row r="97" spans="1:10" x14ac:dyDescent="0.2">
      <c r="A97" s="7" t="str">
        <f t="shared" si="1"/>
        <v/>
      </c>
      <c r="B97" s="5"/>
      <c r="C97" s="5"/>
      <c r="D97" s="5"/>
      <c r="E97" s="5"/>
      <c r="F97" s="6"/>
      <c r="G97" s="6"/>
      <c r="H97" s="6"/>
      <c r="I97" s="6"/>
      <c r="J97" s="5"/>
    </row>
    <row r="98" spans="1:10" x14ac:dyDescent="0.2">
      <c r="A98" s="7" t="str">
        <f t="shared" si="1"/>
        <v/>
      </c>
      <c r="B98" s="5"/>
      <c r="C98" s="5"/>
      <c r="D98" s="5"/>
      <c r="E98" s="5"/>
      <c r="F98" s="6"/>
      <c r="G98" s="6"/>
      <c r="H98" s="6"/>
      <c r="I98" s="6"/>
      <c r="J98" s="5"/>
    </row>
    <row r="99" spans="1:10" x14ac:dyDescent="0.2">
      <c r="A99" s="7" t="str">
        <f t="shared" si="1"/>
        <v/>
      </c>
      <c r="B99" s="5"/>
      <c r="C99" s="5"/>
      <c r="D99" s="5"/>
      <c r="E99" s="5"/>
      <c r="F99" s="6"/>
      <c r="G99" s="6"/>
      <c r="H99" s="6"/>
      <c r="I99" s="6"/>
      <c r="J99" s="5"/>
    </row>
    <row r="100" spans="1:10" x14ac:dyDescent="0.2">
      <c r="A100" s="7" t="str">
        <f t="shared" si="1"/>
        <v/>
      </c>
      <c r="B100" s="5"/>
      <c r="C100" s="5"/>
      <c r="D100" s="5"/>
      <c r="E100" s="5"/>
      <c r="F100" s="6"/>
      <c r="G100" s="6"/>
      <c r="H100" s="6"/>
      <c r="I100" s="6"/>
      <c r="J100" s="5"/>
    </row>
    <row r="101" spans="1:10" x14ac:dyDescent="0.2">
      <c r="A101" s="7" t="str">
        <f t="shared" si="1"/>
        <v/>
      </c>
      <c r="B101" s="5"/>
      <c r="C101" s="5"/>
      <c r="D101" s="5"/>
      <c r="E101" s="5"/>
      <c r="F101" s="6"/>
      <c r="G101" s="6"/>
      <c r="H101" s="6"/>
      <c r="I101" s="6"/>
      <c r="J101" s="5"/>
    </row>
  </sheetData>
  <sheetProtection algorithmName="SHA-512" hashValue="V2qwqRg5DFLvf5t/BP6O5raTTHebgaZRZciEs65OYxEIONixOokU4pl18oZU/IrUsBBZbRA+gGieieNVnv0gsg==" saltValue="8ehn0B0HSs/fdO7tsG7FAg==" spinCount="100000" sheet="1" selectLockedCells="1"/>
  <phoneticPr fontId="1"/>
  <conditionalFormatting sqref="D2:I1048576">
    <cfRule type="expression" dxfId="50" priority="1">
      <formula>AND($A2="",NOT(ISBLANK(D2)))</formula>
    </cfRule>
  </conditionalFormatting>
  <conditionalFormatting sqref="F3:G1048576">
    <cfRule type="expression" dxfId="49" priority="3">
      <formula>AND($A3&lt;&gt;"",VALUE($F3&amp;$G3)&lt;VALUE($H2&amp;$I2))</formula>
    </cfRule>
  </conditionalFormatting>
  <conditionalFormatting sqref="F2:I1048576">
    <cfRule type="expression" dxfId="48" priority="4">
      <formula>AND($A2&lt;&gt;"",ISBLANK(F2))</formula>
    </cfRule>
  </conditionalFormatting>
  <conditionalFormatting sqref="H2:I1048576">
    <cfRule type="expression" dxfId="47" priority="2">
      <formula>AND($A2&lt;&gt;"",VALUE($F2&amp;$G2)&gt;VALUE($H2&amp;$I2))</formula>
    </cfRule>
  </conditionalFormatting>
  <dataValidations count="4">
    <dataValidation type="textLength" imeMode="halfAlpha" operator="equal" allowBlank="1" showInputMessage="1" showErrorMessage="1" error="西暦４桁で入力してください" prompt="西暦で入力してください" sqref="F2:F1048576 H2:H1048576" xr:uid="{00000000-0002-0000-0200-000000000000}">
      <formula1>4</formula1>
    </dataValidation>
    <dataValidation type="textLength" imeMode="halfAlpha" operator="equal" allowBlank="1" showInputMessage="1" showErrorMessage="1" error="半角数字２桁で入力してください" prompt="２桁で入力してください_x000a_（例）_x000a_１月⇒01_x000a_10月⇒10" sqref="G2:G1048576 I2:I1048576" xr:uid="{00000000-0002-0000-0200-000001000000}">
      <formula1>2</formula1>
    </dataValidation>
    <dataValidation allowBlank="1" showInputMessage="1" showErrorMessage="1" prompt="中学校以降の学歴を古い順に入力してください" sqref="B2:B1048576" xr:uid="{00000000-0002-0000-0200-000002000000}"/>
    <dataValidation type="list" allowBlank="1" showInputMessage="1" showErrorMessage="1" prompt="転校、編入等は「中退」を選択してください" sqref="J2:J1048576" xr:uid="{00000000-0002-0000-0200-000003000000}">
      <formula1>"卒業,修了,中退"</formula1>
    </dataValidation>
  </dataValidations>
  <pageMargins left="0.67" right="0.16"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_x000a_※区分の説明は、受験案内を参照してください。" xr:uid="{00000000-0002-0000-0200-000004000000}">
          <x14:formula1>
            <xm:f>リスト用!$F$1:$F$14</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01"/>
  <sheetViews>
    <sheetView zoomScaleNormal="100" workbookViewId="0">
      <pane xSplit="1" ySplit="1" topLeftCell="B2" activePane="bottomRight" state="frozen"/>
      <selection activeCell="B1" sqref="B1"/>
      <selection pane="topRight" activeCell="B1" sqref="B1"/>
      <selection pane="bottomLeft" activeCell="B1" sqref="B1"/>
      <selection pane="bottomRight" activeCell="L19" sqref="L19"/>
    </sheetView>
  </sheetViews>
  <sheetFormatPr defaultColWidth="8.6640625" defaultRowHeight="14" x14ac:dyDescent="0.2"/>
  <cols>
    <col min="1" max="1" width="4.1640625" style="7" bestFit="1" customWidth="1"/>
    <col min="2" max="2" width="26.6640625" style="7" bestFit="1" customWidth="1"/>
    <col min="3" max="4" width="11.5" style="7" bestFit="1" customWidth="1"/>
    <col min="5" max="5" width="13.6640625" style="7" bestFit="1" customWidth="1"/>
    <col min="6" max="9" width="7.1640625" style="8" bestFit="1" customWidth="1"/>
    <col min="10" max="10" width="9.1640625" style="7" bestFit="1" customWidth="1"/>
    <col min="11" max="16384" width="8.6640625" style="7"/>
  </cols>
  <sheetData>
    <row r="1" spans="1:10" x14ac:dyDescent="0.2">
      <c r="A1" s="7" t="s">
        <v>135</v>
      </c>
      <c r="B1" s="7" t="s">
        <v>125</v>
      </c>
      <c r="C1" s="7" t="s">
        <v>136</v>
      </c>
      <c r="D1" s="7" t="s">
        <v>126</v>
      </c>
      <c r="E1" s="7" t="s">
        <v>127</v>
      </c>
      <c r="F1" s="8" t="s">
        <v>128</v>
      </c>
      <c r="G1" s="8" t="s">
        <v>129</v>
      </c>
      <c r="H1" s="8" t="s">
        <v>130</v>
      </c>
      <c r="I1" s="8" t="s">
        <v>131</v>
      </c>
      <c r="J1" s="8" t="s">
        <v>137</v>
      </c>
    </row>
    <row r="2" spans="1:10" x14ac:dyDescent="0.2">
      <c r="A2" s="7">
        <f>IF(ISBLANK(B2),"",ROW()-1)</f>
        <v>1</v>
      </c>
      <c r="B2" s="26" t="s">
        <v>247</v>
      </c>
      <c r="C2" s="26" t="s">
        <v>138</v>
      </c>
      <c r="D2" s="26"/>
      <c r="E2" s="26"/>
      <c r="F2" s="27" t="s">
        <v>215</v>
      </c>
      <c r="G2" s="27" t="s">
        <v>217</v>
      </c>
      <c r="H2" s="27" t="s">
        <v>245</v>
      </c>
      <c r="I2" s="27" t="s">
        <v>249</v>
      </c>
      <c r="J2" s="26" t="s">
        <v>226</v>
      </c>
    </row>
    <row r="3" spans="1:10" x14ac:dyDescent="0.2">
      <c r="A3" s="7">
        <f t="shared" ref="A3:A66" si="0">IF(ISBLANK(B3),"",ROW()-1)</f>
        <v>2</v>
      </c>
      <c r="B3" s="26" t="s">
        <v>248</v>
      </c>
      <c r="C3" s="26" t="s">
        <v>138</v>
      </c>
      <c r="D3" s="26"/>
      <c r="E3" s="26"/>
      <c r="F3" s="27" t="s">
        <v>246</v>
      </c>
      <c r="G3" s="27" t="s">
        <v>250</v>
      </c>
      <c r="H3" s="27" t="s">
        <v>219</v>
      </c>
      <c r="I3" s="27" t="s">
        <v>221</v>
      </c>
      <c r="J3" s="26" t="s">
        <v>222</v>
      </c>
    </row>
    <row r="4" spans="1:10" x14ac:dyDescent="0.2">
      <c r="A4" s="7">
        <f t="shared" si="0"/>
        <v>3</v>
      </c>
      <c r="B4" s="26" t="s">
        <v>223</v>
      </c>
      <c r="C4" s="26" t="s">
        <v>140</v>
      </c>
      <c r="D4" s="26"/>
      <c r="E4" s="26" t="s">
        <v>224</v>
      </c>
      <c r="F4" s="27" t="s">
        <v>218</v>
      </c>
      <c r="G4" s="27" t="s">
        <v>216</v>
      </c>
      <c r="H4" s="27" t="s">
        <v>225</v>
      </c>
      <c r="I4" s="27" t="s">
        <v>220</v>
      </c>
      <c r="J4" s="26" t="s">
        <v>222</v>
      </c>
    </row>
    <row r="5" spans="1:10" x14ac:dyDescent="0.2">
      <c r="A5" s="7">
        <f t="shared" si="0"/>
        <v>4</v>
      </c>
      <c r="B5" s="26" t="s">
        <v>228</v>
      </c>
      <c r="C5" s="26" t="s">
        <v>145</v>
      </c>
      <c r="D5" s="26" t="s">
        <v>229</v>
      </c>
      <c r="E5" s="26" t="s">
        <v>230</v>
      </c>
      <c r="F5" s="27" t="s">
        <v>231</v>
      </c>
      <c r="G5" s="27" t="s">
        <v>216</v>
      </c>
      <c r="H5" s="27" t="s">
        <v>232</v>
      </c>
      <c r="I5" s="27" t="s">
        <v>220</v>
      </c>
      <c r="J5" s="26" t="s">
        <v>226</v>
      </c>
    </row>
    <row r="6" spans="1:10" x14ac:dyDescent="0.2">
      <c r="A6" s="7">
        <f t="shared" si="0"/>
        <v>5</v>
      </c>
      <c r="B6" s="26" t="s">
        <v>227</v>
      </c>
      <c r="C6" s="26" t="s">
        <v>145</v>
      </c>
      <c r="D6" s="26" t="s">
        <v>233</v>
      </c>
      <c r="E6" s="26" t="s">
        <v>234</v>
      </c>
      <c r="F6" s="27" t="s">
        <v>235</v>
      </c>
      <c r="G6" s="27" t="s">
        <v>216</v>
      </c>
      <c r="H6" s="27" t="s">
        <v>236</v>
      </c>
      <c r="I6" s="27" t="s">
        <v>220</v>
      </c>
      <c r="J6" s="26" t="s">
        <v>222</v>
      </c>
    </row>
    <row r="7" spans="1:10" x14ac:dyDescent="0.2">
      <c r="A7" s="7">
        <f t="shared" si="0"/>
        <v>6</v>
      </c>
      <c r="B7" s="26" t="s">
        <v>237</v>
      </c>
      <c r="C7" s="28" t="s">
        <v>238</v>
      </c>
      <c r="D7" s="28" t="s">
        <v>239</v>
      </c>
      <c r="E7" s="28" t="s">
        <v>240</v>
      </c>
      <c r="F7" s="27" t="s">
        <v>236</v>
      </c>
      <c r="G7" s="27" t="s">
        <v>216</v>
      </c>
      <c r="H7" s="27" t="s">
        <v>241</v>
      </c>
      <c r="I7" s="27" t="s">
        <v>220</v>
      </c>
      <c r="J7" s="28" t="s">
        <v>242</v>
      </c>
    </row>
    <row r="8" spans="1:10" x14ac:dyDescent="0.2">
      <c r="A8" s="7" t="str">
        <f t="shared" si="0"/>
        <v/>
      </c>
    </row>
    <row r="9" spans="1:10" x14ac:dyDescent="0.2">
      <c r="A9" s="7" t="str">
        <f t="shared" si="0"/>
        <v/>
      </c>
    </row>
    <row r="10" spans="1:10" x14ac:dyDescent="0.2">
      <c r="A10" s="7" t="str">
        <f t="shared" si="0"/>
        <v/>
      </c>
    </row>
    <row r="11" spans="1:10" x14ac:dyDescent="0.2">
      <c r="A11" s="7" t="str">
        <f t="shared" si="0"/>
        <v/>
      </c>
    </row>
    <row r="12" spans="1:10" x14ac:dyDescent="0.2">
      <c r="A12" s="7" t="str">
        <f t="shared" si="0"/>
        <v/>
      </c>
    </row>
    <row r="13" spans="1:10" x14ac:dyDescent="0.2">
      <c r="A13" s="7" t="str">
        <f t="shared" si="0"/>
        <v/>
      </c>
    </row>
    <row r="14" spans="1:10" x14ac:dyDescent="0.2">
      <c r="A14" s="7" t="str">
        <f t="shared" si="0"/>
        <v/>
      </c>
    </row>
    <row r="15" spans="1:10" x14ac:dyDescent="0.2">
      <c r="A15" s="7" t="str">
        <f t="shared" si="0"/>
        <v/>
      </c>
    </row>
    <row r="16" spans="1:10" x14ac:dyDescent="0.2">
      <c r="A16" s="7" t="str">
        <f t="shared" si="0"/>
        <v/>
      </c>
    </row>
    <row r="17" spans="1:1" x14ac:dyDescent="0.2">
      <c r="A17" s="7" t="str">
        <f t="shared" si="0"/>
        <v/>
      </c>
    </row>
    <row r="18" spans="1:1" x14ac:dyDescent="0.2">
      <c r="A18" s="7" t="str">
        <f t="shared" si="0"/>
        <v/>
      </c>
    </row>
    <row r="19" spans="1:1" x14ac:dyDescent="0.2">
      <c r="A19" s="7" t="str">
        <f t="shared" si="0"/>
        <v/>
      </c>
    </row>
    <row r="20" spans="1:1" x14ac:dyDescent="0.2">
      <c r="A20" s="7" t="str">
        <f t="shared" si="0"/>
        <v/>
      </c>
    </row>
    <row r="21" spans="1:1" x14ac:dyDescent="0.2">
      <c r="A21" s="7" t="str">
        <f t="shared" si="0"/>
        <v/>
      </c>
    </row>
    <row r="22" spans="1:1" x14ac:dyDescent="0.2">
      <c r="A22" s="7" t="str">
        <f t="shared" si="0"/>
        <v/>
      </c>
    </row>
    <row r="23" spans="1:1" x14ac:dyDescent="0.2">
      <c r="A23" s="7" t="str">
        <f t="shared" si="0"/>
        <v/>
      </c>
    </row>
    <row r="24" spans="1:1" x14ac:dyDescent="0.2">
      <c r="A24" s="7" t="str">
        <f t="shared" si="0"/>
        <v/>
      </c>
    </row>
    <row r="25" spans="1:1" x14ac:dyDescent="0.2">
      <c r="A25" s="7" t="str">
        <f t="shared" si="0"/>
        <v/>
      </c>
    </row>
    <row r="26" spans="1:1" x14ac:dyDescent="0.2">
      <c r="A26" s="7" t="str">
        <f t="shared" si="0"/>
        <v/>
      </c>
    </row>
    <row r="27" spans="1:1" x14ac:dyDescent="0.2">
      <c r="A27" s="7" t="str">
        <f t="shared" si="0"/>
        <v/>
      </c>
    </row>
    <row r="28" spans="1:1" x14ac:dyDescent="0.2">
      <c r="A28" s="7" t="str">
        <f t="shared" si="0"/>
        <v/>
      </c>
    </row>
    <row r="29" spans="1:1" x14ac:dyDescent="0.2">
      <c r="A29" s="7" t="str">
        <f t="shared" si="0"/>
        <v/>
      </c>
    </row>
    <row r="30" spans="1:1" x14ac:dyDescent="0.2">
      <c r="A30" s="7" t="str">
        <f t="shared" si="0"/>
        <v/>
      </c>
    </row>
    <row r="31" spans="1:1" x14ac:dyDescent="0.2">
      <c r="A31" s="7" t="str">
        <f t="shared" si="0"/>
        <v/>
      </c>
    </row>
    <row r="32" spans="1:1" x14ac:dyDescent="0.2">
      <c r="A32" s="7" t="str">
        <f t="shared" si="0"/>
        <v/>
      </c>
    </row>
    <row r="33" spans="1:1" x14ac:dyDescent="0.2">
      <c r="A33" s="7" t="str">
        <f t="shared" si="0"/>
        <v/>
      </c>
    </row>
    <row r="34" spans="1:1" x14ac:dyDescent="0.2">
      <c r="A34" s="7" t="str">
        <f t="shared" si="0"/>
        <v/>
      </c>
    </row>
    <row r="35" spans="1:1" x14ac:dyDescent="0.2">
      <c r="A35" s="7" t="str">
        <f t="shared" si="0"/>
        <v/>
      </c>
    </row>
    <row r="36" spans="1:1" x14ac:dyDescent="0.2">
      <c r="A36" s="7" t="str">
        <f t="shared" si="0"/>
        <v/>
      </c>
    </row>
    <row r="37" spans="1:1" x14ac:dyDescent="0.2">
      <c r="A37" s="7" t="str">
        <f t="shared" si="0"/>
        <v/>
      </c>
    </row>
    <row r="38" spans="1:1" x14ac:dyDescent="0.2">
      <c r="A38" s="7" t="str">
        <f t="shared" si="0"/>
        <v/>
      </c>
    </row>
    <row r="39" spans="1:1" x14ac:dyDescent="0.2">
      <c r="A39" s="7" t="str">
        <f t="shared" si="0"/>
        <v/>
      </c>
    </row>
    <row r="40" spans="1:1" x14ac:dyDescent="0.2">
      <c r="A40" s="7" t="str">
        <f t="shared" si="0"/>
        <v/>
      </c>
    </row>
    <row r="41" spans="1:1" x14ac:dyDescent="0.2">
      <c r="A41" s="7" t="str">
        <f t="shared" si="0"/>
        <v/>
      </c>
    </row>
    <row r="42" spans="1:1" x14ac:dyDescent="0.2">
      <c r="A42" s="7" t="str">
        <f t="shared" si="0"/>
        <v/>
      </c>
    </row>
    <row r="43" spans="1:1" x14ac:dyDescent="0.2">
      <c r="A43" s="7" t="str">
        <f t="shared" si="0"/>
        <v/>
      </c>
    </row>
    <row r="44" spans="1:1" x14ac:dyDescent="0.2">
      <c r="A44" s="7" t="str">
        <f t="shared" si="0"/>
        <v/>
      </c>
    </row>
    <row r="45" spans="1:1" x14ac:dyDescent="0.2">
      <c r="A45" s="7" t="str">
        <f t="shared" si="0"/>
        <v/>
      </c>
    </row>
    <row r="46" spans="1:1" x14ac:dyDescent="0.2">
      <c r="A46" s="7" t="str">
        <f t="shared" si="0"/>
        <v/>
      </c>
    </row>
    <row r="47" spans="1:1" x14ac:dyDescent="0.2">
      <c r="A47" s="7" t="str">
        <f t="shared" si="0"/>
        <v/>
      </c>
    </row>
    <row r="48" spans="1:1" x14ac:dyDescent="0.2">
      <c r="A48" s="7" t="str">
        <f t="shared" si="0"/>
        <v/>
      </c>
    </row>
    <row r="49" spans="1:1" x14ac:dyDescent="0.2">
      <c r="A49" s="7" t="str">
        <f t="shared" si="0"/>
        <v/>
      </c>
    </row>
    <row r="50" spans="1:1" x14ac:dyDescent="0.2">
      <c r="A50" s="7" t="str">
        <f t="shared" si="0"/>
        <v/>
      </c>
    </row>
    <row r="51" spans="1:1" x14ac:dyDescent="0.2">
      <c r="A51" s="7" t="str">
        <f t="shared" si="0"/>
        <v/>
      </c>
    </row>
    <row r="52" spans="1:1" x14ac:dyDescent="0.2">
      <c r="A52" s="7" t="str">
        <f t="shared" si="0"/>
        <v/>
      </c>
    </row>
    <row r="53" spans="1:1" x14ac:dyDescent="0.2">
      <c r="A53" s="7" t="str">
        <f t="shared" si="0"/>
        <v/>
      </c>
    </row>
    <row r="54" spans="1:1" x14ac:dyDescent="0.2">
      <c r="A54" s="7" t="str">
        <f t="shared" si="0"/>
        <v/>
      </c>
    </row>
    <row r="55" spans="1:1" x14ac:dyDescent="0.2">
      <c r="A55" s="7" t="str">
        <f t="shared" si="0"/>
        <v/>
      </c>
    </row>
    <row r="56" spans="1:1" x14ac:dyDescent="0.2">
      <c r="A56" s="7" t="str">
        <f t="shared" si="0"/>
        <v/>
      </c>
    </row>
    <row r="57" spans="1:1" x14ac:dyDescent="0.2">
      <c r="A57" s="7" t="str">
        <f t="shared" si="0"/>
        <v/>
      </c>
    </row>
    <row r="58" spans="1:1" x14ac:dyDescent="0.2">
      <c r="A58" s="7" t="str">
        <f t="shared" si="0"/>
        <v/>
      </c>
    </row>
    <row r="59" spans="1:1" x14ac:dyDescent="0.2">
      <c r="A59" s="7" t="str">
        <f t="shared" si="0"/>
        <v/>
      </c>
    </row>
    <row r="60" spans="1:1" x14ac:dyDescent="0.2">
      <c r="A60" s="7" t="str">
        <f t="shared" si="0"/>
        <v/>
      </c>
    </row>
    <row r="61" spans="1:1" x14ac:dyDescent="0.2">
      <c r="A61" s="7" t="str">
        <f t="shared" si="0"/>
        <v/>
      </c>
    </row>
    <row r="62" spans="1:1" x14ac:dyDescent="0.2">
      <c r="A62" s="7" t="str">
        <f t="shared" si="0"/>
        <v/>
      </c>
    </row>
    <row r="63" spans="1:1" x14ac:dyDescent="0.2">
      <c r="A63" s="7" t="str">
        <f t="shared" si="0"/>
        <v/>
      </c>
    </row>
    <row r="64" spans="1:1" x14ac:dyDescent="0.2">
      <c r="A64" s="7" t="str">
        <f t="shared" si="0"/>
        <v/>
      </c>
    </row>
    <row r="65" spans="1:1" x14ac:dyDescent="0.2">
      <c r="A65" s="7" t="str">
        <f t="shared" si="0"/>
        <v/>
      </c>
    </row>
    <row r="66" spans="1:1" x14ac:dyDescent="0.2">
      <c r="A66" s="7" t="str">
        <f t="shared" si="0"/>
        <v/>
      </c>
    </row>
    <row r="67" spans="1:1" x14ac:dyDescent="0.2">
      <c r="A67" s="7" t="str">
        <f t="shared" ref="A67:A101" si="1">IF(ISBLANK(B67),"",ROW()-1)</f>
        <v/>
      </c>
    </row>
    <row r="68" spans="1:1" x14ac:dyDescent="0.2">
      <c r="A68" s="7" t="str">
        <f t="shared" si="1"/>
        <v/>
      </c>
    </row>
    <row r="69" spans="1:1" x14ac:dyDescent="0.2">
      <c r="A69" s="7" t="str">
        <f t="shared" si="1"/>
        <v/>
      </c>
    </row>
    <row r="70" spans="1:1" x14ac:dyDescent="0.2">
      <c r="A70" s="7" t="str">
        <f t="shared" si="1"/>
        <v/>
      </c>
    </row>
    <row r="71" spans="1:1" x14ac:dyDescent="0.2">
      <c r="A71" s="7" t="str">
        <f t="shared" si="1"/>
        <v/>
      </c>
    </row>
    <row r="72" spans="1:1" x14ac:dyDescent="0.2">
      <c r="A72" s="7" t="str">
        <f t="shared" si="1"/>
        <v/>
      </c>
    </row>
    <row r="73" spans="1:1" x14ac:dyDescent="0.2">
      <c r="A73" s="7" t="str">
        <f t="shared" si="1"/>
        <v/>
      </c>
    </row>
    <row r="74" spans="1:1" x14ac:dyDescent="0.2">
      <c r="A74" s="7" t="str">
        <f t="shared" si="1"/>
        <v/>
      </c>
    </row>
    <row r="75" spans="1:1" x14ac:dyDescent="0.2">
      <c r="A75" s="7" t="str">
        <f t="shared" si="1"/>
        <v/>
      </c>
    </row>
    <row r="76" spans="1:1" x14ac:dyDescent="0.2">
      <c r="A76" s="7" t="str">
        <f t="shared" si="1"/>
        <v/>
      </c>
    </row>
    <row r="77" spans="1:1" x14ac:dyDescent="0.2">
      <c r="A77" s="7" t="str">
        <f t="shared" si="1"/>
        <v/>
      </c>
    </row>
    <row r="78" spans="1:1" x14ac:dyDescent="0.2">
      <c r="A78" s="7" t="str">
        <f t="shared" si="1"/>
        <v/>
      </c>
    </row>
    <row r="79" spans="1:1" x14ac:dyDescent="0.2">
      <c r="A79" s="7" t="str">
        <f t="shared" si="1"/>
        <v/>
      </c>
    </row>
    <row r="80" spans="1:1" x14ac:dyDescent="0.2">
      <c r="A80" s="7" t="str">
        <f t="shared" si="1"/>
        <v/>
      </c>
    </row>
    <row r="81" spans="1:1" x14ac:dyDescent="0.2">
      <c r="A81" s="7" t="str">
        <f t="shared" si="1"/>
        <v/>
      </c>
    </row>
    <row r="82" spans="1:1" x14ac:dyDescent="0.2">
      <c r="A82" s="7" t="str">
        <f t="shared" si="1"/>
        <v/>
      </c>
    </row>
    <row r="83" spans="1:1" x14ac:dyDescent="0.2">
      <c r="A83" s="7" t="str">
        <f t="shared" si="1"/>
        <v/>
      </c>
    </row>
    <row r="84" spans="1:1" x14ac:dyDescent="0.2">
      <c r="A84" s="7" t="str">
        <f t="shared" si="1"/>
        <v/>
      </c>
    </row>
    <row r="85" spans="1:1" x14ac:dyDescent="0.2">
      <c r="A85" s="7" t="str">
        <f t="shared" si="1"/>
        <v/>
      </c>
    </row>
    <row r="86" spans="1:1" x14ac:dyDescent="0.2">
      <c r="A86" s="7" t="str">
        <f t="shared" si="1"/>
        <v/>
      </c>
    </row>
    <row r="87" spans="1:1" x14ac:dyDescent="0.2">
      <c r="A87" s="7" t="str">
        <f t="shared" si="1"/>
        <v/>
      </c>
    </row>
    <row r="88" spans="1:1" x14ac:dyDescent="0.2">
      <c r="A88" s="7" t="str">
        <f t="shared" si="1"/>
        <v/>
      </c>
    </row>
    <row r="89" spans="1:1" x14ac:dyDescent="0.2">
      <c r="A89" s="7" t="str">
        <f t="shared" si="1"/>
        <v/>
      </c>
    </row>
    <row r="90" spans="1:1" x14ac:dyDescent="0.2">
      <c r="A90" s="7" t="str">
        <f t="shared" si="1"/>
        <v/>
      </c>
    </row>
    <row r="91" spans="1:1" x14ac:dyDescent="0.2">
      <c r="A91" s="7" t="str">
        <f t="shared" si="1"/>
        <v/>
      </c>
    </row>
    <row r="92" spans="1:1" x14ac:dyDescent="0.2">
      <c r="A92" s="7" t="str">
        <f t="shared" si="1"/>
        <v/>
      </c>
    </row>
    <row r="93" spans="1:1" x14ac:dyDescent="0.2">
      <c r="A93" s="7" t="str">
        <f t="shared" si="1"/>
        <v/>
      </c>
    </row>
    <row r="94" spans="1:1" x14ac:dyDescent="0.2">
      <c r="A94" s="7" t="str">
        <f t="shared" si="1"/>
        <v/>
      </c>
    </row>
    <row r="95" spans="1:1" x14ac:dyDescent="0.2">
      <c r="A95" s="7" t="str">
        <f t="shared" si="1"/>
        <v/>
      </c>
    </row>
    <row r="96" spans="1:1" x14ac:dyDescent="0.2">
      <c r="A96" s="7" t="str">
        <f t="shared" si="1"/>
        <v/>
      </c>
    </row>
    <row r="97" spans="1:1" x14ac:dyDescent="0.2">
      <c r="A97" s="7" t="str">
        <f t="shared" si="1"/>
        <v/>
      </c>
    </row>
    <row r="98" spans="1:1" x14ac:dyDescent="0.2">
      <c r="A98" s="7" t="str">
        <f t="shared" si="1"/>
        <v/>
      </c>
    </row>
    <row r="99" spans="1:1" x14ac:dyDescent="0.2">
      <c r="A99" s="7" t="str">
        <f t="shared" si="1"/>
        <v/>
      </c>
    </row>
    <row r="100" spans="1:1" x14ac:dyDescent="0.2">
      <c r="A100" s="7" t="str">
        <f t="shared" si="1"/>
        <v/>
      </c>
    </row>
    <row r="101" spans="1:1" x14ac:dyDescent="0.2">
      <c r="A101" s="7" t="str">
        <f t="shared" si="1"/>
        <v/>
      </c>
    </row>
  </sheetData>
  <sheetProtection algorithmName="SHA-512" hashValue="XnnRhkujSwUujwI1VqYBdBUD9/TzZwgAdpnrIWSKR5o74jex+lYhE3TWS7rC6mLDd3bVhNcCw41v4ZWundcciA==" saltValue="vdWiWD9AGrsRtaNPGDzVMQ==" spinCount="100000" sheet="1" selectLockedCells="1"/>
  <phoneticPr fontId="1"/>
  <conditionalFormatting sqref="D2:I1048576">
    <cfRule type="expression" dxfId="46" priority="1">
      <formula>AND($A2="",NOT(ISBLANK(D2)))</formula>
    </cfRule>
  </conditionalFormatting>
  <conditionalFormatting sqref="F3:G1048576">
    <cfRule type="expression" dxfId="45" priority="3">
      <formula>AND($A3&lt;&gt;"",VALUE($F3&amp;$G3)&lt;VALUE($H2&amp;$I2))</formula>
    </cfRule>
  </conditionalFormatting>
  <conditionalFormatting sqref="F2:I1048576">
    <cfRule type="expression" dxfId="44" priority="4">
      <formula>AND($A2&lt;&gt;"",ISBLANK(F2))</formula>
    </cfRule>
  </conditionalFormatting>
  <conditionalFormatting sqref="H2:I1048576">
    <cfRule type="expression" dxfId="43" priority="2">
      <formula>AND($A2&lt;&gt;"",VALUE($F2&amp;$G2)&gt;VALUE($H2&amp;$I2))</formula>
    </cfRule>
  </conditionalFormatting>
  <dataValidations count="4">
    <dataValidation type="list" allowBlank="1" showInputMessage="1" showErrorMessage="1" prompt="転校、編入等は「中退」を選択してください" sqref="J2:J1048576" xr:uid="{00000000-0002-0000-0300-000000000000}">
      <formula1>"卒業,修了,中退"</formula1>
    </dataValidation>
    <dataValidation allowBlank="1" showInputMessage="1" showErrorMessage="1" prompt="中学校以降の学歴を古い順に入力してください" sqref="B2:B1048576" xr:uid="{00000000-0002-0000-0300-000001000000}"/>
    <dataValidation type="textLength" imeMode="halfAlpha" operator="equal" allowBlank="1" showInputMessage="1" showErrorMessage="1" error="半角数字２桁で入力してください" prompt="２桁で入力してください_x000a_（例）_x000a_１月⇒01_x000a_10月⇒10" sqref="G2:G1048576 I2:I1048576" xr:uid="{00000000-0002-0000-0300-000002000000}">
      <formula1>2</formula1>
    </dataValidation>
    <dataValidation type="textLength" imeMode="halfAlpha" operator="equal" allowBlank="1" showInputMessage="1" showErrorMessage="1" error="西暦４桁で入力してください" prompt="西暦で入力してください" sqref="F2:F1048576 H2:H1048576" xr:uid="{00000000-0002-0000-0300-000003000000}">
      <formula1>4</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リストから選択してください_x000a_※区分に関する詳細は、別紙を参照してください" xr:uid="{00000000-0002-0000-0300-000004000000}">
          <x14:formula1>
            <xm:f>リスト用!$F$1:$F$13</xm:f>
          </x14:formula1>
          <xm:sqref>C2:C1048576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101"/>
  <sheetViews>
    <sheetView workbookViewId="0">
      <pane xSplit="1" ySplit="1" topLeftCell="B2" activePane="bottomRight" state="frozen"/>
      <selection pane="topRight" activeCell="B1" sqref="B1"/>
      <selection pane="bottomLeft" activeCell="A2" sqref="A2"/>
      <selection pane="bottomRight" activeCell="G13" sqref="G13"/>
    </sheetView>
  </sheetViews>
  <sheetFormatPr defaultRowHeight="14" outlineLevelCol="1" x14ac:dyDescent="0.2"/>
  <cols>
    <col min="1" max="1" width="4.1640625" style="7" bestFit="1" customWidth="1"/>
    <col min="2" max="3" width="35.6640625" style="36" customWidth="1"/>
    <col min="4" max="4" width="9.5" style="36" bestFit="1" customWidth="1"/>
    <col min="5" max="5" width="15.6640625" style="36" customWidth="1"/>
    <col min="6" max="6" width="15.6640625" style="36" hidden="1" customWidth="1" outlineLevel="1"/>
    <col min="7" max="7" width="42.5" style="36" customWidth="1" collapsed="1"/>
    <col min="8" max="9" width="10.5" style="36" bestFit="1" customWidth="1"/>
    <col min="10" max="10" width="22.1640625" style="36" customWidth="1"/>
    <col min="11" max="11" width="18.1640625" style="70" hidden="1" customWidth="1" outlineLevel="1"/>
    <col min="12" max="12" width="9" style="25" hidden="1" customWidth="1" outlineLevel="1"/>
    <col min="13" max="14" width="10.5" style="25" hidden="1" customWidth="1" outlineLevel="1"/>
    <col min="15" max="28" width="9" style="25" hidden="1" customWidth="1" outlineLevel="1"/>
    <col min="29" max="29" width="9" style="25" collapsed="1"/>
    <col min="30" max="35" width="9" style="25"/>
  </cols>
  <sheetData>
    <row r="1" spans="1:28" x14ac:dyDescent="0.2">
      <c r="A1" s="7" t="s">
        <v>135</v>
      </c>
      <c r="B1" s="36" t="s">
        <v>132</v>
      </c>
      <c r="C1" s="36" t="s">
        <v>263</v>
      </c>
      <c r="D1" s="36" t="s">
        <v>151</v>
      </c>
      <c r="E1" s="36" t="s">
        <v>268</v>
      </c>
      <c r="F1" s="36" t="s">
        <v>274</v>
      </c>
      <c r="G1" s="36" t="s">
        <v>269</v>
      </c>
      <c r="H1" s="36" t="s">
        <v>256</v>
      </c>
      <c r="I1" s="36" t="s">
        <v>257</v>
      </c>
      <c r="J1" s="36" t="s">
        <v>262</v>
      </c>
      <c r="K1" s="65"/>
      <c r="O1" s="25" t="s">
        <v>260</v>
      </c>
      <c r="P1" s="25" t="s">
        <v>261</v>
      </c>
      <c r="Q1" s="25" t="s">
        <v>281</v>
      </c>
      <c r="R1" s="25">
        <f ca="1">SUM(U2:U101)</f>
        <v>0</v>
      </c>
      <c r="S1" s="25">
        <f ca="1">SUM(V2:V101)</f>
        <v>0</v>
      </c>
      <c r="T1" s="25">
        <f ca="1">R1+INT(S1/30)+IF(MOD(S1,30)=0,0,1)</f>
        <v>0</v>
      </c>
      <c r="W1" s="25" t="s">
        <v>279</v>
      </c>
      <c r="X1" s="25">
        <f ca="1">SUM(AA2:AA101)</f>
        <v>0</v>
      </c>
      <c r="Y1" s="25">
        <f ca="1">SUM(AB2:AB101)</f>
        <v>0</v>
      </c>
      <c r="Z1" s="25">
        <f ca="1">X1+INT(Y1/30)+IF(MOD(Y1,30)=0,0,1)</f>
        <v>0</v>
      </c>
    </row>
    <row r="2" spans="1:28" x14ac:dyDescent="0.2">
      <c r="A2" s="7" t="str">
        <f>IF(ISBLANK(B2),"",ROW()-1)</f>
        <v/>
      </c>
      <c r="B2" s="37"/>
      <c r="C2" s="37"/>
      <c r="D2" s="37"/>
      <c r="E2" s="39" t="s">
        <v>266</v>
      </c>
      <c r="F2" s="37"/>
      <c r="G2" s="37"/>
      <c r="H2" s="47"/>
      <c r="I2" s="47"/>
      <c r="J2" s="37"/>
      <c r="K2" s="56" t="s">
        <v>279</v>
      </c>
      <c r="L2" s="66"/>
      <c r="M2" s="67" t="e">
        <f>EOMONTH(H2-1,0)+1</f>
        <v>#NUM!</v>
      </c>
      <c r="N2" s="67" t="e">
        <f>EOMONTH(I2+1,-1)</f>
        <v>#NUM!</v>
      </c>
      <c r="O2" s="25">
        <f>IFERROR(DATEDIF(M2,N2+1,"M"),0)</f>
        <v>0</v>
      </c>
      <c r="P2" s="25" t="e">
        <f>IF(N2+1&lt;M2,I2-H2+1,(M2-H2)+(I2-N2))</f>
        <v>#NUM!</v>
      </c>
      <c r="Q2" s="25">
        <f ca="1">IF(I2&gt;'入力シート（基本情報）'!$I$1,1,0)*IF(E2=Q$1,1,0)</f>
        <v>0</v>
      </c>
      <c r="R2" s="25">
        <f ca="1">IFERROR(VLOOKUP($F2,リスト用!$P:$Q,2,FALSE)*VLOOKUP($J2,リスト用!$H:$I,2,FALSE)*O2*Q2,0)</f>
        <v>0</v>
      </c>
      <c r="S2" s="25">
        <f ca="1">IFERROR(VLOOKUP($F2,リスト用!$P:$Q,2,FALSE)*VLOOKUP($J2,リスト用!$H:$I,2,FALSE)*P2*Q2,0)</f>
        <v>0</v>
      </c>
      <c r="U2" s="25">
        <f ca="1">INT(R2)</f>
        <v>0</v>
      </c>
      <c r="V2" s="25">
        <f ca="1">(R2-U2)*30+S2</f>
        <v>0</v>
      </c>
      <c r="W2" s="25">
        <f ca="1">IF(I2&gt;'入力シート（基本情報）'!$J$1,1,0)*IF(OR(E2=$W$1,E2=$Q$1),1,0)</f>
        <v>0</v>
      </c>
      <c r="X2" s="25">
        <f ca="1">IFERROR(VLOOKUP($E2,リスト用!$M:$N,2,FALSE)*VLOOKUP($J2,リスト用!$H:$I,2,FALSE)*O2*W2,0)</f>
        <v>0</v>
      </c>
      <c r="Y2" s="25">
        <f ca="1">IFERROR(VLOOKUP($E2,リスト用!$M:$N,2,FALSE)*VLOOKUP($J2,リスト用!$H:$I,2,FALSE)*P2*W2,0)</f>
        <v>0</v>
      </c>
      <c r="AA2" s="25">
        <f ca="1">INT(X2)</f>
        <v>0</v>
      </c>
      <c r="AB2" s="25">
        <f ca="1">(X2-AA2)*30+Y2</f>
        <v>0</v>
      </c>
    </row>
    <row r="3" spans="1:28" x14ac:dyDescent="0.2">
      <c r="A3" s="7" t="str">
        <f t="shared" ref="A3:A66" si="0">IF(ISBLANK(B3),"",ROW()-1)</f>
        <v/>
      </c>
      <c r="B3" s="37"/>
      <c r="C3" s="37"/>
      <c r="D3" s="37"/>
      <c r="E3" s="37"/>
      <c r="F3" s="37"/>
      <c r="G3" s="37"/>
      <c r="H3" s="47"/>
      <c r="I3" s="47"/>
      <c r="J3" s="37"/>
      <c r="K3" s="68">
        <f ca="1">Z1</f>
        <v>0</v>
      </c>
      <c r="L3" s="66">
        <v>144</v>
      </c>
      <c r="M3" s="67" t="e">
        <f t="shared" ref="M3:M66" si="1">EOMONTH(H3-1,0)+1</f>
        <v>#NUM!</v>
      </c>
      <c r="N3" s="67" t="e">
        <f t="shared" ref="N3:N66" si="2">EOMONTH(I3+1,-1)</f>
        <v>#NUM!</v>
      </c>
      <c r="O3" s="25">
        <f t="shared" ref="O3:O66" si="3">IFERROR(DATEDIF(M3,N3+1,"M"),0)</f>
        <v>0</v>
      </c>
      <c r="P3" s="25" t="e">
        <f t="shared" ref="P3:P66" si="4">IF(N3+1&lt;M3,I3-H3+1,(M3-H3)+(I3-N3))</f>
        <v>#NUM!</v>
      </c>
      <c r="Q3" s="25">
        <f ca="1">IF(I3&gt;'入力シート（基本情報）'!$I$1,1,0)*IF(E3=Q$1,1,0)</f>
        <v>0</v>
      </c>
      <c r="R3" s="25">
        <f ca="1">IFERROR(VLOOKUP($F3,リスト用!$P:$Q,2,FALSE)*VLOOKUP($J3,リスト用!$H:$I,2,FALSE)*O3*Q3,0)</f>
        <v>0</v>
      </c>
      <c r="S3" s="25">
        <f ca="1">IFERROR(VLOOKUP($F3,リスト用!$P:$Q,2,FALSE)*VLOOKUP($J3,リスト用!$H:$I,2,FALSE)*P3*Q3,0)</f>
        <v>0</v>
      </c>
      <c r="U3" s="25">
        <f ca="1">INT(R3)</f>
        <v>0</v>
      </c>
      <c r="V3" s="25">
        <f ca="1">(R3-U3)*30+S3</f>
        <v>0</v>
      </c>
      <c r="W3" s="25">
        <f ca="1">IF(I3&gt;'入力シート（基本情報）'!$J$1,1,0)*IF(OR(E3=$W$1,E3=$Q$1),1,0)</f>
        <v>0</v>
      </c>
      <c r="X3" s="25">
        <f ca="1">IFERROR(VLOOKUP($E3,リスト用!$M:$N,2,FALSE)*VLOOKUP($J3,リスト用!$H:$I,2,FALSE)*O3*W3,0)</f>
        <v>0</v>
      </c>
      <c r="Y3" s="25">
        <f ca="1">IFERROR(VLOOKUP($E3,リスト用!$M:$N,2,FALSE)*VLOOKUP($J3,リスト用!$H:$I,2,FALSE)*P3*W3,0)</f>
        <v>0</v>
      </c>
      <c r="AA3" s="25">
        <f ca="1">INT(X3)</f>
        <v>0</v>
      </c>
      <c r="AB3" s="25">
        <f ca="1">(X3-AA3)*30+Y3</f>
        <v>0</v>
      </c>
    </row>
    <row r="4" spans="1:28" x14ac:dyDescent="0.2">
      <c r="A4" s="7" t="str">
        <f t="shared" si="0"/>
        <v/>
      </c>
      <c r="B4" s="37"/>
      <c r="C4" s="37"/>
      <c r="D4" s="37"/>
      <c r="E4" s="37"/>
      <c r="F4" s="37"/>
      <c r="G4" s="37"/>
      <c r="H4" s="47"/>
      <c r="I4" s="47"/>
      <c r="J4" s="37"/>
      <c r="K4" s="69"/>
      <c r="L4" s="66"/>
      <c r="M4" s="67" t="e">
        <f t="shared" si="1"/>
        <v>#NUM!</v>
      </c>
      <c r="N4" s="67" t="e">
        <f t="shared" si="2"/>
        <v>#NUM!</v>
      </c>
      <c r="O4" s="25">
        <f t="shared" si="3"/>
        <v>0</v>
      </c>
      <c r="P4" s="25" t="e">
        <f t="shared" si="4"/>
        <v>#NUM!</v>
      </c>
      <c r="Q4" s="25">
        <f ca="1">IF(I4&gt;'入力シート（基本情報）'!$I$1,1,0)*IF(E4=Q$1,1,0)</f>
        <v>0</v>
      </c>
      <c r="R4" s="25">
        <f ca="1">IFERROR(VLOOKUP($F4,リスト用!$P:$Q,2,FALSE)*VLOOKUP($J4,リスト用!$H:$I,2,FALSE)*O4*Q4,0)</f>
        <v>0</v>
      </c>
      <c r="S4" s="25">
        <f ca="1">IFERROR(VLOOKUP($F4,リスト用!$P:$Q,2,FALSE)*VLOOKUP($J4,リスト用!$H:$I,2,FALSE)*P4*Q4,0)</f>
        <v>0</v>
      </c>
      <c r="U4" s="25">
        <f t="shared" ref="U4:U67" ca="1" si="5">INT(R4)</f>
        <v>0</v>
      </c>
      <c r="V4" s="25">
        <f t="shared" ref="V4:V67" ca="1" si="6">(R4-U4)*30+S4</f>
        <v>0</v>
      </c>
      <c r="W4" s="25">
        <f ca="1">IF(I4&gt;'入力シート（基本情報）'!$J$1,1,0)*IF(OR(E4=$W$1,E4=$Q$1),1,0)</f>
        <v>0</v>
      </c>
      <c r="X4" s="25">
        <f ca="1">IFERROR(VLOOKUP($E4,リスト用!$M:$N,2,FALSE)*VLOOKUP($J4,リスト用!$H:$I,2,FALSE)*O4*W4,0)</f>
        <v>0</v>
      </c>
      <c r="Y4" s="25">
        <f ca="1">IFERROR(VLOOKUP($E4,リスト用!$M:$N,2,FALSE)*VLOOKUP($J4,リスト用!$H:$I,2,FALSE)*P4*W4,0)</f>
        <v>0</v>
      </c>
      <c r="AA4" s="25">
        <f t="shared" ref="AA4:AA67" ca="1" si="7">INT(X4)</f>
        <v>0</v>
      </c>
      <c r="AB4" s="25">
        <f t="shared" ref="AB4:AB67" ca="1" si="8">(X4-AA4)*30+Y4</f>
        <v>0</v>
      </c>
    </row>
    <row r="5" spans="1:28" x14ac:dyDescent="0.2">
      <c r="A5" s="7" t="str">
        <f t="shared" si="0"/>
        <v/>
      </c>
      <c r="B5" s="37"/>
      <c r="C5" s="37"/>
      <c r="D5" s="37"/>
      <c r="E5" s="37"/>
      <c r="F5" s="37"/>
      <c r="G5" s="37"/>
      <c r="H5" s="47"/>
      <c r="I5" s="47"/>
      <c r="J5" s="37"/>
      <c r="K5" s="56" t="s">
        <v>280</v>
      </c>
      <c r="L5" s="66"/>
      <c r="M5" s="67" t="e">
        <f t="shared" si="1"/>
        <v>#NUM!</v>
      </c>
      <c r="N5" s="67" t="e">
        <f t="shared" si="2"/>
        <v>#NUM!</v>
      </c>
      <c r="O5" s="25">
        <f t="shared" si="3"/>
        <v>0</v>
      </c>
      <c r="P5" s="25" t="e">
        <f t="shared" si="4"/>
        <v>#NUM!</v>
      </c>
      <c r="Q5" s="25">
        <f ca="1">IF(I5&gt;'入力シート（基本情報）'!$I$1,1,0)*IF(E5=Q$1,1,0)</f>
        <v>0</v>
      </c>
      <c r="R5" s="25">
        <f ca="1">IFERROR(VLOOKUP($F5,リスト用!$P:$Q,2,FALSE)*VLOOKUP($J5,リスト用!$H:$I,2,FALSE)*O5*Q5,0)</f>
        <v>0</v>
      </c>
      <c r="S5" s="25">
        <f ca="1">IFERROR(VLOOKUP($F5,リスト用!$P:$Q,2,FALSE)*VLOOKUP($J5,リスト用!$H:$I,2,FALSE)*P5*Q5,0)</f>
        <v>0</v>
      </c>
      <c r="U5" s="25">
        <f t="shared" ca="1" si="5"/>
        <v>0</v>
      </c>
      <c r="V5" s="25">
        <f t="shared" ca="1" si="6"/>
        <v>0</v>
      </c>
      <c r="W5" s="25">
        <f ca="1">IF(I5&gt;'入力シート（基本情報）'!$J$1,1,0)*IF(OR(E5=$W$1,E5=$Q$1),1,0)</f>
        <v>0</v>
      </c>
      <c r="X5" s="25">
        <f ca="1">IFERROR(VLOOKUP($E5,リスト用!$M:$N,2,FALSE)*VLOOKUP($J5,リスト用!$H:$I,2,FALSE)*O5*W5,0)</f>
        <v>0</v>
      </c>
      <c r="Y5" s="25">
        <f ca="1">IFERROR(VLOOKUP($E5,リスト用!$M:$N,2,FALSE)*VLOOKUP($J5,リスト用!$H:$I,2,FALSE)*P5*W5,0)</f>
        <v>0</v>
      </c>
      <c r="AA5" s="25">
        <f t="shared" ca="1" si="7"/>
        <v>0</v>
      </c>
      <c r="AB5" s="25">
        <f t="shared" ca="1" si="8"/>
        <v>0</v>
      </c>
    </row>
    <row r="6" spans="1:28" x14ac:dyDescent="0.2">
      <c r="A6" s="7" t="str">
        <f t="shared" si="0"/>
        <v/>
      </c>
      <c r="B6" s="37"/>
      <c r="C6" s="37"/>
      <c r="D6" s="37"/>
      <c r="E6" s="37"/>
      <c r="F6" s="37"/>
      <c r="G6" s="37"/>
      <c r="H6" s="47"/>
      <c r="I6" s="47"/>
      <c r="J6" s="37"/>
      <c r="K6" s="68">
        <f ca="1">T1</f>
        <v>0</v>
      </c>
      <c r="L6" s="66">
        <v>36</v>
      </c>
      <c r="M6" s="67" t="e">
        <f t="shared" si="1"/>
        <v>#NUM!</v>
      </c>
      <c r="N6" s="67" t="e">
        <f t="shared" si="2"/>
        <v>#NUM!</v>
      </c>
      <c r="O6" s="25">
        <f t="shared" si="3"/>
        <v>0</v>
      </c>
      <c r="P6" s="25" t="e">
        <f t="shared" si="4"/>
        <v>#NUM!</v>
      </c>
      <c r="Q6" s="25">
        <f ca="1">IF(I6&gt;'入力シート（基本情報）'!$I$1,1,0)*IF(E6=Q$1,1,0)</f>
        <v>0</v>
      </c>
      <c r="R6" s="25">
        <f ca="1">IFERROR(VLOOKUP($F6,リスト用!$P:$Q,2,FALSE)*VLOOKUP($J6,リスト用!$H:$I,2,FALSE)*O6*Q6,0)</f>
        <v>0</v>
      </c>
      <c r="S6" s="25">
        <f ca="1">IFERROR(VLOOKUP($F6,リスト用!$P:$Q,2,FALSE)*VLOOKUP($J6,リスト用!$H:$I,2,FALSE)*P6*Q6,0)</f>
        <v>0</v>
      </c>
      <c r="U6" s="25">
        <f t="shared" ca="1" si="5"/>
        <v>0</v>
      </c>
      <c r="V6" s="25">
        <f t="shared" ca="1" si="6"/>
        <v>0</v>
      </c>
      <c r="W6" s="25">
        <f ca="1">IF(I6&gt;'入力シート（基本情報）'!$J$1,1,0)*IF(OR(E6=$W$1,E6=$Q$1),1,0)</f>
        <v>0</v>
      </c>
      <c r="X6" s="25">
        <f ca="1">IFERROR(VLOOKUP($E6,リスト用!$M:$N,2,FALSE)*VLOOKUP($J6,リスト用!$H:$I,2,FALSE)*O6*W6,0)</f>
        <v>0</v>
      </c>
      <c r="Y6" s="25">
        <f ca="1">IFERROR(VLOOKUP($E6,リスト用!$M:$N,2,FALSE)*VLOOKUP($J6,リスト用!$H:$I,2,FALSE)*P6*W6,0)</f>
        <v>0</v>
      </c>
      <c r="AA6" s="25">
        <f t="shared" ca="1" si="7"/>
        <v>0</v>
      </c>
      <c r="AB6" s="25">
        <f t="shared" ca="1" si="8"/>
        <v>0</v>
      </c>
    </row>
    <row r="7" spans="1:28" x14ac:dyDescent="0.2">
      <c r="A7" s="7" t="str">
        <f t="shared" si="0"/>
        <v/>
      </c>
      <c r="B7" s="37"/>
      <c r="C7" s="37"/>
      <c r="D7" s="37"/>
      <c r="E7" s="37"/>
      <c r="F7" s="37"/>
      <c r="G7" s="37"/>
      <c r="H7" s="47"/>
      <c r="I7" s="47"/>
      <c r="J7" s="37"/>
      <c r="K7" s="61"/>
      <c r="L7" s="66"/>
      <c r="M7" s="67" t="e">
        <f t="shared" si="1"/>
        <v>#NUM!</v>
      </c>
      <c r="N7" s="67" t="e">
        <f t="shared" si="2"/>
        <v>#NUM!</v>
      </c>
      <c r="O7" s="25">
        <f t="shared" si="3"/>
        <v>0</v>
      </c>
      <c r="P7" s="25" t="e">
        <f t="shared" si="4"/>
        <v>#NUM!</v>
      </c>
      <c r="Q7" s="25">
        <f ca="1">IF(I7&gt;'入力シート（基本情報）'!$I$1,1,0)*IF(E7=Q$1,1,0)</f>
        <v>0</v>
      </c>
      <c r="R7" s="25">
        <f ca="1">IFERROR(VLOOKUP($F7,リスト用!$P:$Q,2,FALSE)*VLOOKUP($J7,リスト用!$H:$I,2,FALSE)*O7*Q7,0)</f>
        <v>0</v>
      </c>
      <c r="S7" s="25">
        <f ca="1">IFERROR(VLOOKUP($F7,リスト用!$P:$Q,2,FALSE)*VLOOKUP($J7,リスト用!$H:$I,2,FALSE)*P7*Q7,0)</f>
        <v>0</v>
      </c>
      <c r="U7" s="25">
        <f t="shared" ca="1" si="5"/>
        <v>0</v>
      </c>
      <c r="V7" s="25">
        <f t="shared" ca="1" si="6"/>
        <v>0</v>
      </c>
      <c r="W7" s="25">
        <f ca="1">IF(I7&gt;'入力シート（基本情報）'!$J$1,1,0)*IF(OR(E7=$W$1,E7=$Q$1),1,0)</f>
        <v>0</v>
      </c>
      <c r="X7" s="25">
        <f ca="1">IFERROR(VLOOKUP($E7,リスト用!$M:$N,2,FALSE)*VLOOKUP($J7,リスト用!$H:$I,2,FALSE)*O7*W7,0)</f>
        <v>0</v>
      </c>
      <c r="Y7" s="25">
        <f ca="1">IFERROR(VLOOKUP($E7,リスト用!$M:$N,2,FALSE)*VLOOKUP($J7,リスト用!$H:$I,2,FALSE)*P7*W7,0)</f>
        <v>0</v>
      </c>
      <c r="AA7" s="25">
        <f t="shared" ca="1" si="7"/>
        <v>0</v>
      </c>
      <c r="AB7" s="25">
        <f t="shared" ca="1" si="8"/>
        <v>0</v>
      </c>
    </row>
    <row r="8" spans="1:28" x14ac:dyDescent="0.2">
      <c r="A8" s="7" t="str">
        <f t="shared" si="0"/>
        <v/>
      </c>
      <c r="B8" s="37"/>
      <c r="C8" s="37"/>
      <c r="D8" s="37"/>
      <c r="E8" s="37"/>
      <c r="F8" s="37"/>
      <c r="G8" s="37"/>
      <c r="H8" s="47"/>
      <c r="I8" s="47"/>
      <c r="J8" s="37"/>
      <c r="K8" s="61"/>
      <c r="L8" s="66"/>
      <c r="M8" s="67" t="e">
        <f t="shared" si="1"/>
        <v>#NUM!</v>
      </c>
      <c r="N8" s="67" t="e">
        <f t="shared" si="2"/>
        <v>#NUM!</v>
      </c>
      <c r="O8" s="25">
        <f t="shared" si="3"/>
        <v>0</v>
      </c>
      <c r="P8" s="25" t="e">
        <f t="shared" si="4"/>
        <v>#NUM!</v>
      </c>
      <c r="Q8" s="25">
        <f ca="1">IF(I8&gt;'入力シート（基本情報）'!$I$1,1,0)*IF(E8=Q$1,1,0)</f>
        <v>0</v>
      </c>
      <c r="R8" s="25">
        <f ca="1">IFERROR(VLOOKUP($F8,リスト用!$P:$Q,2,FALSE)*VLOOKUP($J8,リスト用!$H:$I,2,FALSE)*O8*Q8,0)</f>
        <v>0</v>
      </c>
      <c r="S8" s="25">
        <f ca="1">IFERROR(VLOOKUP($F8,リスト用!$P:$Q,2,FALSE)*VLOOKUP($J8,リスト用!$H:$I,2,FALSE)*P8*Q8,0)</f>
        <v>0</v>
      </c>
      <c r="U8" s="25">
        <f t="shared" ca="1" si="5"/>
        <v>0</v>
      </c>
      <c r="V8" s="25">
        <f t="shared" ca="1" si="6"/>
        <v>0</v>
      </c>
      <c r="W8" s="25">
        <f ca="1">IF(I8&gt;'入力シート（基本情報）'!$J$1,1,0)*IF(OR(E8=$W$1,E8=$Q$1),1,0)</f>
        <v>0</v>
      </c>
      <c r="X8" s="25">
        <f ca="1">IFERROR(VLOOKUP($E8,リスト用!$M:$N,2,FALSE)*VLOOKUP($J8,リスト用!$H:$I,2,FALSE)*O8*W8,0)</f>
        <v>0</v>
      </c>
      <c r="Y8" s="25">
        <f ca="1">IFERROR(VLOOKUP($E8,リスト用!$M:$N,2,FALSE)*VLOOKUP($J8,リスト用!$H:$I,2,FALSE)*P8*W8,0)</f>
        <v>0</v>
      </c>
      <c r="AA8" s="25">
        <f t="shared" ca="1" si="7"/>
        <v>0</v>
      </c>
      <c r="AB8" s="25">
        <f t="shared" ca="1" si="8"/>
        <v>0</v>
      </c>
    </row>
    <row r="9" spans="1:28" x14ac:dyDescent="0.2">
      <c r="A9" s="7" t="str">
        <f t="shared" si="0"/>
        <v/>
      </c>
      <c r="B9" s="37"/>
      <c r="C9" s="37"/>
      <c r="D9" s="37"/>
      <c r="E9" s="37"/>
      <c r="F9" s="37"/>
      <c r="G9" s="37"/>
      <c r="H9" s="47"/>
      <c r="I9" s="47"/>
      <c r="J9" s="37"/>
      <c r="K9" s="61"/>
      <c r="L9" s="66"/>
      <c r="M9" s="67" t="e">
        <f t="shared" si="1"/>
        <v>#NUM!</v>
      </c>
      <c r="N9" s="67" t="e">
        <f t="shared" si="2"/>
        <v>#NUM!</v>
      </c>
      <c r="O9" s="25">
        <f t="shared" si="3"/>
        <v>0</v>
      </c>
      <c r="P9" s="25" t="e">
        <f t="shared" si="4"/>
        <v>#NUM!</v>
      </c>
      <c r="Q9" s="25">
        <f ca="1">IF(I9&gt;'入力シート（基本情報）'!$I$1,1,0)*IF(E9=Q$1,1,0)</f>
        <v>0</v>
      </c>
      <c r="R9" s="25">
        <f ca="1">IFERROR(VLOOKUP($F9,リスト用!$P:$Q,2,FALSE)*VLOOKUP($J9,リスト用!$H:$I,2,FALSE)*O9*Q9,0)</f>
        <v>0</v>
      </c>
      <c r="S9" s="25">
        <f ca="1">IFERROR(VLOOKUP($F9,リスト用!$P:$Q,2,FALSE)*VLOOKUP($J9,リスト用!$H:$I,2,FALSE)*P9*Q9,0)</f>
        <v>0</v>
      </c>
      <c r="U9" s="25">
        <f t="shared" ca="1" si="5"/>
        <v>0</v>
      </c>
      <c r="V9" s="25">
        <f t="shared" ca="1" si="6"/>
        <v>0</v>
      </c>
      <c r="W9" s="25">
        <f ca="1">IF(I9&gt;'入力シート（基本情報）'!$J$1,1,0)*IF(OR(E9=$W$1,E9=$Q$1),1,0)</f>
        <v>0</v>
      </c>
      <c r="X9" s="25">
        <f ca="1">IFERROR(VLOOKUP($E9,リスト用!$M:$N,2,FALSE)*VLOOKUP($J9,リスト用!$H:$I,2,FALSE)*O9*W9,0)</f>
        <v>0</v>
      </c>
      <c r="Y9" s="25">
        <f ca="1">IFERROR(VLOOKUP($E9,リスト用!$M:$N,2,FALSE)*VLOOKUP($J9,リスト用!$H:$I,2,FALSE)*P9*W9,0)</f>
        <v>0</v>
      </c>
      <c r="AA9" s="25">
        <f t="shared" ca="1" si="7"/>
        <v>0</v>
      </c>
      <c r="AB9" s="25">
        <f t="shared" ca="1" si="8"/>
        <v>0</v>
      </c>
    </row>
    <row r="10" spans="1:28" x14ac:dyDescent="0.2">
      <c r="A10" s="7" t="str">
        <f t="shared" si="0"/>
        <v/>
      </c>
      <c r="B10" s="37"/>
      <c r="C10" s="37"/>
      <c r="D10" s="37"/>
      <c r="E10" s="37"/>
      <c r="F10" s="37"/>
      <c r="G10" s="37"/>
      <c r="H10" s="47"/>
      <c r="I10" s="47"/>
      <c r="J10" s="37"/>
      <c r="K10" s="61"/>
      <c r="L10" s="66"/>
      <c r="M10" s="67" t="e">
        <f t="shared" si="1"/>
        <v>#NUM!</v>
      </c>
      <c r="N10" s="67" t="e">
        <f t="shared" si="2"/>
        <v>#NUM!</v>
      </c>
      <c r="O10" s="25">
        <f t="shared" si="3"/>
        <v>0</v>
      </c>
      <c r="P10" s="25" t="e">
        <f t="shared" si="4"/>
        <v>#NUM!</v>
      </c>
      <c r="Q10" s="25">
        <f ca="1">IF(I10&gt;'入力シート（基本情報）'!$I$1,1,0)*IF(E10=Q$1,1,0)</f>
        <v>0</v>
      </c>
      <c r="R10" s="25">
        <f ca="1">IFERROR(VLOOKUP($F10,リスト用!$P:$Q,2,FALSE)*VLOOKUP($J10,リスト用!$H:$I,2,FALSE)*O10*Q10,0)</f>
        <v>0</v>
      </c>
      <c r="S10" s="25">
        <f ca="1">IFERROR(VLOOKUP($F10,リスト用!$P:$Q,2,FALSE)*VLOOKUP($J10,リスト用!$H:$I,2,FALSE)*P10*Q10,0)</f>
        <v>0</v>
      </c>
      <c r="U10" s="25">
        <f t="shared" ca="1" si="5"/>
        <v>0</v>
      </c>
      <c r="V10" s="25">
        <f t="shared" ca="1" si="6"/>
        <v>0</v>
      </c>
      <c r="W10" s="25">
        <f ca="1">IF(I10&gt;'入力シート（基本情報）'!$J$1,1,0)*IF(OR(E10=$W$1,E10=$Q$1),1,0)</f>
        <v>0</v>
      </c>
      <c r="X10" s="25">
        <f ca="1">IFERROR(VLOOKUP($E10,リスト用!$M:$N,2,FALSE)*VLOOKUP($J10,リスト用!$H:$I,2,FALSE)*O10*W10,0)</f>
        <v>0</v>
      </c>
      <c r="Y10" s="25">
        <f ca="1">IFERROR(VLOOKUP($E10,リスト用!$M:$N,2,FALSE)*VLOOKUP($J10,リスト用!$H:$I,2,FALSE)*P10*W10,0)</f>
        <v>0</v>
      </c>
      <c r="AA10" s="25">
        <f t="shared" ca="1" si="7"/>
        <v>0</v>
      </c>
      <c r="AB10" s="25">
        <f t="shared" ca="1" si="8"/>
        <v>0</v>
      </c>
    </row>
    <row r="11" spans="1:28" x14ac:dyDescent="0.2">
      <c r="A11" s="7" t="str">
        <f t="shared" si="0"/>
        <v/>
      </c>
      <c r="B11" s="37"/>
      <c r="C11" s="37"/>
      <c r="D11" s="37"/>
      <c r="E11" s="37"/>
      <c r="F11" s="37"/>
      <c r="G11" s="37"/>
      <c r="H11" s="47"/>
      <c r="I11" s="47"/>
      <c r="J11" s="37"/>
      <c r="K11" s="61"/>
      <c r="L11" s="66"/>
      <c r="M11" s="67" t="e">
        <f t="shared" si="1"/>
        <v>#NUM!</v>
      </c>
      <c r="N11" s="67" t="e">
        <f t="shared" si="2"/>
        <v>#NUM!</v>
      </c>
      <c r="O11" s="25">
        <f t="shared" si="3"/>
        <v>0</v>
      </c>
      <c r="P11" s="25" t="e">
        <f t="shared" si="4"/>
        <v>#NUM!</v>
      </c>
      <c r="Q11" s="25">
        <f ca="1">IF(I11&gt;'入力シート（基本情報）'!$I$1,1,0)*IF(E11=Q$1,1,0)</f>
        <v>0</v>
      </c>
      <c r="R11" s="25">
        <f ca="1">IFERROR(VLOOKUP($F11,リスト用!$P:$Q,2,FALSE)*VLOOKUP($J11,リスト用!$H:$I,2,FALSE)*O11*Q11,0)</f>
        <v>0</v>
      </c>
      <c r="S11" s="25">
        <f ca="1">IFERROR(VLOOKUP($F11,リスト用!$P:$Q,2,FALSE)*VLOOKUP($J11,リスト用!$H:$I,2,FALSE)*P11*Q11,0)</f>
        <v>0</v>
      </c>
      <c r="U11" s="25">
        <f t="shared" ca="1" si="5"/>
        <v>0</v>
      </c>
      <c r="V11" s="25">
        <f t="shared" ca="1" si="6"/>
        <v>0</v>
      </c>
      <c r="W11" s="25">
        <f ca="1">IF(I11&gt;'入力シート（基本情報）'!$J$1,1,0)*IF(OR(E11=$W$1,E11=$Q$1),1,0)</f>
        <v>0</v>
      </c>
      <c r="X11" s="25">
        <f ca="1">IFERROR(VLOOKUP($E11,リスト用!$M:$N,2,FALSE)*VLOOKUP($J11,リスト用!$H:$I,2,FALSE)*O11*W11,0)</f>
        <v>0</v>
      </c>
      <c r="Y11" s="25">
        <f ca="1">IFERROR(VLOOKUP($E11,リスト用!$M:$N,2,FALSE)*VLOOKUP($J11,リスト用!$H:$I,2,FALSE)*P11*W11,0)</f>
        <v>0</v>
      </c>
      <c r="AA11" s="25">
        <f t="shared" ca="1" si="7"/>
        <v>0</v>
      </c>
      <c r="AB11" s="25">
        <f t="shared" ca="1" si="8"/>
        <v>0</v>
      </c>
    </row>
    <row r="12" spans="1:28" x14ac:dyDescent="0.2">
      <c r="A12" s="7" t="str">
        <f t="shared" si="0"/>
        <v/>
      </c>
      <c r="B12" s="37"/>
      <c r="C12" s="37"/>
      <c r="D12" s="37"/>
      <c r="E12" s="37"/>
      <c r="F12" s="37"/>
      <c r="G12" s="37"/>
      <c r="H12" s="47"/>
      <c r="I12" s="47"/>
      <c r="J12" s="37"/>
      <c r="K12" s="61"/>
      <c r="L12" s="66"/>
      <c r="M12" s="67" t="e">
        <f t="shared" si="1"/>
        <v>#NUM!</v>
      </c>
      <c r="N12" s="67" t="e">
        <f t="shared" si="2"/>
        <v>#NUM!</v>
      </c>
      <c r="O12" s="25">
        <f t="shared" si="3"/>
        <v>0</v>
      </c>
      <c r="P12" s="25" t="e">
        <f t="shared" si="4"/>
        <v>#NUM!</v>
      </c>
      <c r="Q12" s="25">
        <f ca="1">IF(I12&gt;'入力シート（基本情報）'!$I$1,1,0)*IF(E12=Q$1,1,0)</f>
        <v>0</v>
      </c>
      <c r="R12" s="25">
        <f ca="1">IFERROR(VLOOKUP($F12,リスト用!$P:$Q,2,FALSE)*VLOOKUP($J12,リスト用!$H:$I,2,FALSE)*O12*Q12,0)</f>
        <v>0</v>
      </c>
      <c r="S12" s="25">
        <f ca="1">IFERROR(VLOOKUP($F12,リスト用!$P:$Q,2,FALSE)*VLOOKUP($J12,リスト用!$H:$I,2,FALSE)*P12*Q12,0)</f>
        <v>0</v>
      </c>
      <c r="U12" s="25">
        <f t="shared" ca="1" si="5"/>
        <v>0</v>
      </c>
      <c r="V12" s="25">
        <f t="shared" ca="1" si="6"/>
        <v>0</v>
      </c>
      <c r="W12" s="25">
        <f ca="1">IF(I12&gt;'入力シート（基本情報）'!$J$1,1,0)*IF(OR(E12=$W$1,E12=$Q$1),1,0)</f>
        <v>0</v>
      </c>
      <c r="X12" s="25">
        <f ca="1">IFERROR(VLOOKUP($E12,リスト用!$M:$N,2,FALSE)*VLOOKUP($J12,リスト用!$H:$I,2,FALSE)*O12*W12,0)</f>
        <v>0</v>
      </c>
      <c r="Y12" s="25">
        <f ca="1">IFERROR(VLOOKUP($E12,リスト用!$M:$N,2,FALSE)*VLOOKUP($J12,リスト用!$H:$I,2,FALSE)*P12*W12,0)</f>
        <v>0</v>
      </c>
      <c r="AA12" s="25">
        <f t="shared" ca="1" si="7"/>
        <v>0</v>
      </c>
      <c r="AB12" s="25">
        <f t="shared" ca="1" si="8"/>
        <v>0</v>
      </c>
    </row>
    <row r="13" spans="1:28" x14ac:dyDescent="0.2">
      <c r="A13" s="7" t="str">
        <f t="shared" si="0"/>
        <v/>
      </c>
      <c r="B13" s="37"/>
      <c r="C13" s="37"/>
      <c r="D13" s="37"/>
      <c r="E13" s="37"/>
      <c r="F13" s="37"/>
      <c r="G13" s="37"/>
      <c r="H13" s="47"/>
      <c r="I13" s="47"/>
      <c r="J13" s="37"/>
      <c r="K13" s="61"/>
      <c r="L13" s="66"/>
      <c r="M13" s="67" t="e">
        <f t="shared" si="1"/>
        <v>#NUM!</v>
      </c>
      <c r="N13" s="67" t="e">
        <f t="shared" si="2"/>
        <v>#NUM!</v>
      </c>
      <c r="O13" s="25">
        <f t="shared" si="3"/>
        <v>0</v>
      </c>
      <c r="P13" s="25" t="e">
        <f t="shared" si="4"/>
        <v>#NUM!</v>
      </c>
      <c r="Q13" s="25">
        <f ca="1">IF(I13&gt;'入力シート（基本情報）'!$I$1,1,0)*IF(E13=Q$1,1,0)</f>
        <v>0</v>
      </c>
      <c r="R13" s="25">
        <f ca="1">IFERROR(VLOOKUP($F13,リスト用!$P:$Q,2,FALSE)*VLOOKUP($J13,リスト用!$H:$I,2,FALSE)*O13*Q13,0)</f>
        <v>0</v>
      </c>
      <c r="S13" s="25">
        <f ca="1">IFERROR(VLOOKUP($F13,リスト用!$P:$Q,2,FALSE)*VLOOKUP($J13,リスト用!$H:$I,2,FALSE)*P13*Q13,0)</f>
        <v>0</v>
      </c>
      <c r="U13" s="25">
        <f t="shared" ca="1" si="5"/>
        <v>0</v>
      </c>
      <c r="V13" s="25">
        <f t="shared" ca="1" si="6"/>
        <v>0</v>
      </c>
      <c r="W13" s="25">
        <f ca="1">IF(I13&gt;'入力シート（基本情報）'!$J$1,1,0)*IF(OR(E13=$W$1,E13=$Q$1),1,0)</f>
        <v>0</v>
      </c>
      <c r="X13" s="25">
        <f ca="1">IFERROR(VLOOKUP($E13,リスト用!$M:$N,2,FALSE)*VLOOKUP($J13,リスト用!$H:$I,2,FALSE)*O13*W13,0)</f>
        <v>0</v>
      </c>
      <c r="Y13" s="25">
        <f ca="1">IFERROR(VLOOKUP($E13,リスト用!$M:$N,2,FALSE)*VLOOKUP($J13,リスト用!$H:$I,2,FALSE)*P13*W13,0)</f>
        <v>0</v>
      </c>
      <c r="AA13" s="25">
        <f t="shared" ca="1" si="7"/>
        <v>0</v>
      </c>
      <c r="AB13" s="25">
        <f t="shared" ca="1" si="8"/>
        <v>0</v>
      </c>
    </row>
    <row r="14" spans="1:28" x14ac:dyDescent="0.2">
      <c r="A14" s="7" t="str">
        <f t="shared" si="0"/>
        <v/>
      </c>
      <c r="B14" s="37"/>
      <c r="C14" s="37"/>
      <c r="D14" s="37"/>
      <c r="E14" s="37"/>
      <c r="F14" s="37"/>
      <c r="G14" s="37"/>
      <c r="H14" s="47"/>
      <c r="I14" s="47"/>
      <c r="J14" s="37"/>
      <c r="K14" s="61"/>
      <c r="L14" s="66"/>
      <c r="M14" s="67" t="e">
        <f t="shared" si="1"/>
        <v>#NUM!</v>
      </c>
      <c r="N14" s="67" t="e">
        <f t="shared" si="2"/>
        <v>#NUM!</v>
      </c>
      <c r="O14" s="25">
        <f t="shared" si="3"/>
        <v>0</v>
      </c>
      <c r="P14" s="25" t="e">
        <f t="shared" si="4"/>
        <v>#NUM!</v>
      </c>
      <c r="Q14" s="25">
        <f ca="1">IF(I14&gt;'入力シート（基本情報）'!$I$1,1,0)*IF(E14=Q$1,1,0)</f>
        <v>0</v>
      </c>
      <c r="R14" s="25">
        <f ca="1">IFERROR(VLOOKUP($F14,リスト用!$P:$Q,2,FALSE)*VLOOKUP($J14,リスト用!$H:$I,2,FALSE)*O14*Q14,0)</f>
        <v>0</v>
      </c>
      <c r="S14" s="25">
        <f ca="1">IFERROR(VLOOKUP($F14,リスト用!$P:$Q,2,FALSE)*VLOOKUP($J14,リスト用!$H:$I,2,FALSE)*P14*Q14,0)</f>
        <v>0</v>
      </c>
      <c r="U14" s="25">
        <f t="shared" ca="1" si="5"/>
        <v>0</v>
      </c>
      <c r="V14" s="25">
        <f t="shared" ca="1" si="6"/>
        <v>0</v>
      </c>
      <c r="W14" s="25">
        <f ca="1">IF(I14&gt;'入力シート（基本情報）'!$J$1,1,0)*IF(OR(E14=$W$1,E14=$Q$1),1,0)</f>
        <v>0</v>
      </c>
      <c r="X14" s="25">
        <f ca="1">IFERROR(VLOOKUP($E14,リスト用!$M:$N,2,FALSE)*VLOOKUP($J14,リスト用!$H:$I,2,FALSE)*O14*W14,0)</f>
        <v>0</v>
      </c>
      <c r="Y14" s="25">
        <f ca="1">IFERROR(VLOOKUP($E14,リスト用!$M:$N,2,FALSE)*VLOOKUP($J14,リスト用!$H:$I,2,FALSE)*P14*W14,0)</f>
        <v>0</v>
      </c>
      <c r="AA14" s="25">
        <f t="shared" ca="1" si="7"/>
        <v>0</v>
      </c>
      <c r="AB14" s="25">
        <f t="shared" ca="1" si="8"/>
        <v>0</v>
      </c>
    </row>
    <row r="15" spans="1:28" x14ac:dyDescent="0.2">
      <c r="A15" s="7" t="str">
        <f t="shared" si="0"/>
        <v/>
      </c>
      <c r="B15" s="37"/>
      <c r="C15" s="37"/>
      <c r="D15" s="37"/>
      <c r="E15" s="37"/>
      <c r="F15" s="37"/>
      <c r="G15" s="37"/>
      <c r="H15" s="47"/>
      <c r="I15" s="47"/>
      <c r="J15" s="37"/>
      <c r="K15" s="61"/>
      <c r="L15" s="66"/>
      <c r="M15" s="67" t="e">
        <f t="shared" si="1"/>
        <v>#NUM!</v>
      </c>
      <c r="N15" s="67" t="e">
        <f t="shared" si="2"/>
        <v>#NUM!</v>
      </c>
      <c r="O15" s="25">
        <f t="shared" si="3"/>
        <v>0</v>
      </c>
      <c r="P15" s="25" t="e">
        <f t="shared" si="4"/>
        <v>#NUM!</v>
      </c>
      <c r="Q15" s="25">
        <f ca="1">IF(I15&gt;'入力シート（基本情報）'!$I$1,1,0)*IF(E15=Q$1,1,0)</f>
        <v>0</v>
      </c>
      <c r="R15" s="25">
        <f ca="1">IFERROR(VLOOKUP($F15,リスト用!$P:$Q,2,FALSE)*VLOOKUP($J15,リスト用!$H:$I,2,FALSE)*O15*Q15,0)</f>
        <v>0</v>
      </c>
      <c r="S15" s="25">
        <f ca="1">IFERROR(VLOOKUP($F15,リスト用!$P:$Q,2,FALSE)*VLOOKUP($J15,リスト用!$H:$I,2,FALSE)*P15*Q15,0)</f>
        <v>0</v>
      </c>
      <c r="U15" s="25">
        <f t="shared" ca="1" si="5"/>
        <v>0</v>
      </c>
      <c r="V15" s="25">
        <f t="shared" ca="1" si="6"/>
        <v>0</v>
      </c>
      <c r="W15" s="25">
        <f ca="1">IF(I15&gt;'入力シート（基本情報）'!$J$1,1,0)*IF(OR(E15=$W$1,E15=$Q$1),1,0)</f>
        <v>0</v>
      </c>
      <c r="X15" s="25">
        <f ca="1">IFERROR(VLOOKUP($E15,リスト用!$M:$N,2,FALSE)*VLOOKUP($J15,リスト用!$H:$I,2,FALSE)*O15*W15,0)</f>
        <v>0</v>
      </c>
      <c r="Y15" s="25">
        <f ca="1">IFERROR(VLOOKUP($E15,リスト用!$M:$N,2,FALSE)*VLOOKUP($J15,リスト用!$H:$I,2,FALSE)*P15*W15,0)</f>
        <v>0</v>
      </c>
      <c r="AA15" s="25">
        <f t="shared" ca="1" si="7"/>
        <v>0</v>
      </c>
      <c r="AB15" s="25">
        <f t="shared" ca="1" si="8"/>
        <v>0</v>
      </c>
    </row>
    <row r="16" spans="1:28" x14ac:dyDescent="0.2">
      <c r="A16" s="7" t="str">
        <f t="shared" si="0"/>
        <v/>
      </c>
      <c r="B16" s="37"/>
      <c r="C16" s="37"/>
      <c r="D16" s="37"/>
      <c r="E16" s="37"/>
      <c r="F16" s="37"/>
      <c r="G16" s="37"/>
      <c r="H16" s="47"/>
      <c r="I16" s="47"/>
      <c r="J16" s="37"/>
      <c r="K16" s="61"/>
      <c r="L16" s="66"/>
      <c r="M16" s="67" t="e">
        <f t="shared" si="1"/>
        <v>#NUM!</v>
      </c>
      <c r="N16" s="67" t="e">
        <f t="shared" si="2"/>
        <v>#NUM!</v>
      </c>
      <c r="O16" s="25">
        <f t="shared" si="3"/>
        <v>0</v>
      </c>
      <c r="P16" s="25" t="e">
        <f t="shared" si="4"/>
        <v>#NUM!</v>
      </c>
      <c r="Q16" s="25">
        <f ca="1">IF(I16&gt;'入力シート（基本情報）'!$I$1,1,0)*IF(E16=Q$1,1,0)</f>
        <v>0</v>
      </c>
      <c r="R16" s="25">
        <f ca="1">IFERROR(VLOOKUP($F16,リスト用!$P:$Q,2,FALSE)*VLOOKUP($J16,リスト用!$H:$I,2,FALSE)*O16*Q16,0)</f>
        <v>0</v>
      </c>
      <c r="S16" s="25">
        <f ca="1">IFERROR(VLOOKUP($F16,リスト用!$P:$Q,2,FALSE)*VLOOKUP($J16,リスト用!$H:$I,2,FALSE)*P16*Q16,0)</f>
        <v>0</v>
      </c>
      <c r="U16" s="25">
        <f t="shared" ca="1" si="5"/>
        <v>0</v>
      </c>
      <c r="V16" s="25">
        <f t="shared" ca="1" si="6"/>
        <v>0</v>
      </c>
      <c r="W16" s="25">
        <f ca="1">IF(I16&gt;'入力シート（基本情報）'!$J$1,1,0)*IF(OR(E16=$W$1,E16=$Q$1),1,0)</f>
        <v>0</v>
      </c>
      <c r="X16" s="25">
        <f ca="1">IFERROR(VLOOKUP($E16,リスト用!$M:$N,2,FALSE)*VLOOKUP($J16,リスト用!$H:$I,2,FALSE)*O16*W16,0)</f>
        <v>0</v>
      </c>
      <c r="Y16" s="25">
        <f ca="1">IFERROR(VLOOKUP($E16,リスト用!$M:$N,2,FALSE)*VLOOKUP($J16,リスト用!$H:$I,2,FALSE)*P16*W16,0)</f>
        <v>0</v>
      </c>
      <c r="AA16" s="25">
        <f t="shared" ca="1" si="7"/>
        <v>0</v>
      </c>
      <c r="AB16" s="25">
        <f t="shared" ca="1" si="8"/>
        <v>0</v>
      </c>
    </row>
    <row r="17" spans="1:28" x14ac:dyDescent="0.2">
      <c r="A17" s="7" t="str">
        <f t="shared" si="0"/>
        <v/>
      </c>
      <c r="B17" s="37"/>
      <c r="C17" s="37"/>
      <c r="D17" s="37"/>
      <c r="E17" s="37"/>
      <c r="F17" s="37"/>
      <c r="G17" s="37"/>
      <c r="H17" s="47"/>
      <c r="I17" s="47"/>
      <c r="J17" s="37"/>
      <c r="K17" s="61"/>
      <c r="L17" s="66"/>
      <c r="M17" s="67" t="e">
        <f t="shared" si="1"/>
        <v>#NUM!</v>
      </c>
      <c r="N17" s="67" t="e">
        <f t="shared" si="2"/>
        <v>#NUM!</v>
      </c>
      <c r="O17" s="25">
        <f t="shared" si="3"/>
        <v>0</v>
      </c>
      <c r="P17" s="25" t="e">
        <f t="shared" si="4"/>
        <v>#NUM!</v>
      </c>
      <c r="Q17" s="25">
        <f ca="1">IF(I17&gt;'入力シート（基本情報）'!$I$1,1,0)*IF(E17=Q$1,1,0)</f>
        <v>0</v>
      </c>
      <c r="R17" s="25">
        <f ca="1">IFERROR(VLOOKUP($F17,リスト用!$P:$Q,2,FALSE)*VLOOKUP($J17,リスト用!$H:$I,2,FALSE)*O17*Q17,0)</f>
        <v>0</v>
      </c>
      <c r="S17" s="25">
        <f ca="1">IFERROR(VLOOKUP($F17,リスト用!$P:$Q,2,FALSE)*VLOOKUP($J17,リスト用!$H:$I,2,FALSE)*P17*Q17,0)</f>
        <v>0</v>
      </c>
      <c r="U17" s="25">
        <f t="shared" ca="1" si="5"/>
        <v>0</v>
      </c>
      <c r="V17" s="25">
        <f t="shared" ca="1" si="6"/>
        <v>0</v>
      </c>
      <c r="W17" s="25">
        <f ca="1">IF(I17&gt;'入力シート（基本情報）'!$J$1,1,0)*IF(OR(E17=$W$1,E17=$Q$1),1,0)</f>
        <v>0</v>
      </c>
      <c r="X17" s="25">
        <f ca="1">IFERROR(VLOOKUP($E17,リスト用!$M:$N,2,FALSE)*VLOOKUP($J17,リスト用!$H:$I,2,FALSE)*O17*W17,0)</f>
        <v>0</v>
      </c>
      <c r="Y17" s="25">
        <f ca="1">IFERROR(VLOOKUP($E17,リスト用!$M:$N,2,FALSE)*VLOOKUP($J17,リスト用!$H:$I,2,FALSE)*P17*W17,0)</f>
        <v>0</v>
      </c>
      <c r="AA17" s="25">
        <f t="shared" ca="1" si="7"/>
        <v>0</v>
      </c>
      <c r="AB17" s="25">
        <f t="shared" ca="1" si="8"/>
        <v>0</v>
      </c>
    </row>
    <row r="18" spans="1:28" x14ac:dyDescent="0.2">
      <c r="A18" s="7" t="str">
        <f t="shared" si="0"/>
        <v/>
      </c>
      <c r="B18" s="37"/>
      <c r="C18" s="37"/>
      <c r="D18" s="37"/>
      <c r="E18" s="37"/>
      <c r="F18" s="37"/>
      <c r="G18" s="37"/>
      <c r="H18" s="47"/>
      <c r="I18" s="47"/>
      <c r="J18" s="37"/>
      <c r="K18" s="61"/>
      <c r="L18" s="66"/>
      <c r="M18" s="67" t="e">
        <f t="shared" si="1"/>
        <v>#NUM!</v>
      </c>
      <c r="N18" s="67" t="e">
        <f t="shared" si="2"/>
        <v>#NUM!</v>
      </c>
      <c r="O18" s="25">
        <f t="shared" si="3"/>
        <v>0</v>
      </c>
      <c r="P18" s="25" t="e">
        <f t="shared" si="4"/>
        <v>#NUM!</v>
      </c>
      <c r="Q18" s="25">
        <f ca="1">IF(I18&gt;'入力シート（基本情報）'!$I$1,1,0)*IF(E18=Q$1,1,0)</f>
        <v>0</v>
      </c>
      <c r="R18" s="25">
        <f ca="1">IFERROR(VLOOKUP($F18,リスト用!$P:$Q,2,FALSE)*VLOOKUP($J18,リスト用!$H:$I,2,FALSE)*O18*Q18,0)</f>
        <v>0</v>
      </c>
      <c r="S18" s="25">
        <f ca="1">IFERROR(VLOOKUP($F18,リスト用!$P:$Q,2,FALSE)*VLOOKUP($J18,リスト用!$H:$I,2,FALSE)*P18*Q18,0)</f>
        <v>0</v>
      </c>
      <c r="U18" s="25">
        <f t="shared" ca="1" si="5"/>
        <v>0</v>
      </c>
      <c r="V18" s="25">
        <f t="shared" ca="1" si="6"/>
        <v>0</v>
      </c>
      <c r="W18" s="25">
        <f ca="1">IF(I18&gt;'入力シート（基本情報）'!$J$1,1,0)*IF(OR(E18=$W$1,E18=$Q$1),1,0)</f>
        <v>0</v>
      </c>
      <c r="X18" s="25">
        <f ca="1">IFERROR(VLOOKUP($E18,リスト用!$M:$N,2,FALSE)*VLOOKUP($J18,リスト用!$H:$I,2,FALSE)*O18*W18,0)</f>
        <v>0</v>
      </c>
      <c r="Y18" s="25">
        <f ca="1">IFERROR(VLOOKUP($E18,リスト用!$M:$N,2,FALSE)*VLOOKUP($J18,リスト用!$H:$I,2,FALSE)*P18*W18,0)</f>
        <v>0</v>
      </c>
      <c r="AA18" s="25">
        <f t="shared" ca="1" si="7"/>
        <v>0</v>
      </c>
      <c r="AB18" s="25">
        <f t="shared" ca="1" si="8"/>
        <v>0</v>
      </c>
    </row>
    <row r="19" spans="1:28" x14ac:dyDescent="0.2">
      <c r="A19" s="7" t="str">
        <f t="shared" si="0"/>
        <v/>
      </c>
      <c r="B19" s="37"/>
      <c r="C19" s="37"/>
      <c r="D19" s="37"/>
      <c r="E19" s="37"/>
      <c r="F19" s="37"/>
      <c r="G19" s="37"/>
      <c r="H19" s="47"/>
      <c r="I19" s="47"/>
      <c r="J19" s="37"/>
      <c r="K19" s="61"/>
      <c r="L19" s="66"/>
      <c r="M19" s="67" t="e">
        <f t="shared" si="1"/>
        <v>#NUM!</v>
      </c>
      <c r="N19" s="67" t="e">
        <f t="shared" si="2"/>
        <v>#NUM!</v>
      </c>
      <c r="O19" s="25">
        <f t="shared" si="3"/>
        <v>0</v>
      </c>
      <c r="P19" s="25" t="e">
        <f t="shared" si="4"/>
        <v>#NUM!</v>
      </c>
      <c r="Q19" s="25">
        <f ca="1">IF(I19&gt;'入力シート（基本情報）'!$I$1,1,0)*IF(E19=Q$1,1,0)</f>
        <v>0</v>
      </c>
      <c r="R19" s="25">
        <f ca="1">IFERROR(VLOOKUP($F19,リスト用!$P:$Q,2,FALSE)*VLOOKUP($J19,リスト用!$H:$I,2,FALSE)*O19*Q19,0)</f>
        <v>0</v>
      </c>
      <c r="S19" s="25">
        <f ca="1">IFERROR(VLOOKUP($F19,リスト用!$P:$Q,2,FALSE)*VLOOKUP($J19,リスト用!$H:$I,2,FALSE)*P19*Q19,0)</f>
        <v>0</v>
      </c>
      <c r="U19" s="25">
        <f t="shared" ca="1" si="5"/>
        <v>0</v>
      </c>
      <c r="V19" s="25">
        <f t="shared" ca="1" si="6"/>
        <v>0</v>
      </c>
      <c r="W19" s="25">
        <f ca="1">IF(I19&gt;'入力シート（基本情報）'!$J$1,1,0)*IF(OR(E19=$W$1,E19=$Q$1),1,0)</f>
        <v>0</v>
      </c>
      <c r="X19" s="25">
        <f ca="1">IFERROR(VLOOKUP($E19,リスト用!$M:$N,2,FALSE)*VLOOKUP($J19,リスト用!$H:$I,2,FALSE)*O19*W19,0)</f>
        <v>0</v>
      </c>
      <c r="Y19" s="25">
        <f ca="1">IFERROR(VLOOKUP($E19,リスト用!$M:$N,2,FALSE)*VLOOKUP($J19,リスト用!$H:$I,2,FALSE)*P19*W19,0)</f>
        <v>0</v>
      </c>
      <c r="AA19" s="25">
        <f t="shared" ca="1" si="7"/>
        <v>0</v>
      </c>
      <c r="AB19" s="25">
        <f t="shared" ca="1" si="8"/>
        <v>0</v>
      </c>
    </row>
    <row r="20" spans="1:28" x14ac:dyDescent="0.2">
      <c r="A20" s="7" t="str">
        <f t="shared" si="0"/>
        <v/>
      </c>
      <c r="B20" s="37"/>
      <c r="C20" s="37"/>
      <c r="D20" s="37"/>
      <c r="E20" s="37"/>
      <c r="F20" s="37"/>
      <c r="G20" s="37"/>
      <c r="H20" s="47"/>
      <c r="I20" s="47"/>
      <c r="J20" s="37"/>
      <c r="K20" s="61"/>
      <c r="L20" s="66"/>
      <c r="M20" s="67" t="e">
        <f t="shared" si="1"/>
        <v>#NUM!</v>
      </c>
      <c r="N20" s="67" t="e">
        <f t="shared" si="2"/>
        <v>#NUM!</v>
      </c>
      <c r="O20" s="25">
        <f t="shared" si="3"/>
        <v>0</v>
      </c>
      <c r="P20" s="25" t="e">
        <f t="shared" si="4"/>
        <v>#NUM!</v>
      </c>
      <c r="Q20" s="25">
        <f ca="1">IF(I20&gt;'入力シート（基本情報）'!$I$1,1,0)*IF(E20=Q$1,1,0)</f>
        <v>0</v>
      </c>
      <c r="R20" s="25">
        <f ca="1">IFERROR(VLOOKUP($F20,リスト用!$P:$Q,2,FALSE)*VLOOKUP($J20,リスト用!$H:$I,2,FALSE)*O20*Q20,0)</f>
        <v>0</v>
      </c>
      <c r="S20" s="25">
        <f ca="1">IFERROR(VLOOKUP($F20,リスト用!$P:$Q,2,FALSE)*VLOOKUP($J20,リスト用!$H:$I,2,FALSE)*P20*Q20,0)</f>
        <v>0</v>
      </c>
      <c r="U20" s="25">
        <f t="shared" ca="1" si="5"/>
        <v>0</v>
      </c>
      <c r="V20" s="25">
        <f t="shared" ca="1" si="6"/>
        <v>0</v>
      </c>
      <c r="W20" s="25">
        <f ca="1">IF(I20&gt;'入力シート（基本情報）'!$J$1,1,0)*IF(OR(E20=$W$1,E20=$Q$1),1,0)</f>
        <v>0</v>
      </c>
      <c r="X20" s="25">
        <f ca="1">IFERROR(VLOOKUP($E20,リスト用!$M:$N,2,FALSE)*VLOOKUP($J20,リスト用!$H:$I,2,FALSE)*O20*W20,0)</f>
        <v>0</v>
      </c>
      <c r="Y20" s="25">
        <f ca="1">IFERROR(VLOOKUP($E20,リスト用!$M:$N,2,FALSE)*VLOOKUP($J20,リスト用!$H:$I,2,FALSE)*P20*W20,0)</f>
        <v>0</v>
      </c>
      <c r="AA20" s="25">
        <f t="shared" ca="1" si="7"/>
        <v>0</v>
      </c>
      <c r="AB20" s="25">
        <f t="shared" ca="1" si="8"/>
        <v>0</v>
      </c>
    </row>
    <row r="21" spans="1:28" x14ac:dyDescent="0.2">
      <c r="A21" s="7" t="str">
        <f t="shared" si="0"/>
        <v/>
      </c>
      <c r="B21" s="37"/>
      <c r="C21" s="37"/>
      <c r="D21" s="37"/>
      <c r="E21" s="37"/>
      <c r="F21" s="37"/>
      <c r="G21" s="37"/>
      <c r="H21" s="47"/>
      <c r="I21" s="47"/>
      <c r="J21" s="37"/>
      <c r="K21" s="61"/>
      <c r="L21" s="66"/>
      <c r="M21" s="67" t="e">
        <f t="shared" si="1"/>
        <v>#NUM!</v>
      </c>
      <c r="N21" s="67" t="e">
        <f t="shared" si="2"/>
        <v>#NUM!</v>
      </c>
      <c r="O21" s="25">
        <f t="shared" si="3"/>
        <v>0</v>
      </c>
      <c r="P21" s="25" t="e">
        <f t="shared" si="4"/>
        <v>#NUM!</v>
      </c>
      <c r="Q21" s="25">
        <f ca="1">IF(I21&gt;'入力シート（基本情報）'!$I$1,1,0)*IF(E21=Q$1,1,0)</f>
        <v>0</v>
      </c>
      <c r="R21" s="25">
        <f ca="1">IFERROR(VLOOKUP($F21,リスト用!$P:$Q,2,FALSE)*VLOOKUP($J21,リスト用!$H:$I,2,FALSE)*O21*Q21,0)</f>
        <v>0</v>
      </c>
      <c r="S21" s="25">
        <f ca="1">IFERROR(VLOOKUP($F21,リスト用!$P:$Q,2,FALSE)*VLOOKUP($J21,リスト用!$H:$I,2,FALSE)*P21*Q21,0)</f>
        <v>0</v>
      </c>
      <c r="U21" s="25">
        <f t="shared" ca="1" si="5"/>
        <v>0</v>
      </c>
      <c r="V21" s="25">
        <f t="shared" ca="1" si="6"/>
        <v>0</v>
      </c>
      <c r="W21" s="25">
        <f ca="1">IF(I21&gt;'入力シート（基本情報）'!$J$1,1,0)*IF(OR(E21=$W$1,E21=$Q$1),1,0)</f>
        <v>0</v>
      </c>
      <c r="X21" s="25">
        <f ca="1">IFERROR(VLOOKUP($E21,リスト用!$M:$N,2,FALSE)*VLOOKUP($J21,リスト用!$H:$I,2,FALSE)*O21*W21,0)</f>
        <v>0</v>
      </c>
      <c r="Y21" s="25">
        <f ca="1">IFERROR(VLOOKUP($E21,リスト用!$M:$N,2,FALSE)*VLOOKUP($J21,リスト用!$H:$I,2,FALSE)*P21*W21,0)</f>
        <v>0</v>
      </c>
      <c r="AA21" s="25">
        <f t="shared" ca="1" si="7"/>
        <v>0</v>
      </c>
      <c r="AB21" s="25">
        <f t="shared" ca="1" si="8"/>
        <v>0</v>
      </c>
    </row>
    <row r="22" spans="1:28" x14ac:dyDescent="0.2">
      <c r="A22" s="7" t="str">
        <f t="shared" si="0"/>
        <v/>
      </c>
      <c r="B22" s="37"/>
      <c r="C22" s="37"/>
      <c r="D22" s="37"/>
      <c r="E22" s="37"/>
      <c r="F22" s="37"/>
      <c r="G22" s="37"/>
      <c r="H22" s="47"/>
      <c r="I22" s="47"/>
      <c r="J22" s="37"/>
      <c r="K22" s="61"/>
      <c r="L22" s="66"/>
      <c r="M22" s="67" t="e">
        <f t="shared" si="1"/>
        <v>#NUM!</v>
      </c>
      <c r="N22" s="67" t="e">
        <f t="shared" si="2"/>
        <v>#NUM!</v>
      </c>
      <c r="O22" s="25">
        <f t="shared" si="3"/>
        <v>0</v>
      </c>
      <c r="P22" s="25" t="e">
        <f t="shared" si="4"/>
        <v>#NUM!</v>
      </c>
      <c r="Q22" s="25">
        <f ca="1">IF(I22&gt;'入力シート（基本情報）'!$I$1,1,0)*IF(E22=Q$1,1,0)</f>
        <v>0</v>
      </c>
      <c r="R22" s="25">
        <f ca="1">IFERROR(VLOOKUP($F22,リスト用!$P:$Q,2,FALSE)*VLOOKUP($J22,リスト用!$H:$I,2,FALSE)*O22*Q22,0)</f>
        <v>0</v>
      </c>
      <c r="S22" s="25">
        <f ca="1">IFERROR(VLOOKUP($F22,リスト用!$P:$Q,2,FALSE)*VLOOKUP($J22,リスト用!$H:$I,2,FALSE)*P22*Q22,0)</f>
        <v>0</v>
      </c>
      <c r="U22" s="25">
        <f t="shared" ca="1" si="5"/>
        <v>0</v>
      </c>
      <c r="V22" s="25">
        <f t="shared" ca="1" si="6"/>
        <v>0</v>
      </c>
      <c r="W22" s="25">
        <f ca="1">IF(I22&gt;'入力シート（基本情報）'!$J$1,1,0)*IF(OR(E22=$W$1,E22=$Q$1),1,0)</f>
        <v>0</v>
      </c>
      <c r="X22" s="25">
        <f ca="1">IFERROR(VLOOKUP($E22,リスト用!$M:$N,2,FALSE)*VLOOKUP($J22,リスト用!$H:$I,2,FALSE)*O22*W22,0)</f>
        <v>0</v>
      </c>
      <c r="Y22" s="25">
        <f ca="1">IFERROR(VLOOKUP($E22,リスト用!$M:$N,2,FALSE)*VLOOKUP($J22,リスト用!$H:$I,2,FALSE)*P22*W22,0)</f>
        <v>0</v>
      </c>
      <c r="AA22" s="25">
        <f t="shared" ca="1" si="7"/>
        <v>0</v>
      </c>
      <c r="AB22" s="25">
        <f t="shared" ca="1" si="8"/>
        <v>0</v>
      </c>
    </row>
    <row r="23" spans="1:28" x14ac:dyDescent="0.2">
      <c r="A23" s="7" t="str">
        <f t="shared" si="0"/>
        <v/>
      </c>
      <c r="B23" s="37"/>
      <c r="C23" s="37"/>
      <c r="D23" s="37"/>
      <c r="E23" s="37"/>
      <c r="F23" s="37"/>
      <c r="G23" s="37"/>
      <c r="H23" s="47"/>
      <c r="I23" s="47"/>
      <c r="J23" s="37"/>
      <c r="K23" s="61"/>
      <c r="L23" s="66"/>
      <c r="M23" s="67" t="e">
        <f t="shared" si="1"/>
        <v>#NUM!</v>
      </c>
      <c r="N23" s="67" t="e">
        <f t="shared" si="2"/>
        <v>#NUM!</v>
      </c>
      <c r="O23" s="25">
        <f t="shared" si="3"/>
        <v>0</v>
      </c>
      <c r="P23" s="25" t="e">
        <f t="shared" si="4"/>
        <v>#NUM!</v>
      </c>
      <c r="Q23" s="25">
        <f ca="1">IF(I23&gt;'入力シート（基本情報）'!$I$1,1,0)*IF(E23=Q$1,1,0)</f>
        <v>0</v>
      </c>
      <c r="R23" s="25">
        <f ca="1">IFERROR(VLOOKUP($F23,リスト用!$P:$Q,2,FALSE)*VLOOKUP($J23,リスト用!$H:$I,2,FALSE)*O23*Q23,0)</f>
        <v>0</v>
      </c>
      <c r="S23" s="25">
        <f ca="1">IFERROR(VLOOKUP($F23,リスト用!$P:$Q,2,FALSE)*VLOOKUP($J23,リスト用!$H:$I,2,FALSE)*P23*Q23,0)</f>
        <v>0</v>
      </c>
      <c r="U23" s="25">
        <f t="shared" ca="1" si="5"/>
        <v>0</v>
      </c>
      <c r="V23" s="25">
        <f t="shared" ca="1" si="6"/>
        <v>0</v>
      </c>
      <c r="W23" s="25">
        <f ca="1">IF(I23&gt;'入力シート（基本情報）'!$J$1,1,0)*IF(OR(E23=$W$1,E23=$Q$1),1,0)</f>
        <v>0</v>
      </c>
      <c r="X23" s="25">
        <f ca="1">IFERROR(VLOOKUP($E23,リスト用!$M:$N,2,FALSE)*VLOOKUP($J23,リスト用!$H:$I,2,FALSE)*O23*W23,0)</f>
        <v>0</v>
      </c>
      <c r="Y23" s="25">
        <f ca="1">IFERROR(VLOOKUP($E23,リスト用!$M:$N,2,FALSE)*VLOOKUP($J23,リスト用!$H:$I,2,FALSE)*P23*W23,0)</f>
        <v>0</v>
      </c>
      <c r="AA23" s="25">
        <f t="shared" ca="1" si="7"/>
        <v>0</v>
      </c>
      <c r="AB23" s="25">
        <f t="shared" ca="1" si="8"/>
        <v>0</v>
      </c>
    </row>
    <row r="24" spans="1:28" x14ac:dyDescent="0.2">
      <c r="A24" s="7" t="str">
        <f t="shared" si="0"/>
        <v/>
      </c>
      <c r="B24" s="37"/>
      <c r="C24" s="37"/>
      <c r="D24" s="37"/>
      <c r="E24" s="37"/>
      <c r="F24" s="37"/>
      <c r="G24" s="37"/>
      <c r="H24" s="47"/>
      <c r="I24" s="47"/>
      <c r="J24" s="37"/>
      <c r="K24" s="61"/>
      <c r="L24" s="66"/>
      <c r="M24" s="67" t="e">
        <f t="shared" si="1"/>
        <v>#NUM!</v>
      </c>
      <c r="N24" s="67" t="e">
        <f t="shared" si="2"/>
        <v>#NUM!</v>
      </c>
      <c r="O24" s="25">
        <f t="shared" si="3"/>
        <v>0</v>
      </c>
      <c r="P24" s="25" t="e">
        <f t="shared" si="4"/>
        <v>#NUM!</v>
      </c>
      <c r="Q24" s="25">
        <f ca="1">IF(I24&gt;'入力シート（基本情報）'!$I$1,1,0)*IF(E24=Q$1,1,0)</f>
        <v>0</v>
      </c>
      <c r="R24" s="25">
        <f ca="1">IFERROR(VLOOKUP($F24,リスト用!$P:$Q,2,FALSE)*VLOOKUP($J24,リスト用!$H:$I,2,FALSE)*O24*Q24,0)</f>
        <v>0</v>
      </c>
      <c r="S24" s="25">
        <f ca="1">IFERROR(VLOOKUP($F24,リスト用!$P:$Q,2,FALSE)*VLOOKUP($J24,リスト用!$H:$I,2,FALSE)*P24*Q24,0)</f>
        <v>0</v>
      </c>
      <c r="U24" s="25">
        <f t="shared" ca="1" si="5"/>
        <v>0</v>
      </c>
      <c r="V24" s="25">
        <f t="shared" ca="1" si="6"/>
        <v>0</v>
      </c>
      <c r="W24" s="25">
        <f ca="1">IF(I24&gt;'入力シート（基本情報）'!$J$1,1,0)*IF(OR(E24=$W$1,E24=$Q$1),1,0)</f>
        <v>0</v>
      </c>
      <c r="X24" s="25">
        <f ca="1">IFERROR(VLOOKUP($E24,リスト用!$M:$N,2,FALSE)*VLOOKUP($J24,リスト用!$H:$I,2,FALSE)*O24*W24,0)</f>
        <v>0</v>
      </c>
      <c r="Y24" s="25">
        <f ca="1">IFERROR(VLOOKUP($E24,リスト用!$M:$N,2,FALSE)*VLOOKUP($J24,リスト用!$H:$I,2,FALSE)*P24*W24,0)</f>
        <v>0</v>
      </c>
      <c r="AA24" s="25">
        <f t="shared" ca="1" si="7"/>
        <v>0</v>
      </c>
      <c r="AB24" s="25">
        <f t="shared" ca="1" si="8"/>
        <v>0</v>
      </c>
    </row>
    <row r="25" spans="1:28" x14ac:dyDescent="0.2">
      <c r="A25" s="7" t="str">
        <f t="shared" si="0"/>
        <v/>
      </c>
      <c r="B25" s="37"/>
      <c r="C25" s="37"/>
      <c r="D25" s="37"/>
      <c r="E25" s="37"/>
      <c r="F25" s="37"/>
      <c r="G25" s="37"/>
      <c r="H25" s="47"/>
      <c r="I25" s="47"/>
      <c r="J25" s="37"/>
      <c r="K25" s="61"/>
      <c r="L25" s="66"/>
      <c r="M25" s="67" t="e">
        <f t="shared" si="1"/>
        <v>#NUM!</v>
      </c>
      <c r="N25" s="67" t="e">
        <f t="shared" si="2"/>
        <v>#NUM!</v>
      </c>
      <c r="O25" s="25">
        <f t="shared" si="3"/>
        <v>0</v>
      </c>
      <c r="P25" s="25" t="e">
        <f t="shared" si="4"/>
        <v>#NUM!</v>
      </c>
      <c r="Q25" s="25">
        <f ca="1">IF(I25&gt;'入力シート（基本情報）'!$I$1,1,0)*IF(E25=Q$1,1,0)</f>
        <v>0</v>
      </c>
      <c r="R25" s="25">
        <f ca="1">IFERROR(VLOOKUP($F25,リスト用!$P:$Q,2,FALSE)*VLOOKUP($J25,リスト用!$H:$I,2,FALSE)*O25*Q25,0)</f>
        <v>0</v>
      </c>
      <c r="S25" s="25">
        <f ca="1">IFERROR(VLOOKUP($F25,リスト用!$P:$Q,2,FALSE)*VLOOKUP($J25,リスト用!$H:$I,2,FALSE)*P25*Q25,0)</f>
        <v>0</v>
      </c>
      <c r="U25" s="25">
        <f t="shared" ca="1" si="5"/>
        <v>0</v>
      </c>
      <c r="V25" s="25">
        <f t="shared" ca="1" si="6"/>
        <v>0</v>
      </c>
      <c r="W25" s="25">
        <f ca="1">IF(I25&gt;'入力シート（基本情報）'!$J$1,1,0)*IF(OR(E25=$W$1,E25=$Q$1),1,0)</f>
        <v>0</v>
      </c>
      <c r="X25" s="25">
        <f ca="1">IFERROR(VLOOKUP($E25,リスト用!$M:$N,2,FALSE)*VLOOKUP($J25,リスト用!$H:$I,2,FALSE)*O25*W25,0)</f>
        <v>0</v>
      </c>
      <c r="Y25" s="25">
        <f ca="1">IFERROR(VLOOKUP($E25,リスト用!$M:$N,2,FALSE)*VLOOKUP($J25,リスト用!$H:$I,2,FALSE)*P25*W25,0)</f>
        <v>0</v>
      </c>
      <c r="AA25" s="25">
        <f t="shared" ca="1" si="7"/>
        <v>0</v>
      </c>
      <c r="AB25" s="25">
        <f t="shared" ca="1" si="8"/>
        <v>0</v>
      </c>
    </row>
    <row r="26" spans="1:28" x14ac:dyDescent="0.2">
      <c r="A26" s="7" t="str">
        <f t="shared" si="0"/>
        <v/>
      </c>
      <c r="B26" s="37"/>
      <c r="C26" s="37"/>
      <c r="D26" s="37"/>
      <c r="E26" s="37"/>
      <c r="F26" s="37"/>
      <c r="G26" s="37"/>
      <c r="H26" s="47"/>
      <c r="I26" s="47"/>
      <c r="J26" s="37"/>
      <c r="K26" s="61"/>
      <c r="L26" s="66"/>
      <c r="M26" s="67" t="e">
        <f t="shared" si="1"/>
        <v>#NUM!</v>
      </c>
      <c r="N26" s="67" t="e">
        <f t="shared" si="2"/>
        <v>#NUM!</v>
      </c>
      <c r="O26" s="25">
        <f t="shared" si="3"/>
        <v>0</v>
      </c>
      <c r="P26" s="25" t="e">
        <f t="shared" si="4"/>
        <v>#NUM!</v>
      </c>
      <c r="Q26" s="25">
        <f ca="1">IF(I26&gt;'入力シート（基本情報）'!$I$1,1,0)*IF(E26=Q$1,1,0)</f>
        <v>0</v>
      </c>
      <c r="R26" s="25">
        <f ca="1">IFERROR(VLOOKUP($F26,リスト用!$P:$Q,2,FALSE)*VLOOKUP($J26,リスト用!$H:$I,2,FALSE)*O26*Q26,0)</f>
        <v>0</v>
      </c>
      <c r="S26" s="25">
        <f ca="1">IFERROR(VLOOKUP($F26,リスト用!$P:$Q,2,FALSE)*VLOOKUP($J26,リスト用!$H:$I,2,FALSE)*P26*Q26,0)</f>
        <v>0</v>
      </c>
      <c r="U26" s="25">
        <f t="shared" ca="1" si="5"/>
        <v>0</v>
      </c>
      <c r="V26" s="25">
        <f t="shared" ca="1" si="6"/>
        <v>0</v>
      </c>
      <c r="W26" s="25">
        <f ca="1">IF(I26&gt;'入力シート（基本情報）'!$J$1,1,0)*IF(OR(E26=$W$1,E26=$Q$1),1,0)</f>
        <v>0</v>
      </c>
      <c r="X26" s="25">
        <f ca="1">IFERROR(VLOOKUP($E26,リスト用!$M:$N,2,FALSE)*VLOOKUP($J26,リスト用!$H:$I,2,FALSE)*O26*W26,0)</f>
        <v>0</v>
      </c>
      <c r="Y26" s="25">
        <f ca="1">IFERROR(VLOOKUP($E26,リスト用!$M:$N,2,FALSE)*VLOOKUP($J26,リスト用!$H:$I,2,FALSE)*P26*W26,0)</f>
        <v>0</v>
      </c>
      <c r="AA26" s="25">
        <f t="shared" ca="1" si="7"/>
        <v>0</v>
      </c>
      <c r="AB26" s="25">
        <f t="shared" ca="1" si="8"/>
        <v>0</v>
      </c>
    </row>
    <row r="27" spans="1:28" x14ac:dyDescent="0.2">
      <c r="A27" s="7" t="str">
        <f t="shared" si="0"/>
        <v/>
      </c>
      <c r="B27" s="37"/>
      <c r="C27" s="37"/>
      <c r="D27" s="37"/>
      <c r="E27" s="37"/>
      <c r="F27" s="37"/>
      <c r="G27" s="37"/>
      <c r="H27" s="47"/>
      <c r="I27" s="47"/>
      <c r="J27" s="37"/>
      <c r="K27" s="61"/>
      <c r="L27" s="66"/>
      <c r="M27" s="67" t="e">
        <f t="shared" si="1"/>
        <v>#NUM!</v>
      </c>
      <c r="N27" s="67" t="e">
        <f t="shared" si="2"/>
        <v>#NUM!</v>
      </c>
      <c r="O27" s="25">
        <f t="shared" si="3"/>
        <v>0</v>
      </c>
      <c r="P27" s="25" t="e">
        <f t="shared" si="4"/>
        <v>#NUM!</v>
      </c>
      <c r="Q27" s="25">
        <f ca="1">IF(I27&gt;'入力シート（基本情報）'!$I$1,1,0)*IF(E27=Q$1,1,0)</f>
        <v>0</v>
      </c>
      <c r="R27" s="25">
        <f ca="1">IFERROR(VLOOKUP($F27,リスト用!$P:$Q,2,FALSE)*VLOOKUP($J27,リスト用!$H:$I,2,FALSE)*O27*Q27,0)</f>
        <v>0</v>
      </c>
      <c r="S27" s="25">
        <f ca="1">IFERROR(VLOOKUP($F27,リスト用!$P:$Q,2,FALSE)*VLOOKUP($J27,リスト用!$H:$I,2,FALSE)*P27*Q27,0)</f>
        <v>0</v>
      </c>
      <c r="U27" s="25">
        <f t="shared" ca="1" si="5"/>
        <v>0</v>
      </c>
      <c r="V27" s="25">
        <f t="shared" ca="1" si="6"/>
        <v>0</v>
      </c>
      <c r="W27" s="25">
        <f ca="1">IF(I27&gt;'入力シート（基本情報）'!$J$1,1,0)*IF(OR(E27=$W$1,E27=$Q$1),1,0)</f>
        <v>0</v>
      </c>
      <c r="X27" s="25">
        <f ca="1">IFERROR(VLOOKUP($E27,リスト用!$M:$N,2,FALSE)*VLOOKUP($J27,リスト用!$H:$I,2,FALSE)*O27*W27,0)</f>
        <v>0</v>
      </c>
      <c r="Y27" s="25">
        <f ca="1">IFERROR(VLOOKUP($E27,リスト用!$M:$N,2,FALSE)*VLOOKUP($J27,リスト用!$H:$I,2,FALSE)*P27*W27,0)</f>
        <v>0</v>
      </c>
      <c r="AA27" s="25">
        <f t="shared" ca="1" si="7"/>
        <v>0</v>
      </c>
      <c r="AB27" s="25">
        <f t="shared" ca="1" si="8"/>
        <v>0</v>
      </c>
    </row>
    <row r="28" spans="1:28" x14ac:dyDescent="0.2">
      <c r="A28" s="7" t="str">
        <f t="shared" si="0"/>
        <v/>
      </c>
      <c r="B28" s="37"/>
      <c r="C28" s="37"/>
      <c r="D28" s="37"/>
      <c r="E28" s="37"/>
      <c r="F28" s="37"/>
      <c r="G28" s="37"/>
      <c r="H28" s="47"/>
      <c r="I28" s="47"/>
      <c r="J28" s="37"/>
      <c r="K28" s="61"/>
      <c r="L28" s="66"/>
      <c r="M28" s="67" t="e">
        <f t="shared" si="1"/>
        <v>#NUM!</v>
      </c>
      <c r="N28" s="67" t="e">
        <f t="shared" si="2"/>
        <v>#NUM!</v>
      </c>
      <c r="O28" s="25">
        <f t="shared" si="3"/>
        <v>0</v>
      </c>
      <c r="P28" s="25" t="e">
        <f t="shared" si="4"/>
        <v>#NUM!</v>
      </c>
      <c r="Q28" s="25">
        <f ca="1">IF(I28&gt;'入力シート（基本情報）'!$I$1,1,0)*IF(E28=Q$1,1,0)</f>
        <v>0</v>
      </c>
      <c r="R28" s="25">
        <f ca="1">IFERROR(VLOOKUP($F28,リスト用!$P:$Q,2,FALSE)*VLOOKUP($J28,リスト用!$H:$I,2,FALSE)*O28*Q28,0)</f>
        <v>0</v>
      </c>
      <c r="S28" s="25">
        <f ca="1">IFERROR(VLOOKUP($F28,リスト用!$P:$Q,2,FALSE)*VLOOKUP($J28,リスト用!$H:$I,2,FALSE)*P28*Q28,0)</f>
        <v>0</v>
      </c>
      <c r="U28" s="25">
        <f t="shared" ca="1" si="5"/>
        <v>0</v>
      </c>
      <c r="V28" s="25">
        <f t="shared" ca="1" si="6"/>
        <v>0</v>
      </c>
      <c r="W28" s="25">
        <f ca="1">IF(I28&gt;'入力シート（基本情報）'!$J$1,1,0)*IF(OR(E28=$W$1,E28=$Q$1),1,0)</f>
        <v>0</v>
      </c>
      <c r="X28" s="25">
        <f ca="1">IFERROR(VLOOKUP($E28,リスト用!$M:$N,2,FALSE)*VLOOKUP($J28,リスト用!$H:$I,2,FALSE)*O28*W28,0)</f>
        <v>0</v>
      </c>
      <c r="Y28" s="25">
        <f ca="1">IFERROR(VLOOKUP($E28,リスト用!$M:$N,2,FALSE)*VLOOKUP($J28,リスト用!$H:$I,2,FALSE)*P28*W28,0)</f>
        <v>0</v>
      </c>
      <c r="AA28" s="25">
        <f t="shared" ca="1" si="7"/>
        <v>0</v>
      </c>
      <c r="AB28" s="25">
        <f t="shared" ca="1" si="8"/>
        <v>0</v>
      </c>
    </row>
    <row r="29" spans="1:28" x14ac:dyDescent="0.2">
      <c r="A29" s="7" t="str">
        <f t="shared" si="0"/>
        <v/>
      </c>
      <c r="B29" s="37"/>
      <c r="C29" s="37"/>
      <c r="D29" s="37"/>
      <c r="E29" s="37"/>
      <c r="F29" s="37"/>
      <c r="G29" s="37"/>
      <c r="H29" s="47"/>
      <c r="I29" s="47"/>
      <c r="J29" s="37"/>
      <c r="K29" s="61"/>
      <c r="L29" s="66"/>
      <c r="M29" s="67" t="e">
        <f t="shared" si="1"/>
        <v>#NUM!</v>
      </c>
      <c r="N29" s="67" t="e">
        <f t="shared" si="2"/>
        <v>#NUM!</v>
      </c>
      <c r="O29" s="25">
        <f t="shared" si="3"/>
        <v>0</v>
      </c>
      <c r="P29" s="25" t="e">
        <f t="shared" si="4"/>
        <v>#NUM!</v>
      </c>
      <c r="Q29" s="25">
        <f ca="1">IF(I29&gt;'入力シート（基本情報）'!$I$1,1,0)*IF(E29=Q$1,1,0)</f>
        <v>0</v>
      </c>
      <c r="R29" s="25">
        <f ca="1">IFERROR(VLOOKUP($F29,リスト用!$P:$Q,2,FALSE)*VLOOKUP($J29,リスト用!$H:$I,2,FALSE)*O29*Q29,0)</f>
        <v>0</v>
      </c>
      <c r="S29" s="25">
        <f ca="1">IFERROR(VLOOKUP($F29,リスト用!$P:$Q,2,FALSE)*VLOOKUP($J29,リスト用!$H:$I,2,FALSE)*P29*Q29,0)</f>
        <v>0</v>
      </c>
      <c r="U29" s="25">
        <f t="shared" ca="1" si="5"/>
        <v>0</v>
      </c>
      <c r="V29" s="25">
        <f t="shared" ca="1" si="6"/>
        <v>0</v>
      </c>
      <c r="W29" s="25">
        <f ca="1">IF(I29&gt;'入力シート（基本情報）'!$J$1,1,0)*IF(OR(E29=$W$1,E29=$Q$1),1,0)</f>
        <v>0</v>
      </c>
      <c r="X29" s="25">
        <f ca="1">IFERROR(VLOOKUP($E29,リスト用!$M:$N,2,FALSE)*VLOOKUP($J29,リスト用!$H:$I,2,FALSE)*O29*W29,0)</f>
        <v>0</v>
      </c>
      <c r="Y29" s="25">
        <f ca="1">IFERROR(VLOOKUP($E29,リスト用!$M:$N,2,FALSE)*VLOOKUP($J29,リスト用!$H:$I,2,FALSE)*P29*W29,0)</f>
        <v>0</v>
      </c>
      <c r="AA29" s="25">
        <f t="shared" ca="1" si="7"/>
        <v>0</v>
      </c>
      <c r="AB29" s="25">
        <f t="shared" ca="1" si="8"/>
        <v>0</v>
      </c>
    </row>
    <row r="30" spans="1:28" x14ac:dyDescent="0.2">
      <c r="A30" s="7" t="str">
        <f t="shared" si="0"/>
        <v/>
      </c>
      <c r="B30" s="37"/>
      <c r="C30" s="37"/>
      <c r="D30" s="37"/>
      <c r="E30" s="37"/>
      <c r="F30" s="37"/>
      <c r="G30" s="37"/>
      <c r="H30" s="47"/>
      <c r="I30" s="47"/>
      <c r="J30" s="37"/>
      <c r="K30" s="61"/>
      <c r="L30" s="66"/>
      <c r="M30" s="67" t="e">
        <f t="shared" si="1"/>
        <v>#NUM!</v>
      </c>
      <c r="N30" s="67" t="e">
        <f t="shared" si="2"/>
        <v>#NUM!</v>
      </c>
      <c r="O30" s="25">
        <f t="shared" si="3"/>
        <v>0</v>
      </c>
      <c r="P30" s="25" t="e">
        <f t="shared" si="4"/>
        <v>#NUM!</v>
      </c>
      <c r="Q30" s="25">
        <f ca="1">IF(I30&gt;'入力シート（基本情報）'!$I$1,1,0)*IF(E30=Q$1,1,0)</f>
        <v>0</v>
      </c>
      <c r="R30" s="25">
        <f ca="1">IFERROR(VLOOKUP($F30,リスト用!$P:$Q,2,FALSE)*VLOOKUP($J30,リスト用!$H:$I,2,FALSE)*O30*Q30,0)</f>
        <v>0</v>
      </c>
      <c r="S30" s="25">
        <f ca="1">IFERROR(VLOOKUP($F30,リスト用!$P:$Q,2,FALSE)*VLOOKUP($J30,リスト用!$H:$I,2,FALSE)*P30*Q30,0)</f>
        <v>0</v>
      </c>
      <c r="U30" s="25">
        <f t="shared" ca="1" si="5"/>
        <v>0</v>
      </c>
      <c r="V30" s="25">
        <f t="shared" ca="1" si="6"/>
        <v>0</v>
      </c>
      <c r="W30" s="25">
        <f ca="1">IF(I30&gt;'入力シート（基本情報）'!$J$1,1,0)*IF(OR(E30=$W$1,E30=$Q$1),1,0)</f>
        <v>0</v>
      </c>
      <c r="X30" s="25">
        <f ca="1">IFERROR(VLOOKUP($E30,リスト用!$M:$N,2,FALSE)*VLOOKUP($J30,リスト用!$H:$I,2,FALSE)*O30*W30,0)</f>
        <v>0</v>
      </c>
      <c r="Y30" s="25">
        <f ca="1">IFERROR(VLOOKUP($E30,リスト用!$M:$N,2,FALSE)*VLOOKUP($J30,リスト用!$H:$I,2,FALSE)*P30*W30,0)</f>
        <v>0</v>
      </c>
      <c r="AA30" s="25">
        <f t="shared" ca="1" si="7"/>
        <v>0</v>
      </c>
      <c r="AB30" s="25">
        <f t="shared" ca="1" si="8"/>
        <v>0</v>
      </c>
    </row>
    <row r="31" spans="1:28" x14ac:dyDescent="0.2">
      <c r="A31" s="7" t="str">
        <f t="shared" si="0"/>
        <v/>
      </c>
      <c r="B31" s="37"/>
      <c r="C31" s="37"/>
      <c r="D31" s="37"/>
      <c r="E31" s="37"/>
      <c r="F31" s="37"/>
      <c r="G31" s="37"/>
      <c r="H31" s="47"/>
      <c r="I31" s="47"/>
      <c r="J31" s="37"/>
      <c r="K31" s="61"/>
      <c r="L31" s="66"/>
      <c r="M31" s="67" t="e">
        <f t="shared" si="1"/>
        <v>#NUM!</v>
      </c>
      <c r="N31" s="67" t="e">
        <f t="shared" si="2"/>
        <v>#NUM!</v>
      </c>
      <c r="O31" s="25">
        <f t="shared" si="3"/>
        <v>0</v>
      </c>
      <c r="P31" s="25" t="e">
        <f t="shared" si="4"/>
        <v>#NUM!</v>
      </c>
      <c r="Q31" s="25">
        <f ca="1">IF(I31&gt;'入力シート（基本情報）'!$I$1,1,0)*IF(E31=Q$1,1,0)</f>
        <v>0</v>
      </c>
      <c r="R31" s="25">
        <f ca="1">IFERROR(VLOOKUP($F31,リスト用!$P:$Q,2,FALSE)*VLOOKUP($J31,リスト用!$H:$I,2,FALSE)*O31*Q31,0)</f>
        <v>0</v>
      </c>
      <c r="S31" s="25">
        <f ca="1">IFERROR(VLOOKUP($F31,リスト用!$P:$Q,2,FALSE)*VLOOKUP($J31,リスト用!$H:$I,2,FALSE)*P31*Q31,0)</f>
        <v>0</v>
      </c>
      <c r="U31" s="25">
        <f t="shared" ca="1" si="5"/>
        <v>0</v>
      </c>
      <c r="V31" s="25">
        <f t="shared" ca="1" si="6"/>
        <v>0</v>
      </c>
      <c r="W31" s="25">
        <f ca="1">IF(I31&gt;'入力シート（基本情報）'!$J$1,1,0)*IF(OR(E31=$W$1,E31=$Q$1),1,0)</f>
        <v>0</v>
      </c>
      <c r="X31" s="25">
        <f ca="1">IFERROR(VLOOKUP($E31,リスト用!$M:$N,2,FALSE)*VLOOKUP($J31,リスト用!$H:$I,2,FALSE)*O31*W31,0)</f>
        <v>0</v>
      </c>
      <c r="Y31" s="25">
        <f ca="1">IFERROR(VLOOKUP($E31,リスト用!$M:$N,2,FALSE)*VLOOKUP($J31,リスト用!$H:$I,2,FALSE)*P31*W31,0)</f>
        <v>0</v>
      </c>
      <c r="AA31" s="25">
        <f t="shared" ca="1" si="7"/>
        <v>0</v>
      </c>
      <c r="AB31" s="25">
        <f t="shared" ca="1" si="8"/>
        <v>0</v>
      </c>
    </row>
    <row r="32" spans="1:28" x14ac:dyDescent="0.2">
      <c r="A32" s="7" t="str">
        <f t="shared" si="0"/>
        <v/>
      </c>
      <c r="B32" s="37"/>
      <c r="C32" s="37"/>
      <c r="D32" s="37"/>
      <c r="E32" s="37"/>
      <c r="F32" s="37"/>
      <c r="G32" s="37"/>
      <c r="H32" s="47"/>
      <c r="I32" s="47"/>
      <c r="J32" s="37"/>
      <c r="K32" s="61"/>
      <c r="L32" s="66"/>
      <c r="M32" s="67" t="e">
        <f t="shared" si="1"/>
        <v>#NUM!</v>
      </c>
      <c r="N32" s="67" t="e">
        <f t="shared" si="2"/>
        <v>#NUM!</v>
      </c>
      <c r="O32" s="25">
        <f t="shared" si="3"/>
        <v>0</v>
      </c>
      <c r="P32" s="25" t="e">
        <f t="shared" si="4"/>
        <v>#NUM!</v>
      </c>
      <c r="Q32" s="25">
        <f ca="1">IF(I32&gt;'入力シート（基本情報）'!$I$1,1,0)*IF(E32=Q$1,1,0)</f>
        <v>0</v>
      </c>
      <c r="R32" s="25">
        <f ca="1">IFERROR(VLOOKUP($F32,リスト用!$P:$Q,2,FALSE)*VLOOKUP($J32,リスト用!$H:$I,2,FALSE)*O32*Q32,0)</f>
        <v>0</v>
      </c>
      <c r="S32" s="25">
        <f ca="1">IFERROR(VLOOKUP($F32,リスト用!$P:$Q,2,FALSE)*VLOOKUP($J32,リスト用!$H:$I,2,FALSE)*P32*Q32,0)</f>
        <v>0</v>
      </c>
      <c r="U32" s="25">
        <f t="shared" ca="1" si="5"/>
        <v>0</v>
      </c>
      <c r="V32" s="25">
        <f t="shared" ca="1" si="6"/>
        <v>0</v>
      </c>
      <c r="W32" s="25">
        <f ca="1">IF(I32&gt;'入力シート（基本情報）'!$J$1,1,0)*IF(OR(E32=$W$1,E32=$Q$1),1,0)</f>
        <v>0</v>
      </c>
      <c r="X32" s="25">
        <f ca="1">IFERROR(VLOOKUP($E32,リスト用!$M:$N,2,FALSE)*VLOOKUP($J32,リスト用!$H:$I,2,FALSE)*O32*W32,0)</f>
        <v>0</v>
      </c>
      <c r="Y32" s="25">
        <f ca="1">IFERROR(VLOOKUP($E32,リスト用!$M:$N,2,FALSE)*VLOOKUP($J32,リスト用!$H:$I,2,FALSE)*P32*W32,0)</f>
        <v>0</v>
      </c>
      <c r="AA32" s="25">
        <f t="shared" ca="1" si="7"/>
        <v>0</v>
      </c>
      <c r="AB32" s="25">
        <f t="shared" ca="1" si="8"/>
        <v>0</v>
      </c>
    </row>
    <row r="33" spans="1:28" x14ac:dyDescent="0.2">
      <c r="A33" s="7" t="str">
        <f t="shared" si="0"/>
        <v/>
      </c>
      <c r="B33" s="37"/>
      <c r="C33" s="37"/>
      <c r="D33" s="37"/>
      <c r="E33" s="37"/>
      <c r="F33" s="37"/>
      <c r="G33" s="37"/>
      <c r="H33" s="47"/>
      <c r="I33" s="47"/>
      <c r="J33" s="37"/>
      <c r="K33" s="61"/>
      <c r="L33" s="66"/>
      <c r="M33" s="67" t="e">
        <f t="shared" si="1"/>
        <v>#NUM!</v>
      </c>
      <c r="N33" s="67" t="e">
        <f t="shared" si="2"/>
        <v>#NUM!</v>
      </c>
      <c r="O33" s="25">
        <f t="shared" si="3"/>
        <v>0</v>
      </c>
      <c r="P33" s="25" t="e">
        <f t="shared" si="4"/>
        <v>#NUM!</v>
      </c>
      <c r="Q33" s="25">
        <f ca="1">IF(I33&gt;'入力シート（基本情報）'!$I$1,1,0)*IF(E33=Q$1,1,0)</f>
        <v>0</v>
      </c>
      <c r="R33" s="25">
        <f ca="1">IFERROR(VLOOKUP($F33,リスト用!$P:$Q,2,FALSE)*VLOOKUP($J33,リスト用!$H:$I,2,FALSE)*O33*Q33,0)</f>
        <v>0</v>
      </c>
      <c r="S33" s="25">
        <f ca="1">IFERROR(VLOOKUP($F33,リスト用!$P:$Q,2,FALSE)*VLOOKUP($J33,リスト用!$H:$I,2,FALSE)*P33*Q33,0)</f>
        <v>0</v>
      </c>
      <c r="U33" s="25">
        <f t="shared" ca="1" si="5"/>
        <v>0</v>
      </c>
      <c r="V33" s="25">
        <f t="shared" ca="1" si="6"/>
        <v>0</v>
      </c>
      <c r="W33" s="25">
        <f ca="1">IF(I33&gt;'入力シート（基本情報）'!$J$1,1,0)*IF(OR(E33=$W$1,E33=$Q$1),1,0)</f>
        <v>0</v>
      </c>
      <c r="X33" s="25">
        <f ca="1">IFERROR(VLOOKUP($E33,リスト用!$M:$N,2,FALSE)*VLOOKUP($J33,リスト用!$H:$I,2,FALSE)*O33*W33,0)</f>
        <v>0</v>
      </c>
      <c r="Y33" s="25">
        <f ca="1">IFERROR(VLOOKUP($E33,リスト用!$M:$N,2,FALSE)*VLOOKUP($J33,リスト用!$H:$I,2,FALSE)*P33*W33,0)</f>
        <v>0</v>
      </c>
      <c r="AA33" s="25">
        <f t="shared" ca="1" si="7"/>
        <v>0</v>
      </c>
      <c r="AB33" s="25">
        <f t="shared" ca="1" si="8"/>
        <v>0</v>
      </c>
    </row>
    <row r="34" spans="1:28" x14ac:dyDescent="0.2">
      <c r="A34" s="7" t="str">
        <f t="shared" si="0"/>
        <v/>
      </c>
      <c r="B34" s="37"/>
      <c r="C34" s="37"/>
      <c r="D34" s="37"/>
      <c r="E34" s="37"/>
      <c r="F34" s="37"/>
      <c r="G34" s="37"/>
      <c r="H34" s="47"/>
      <c r="I34" s="47"/>
      <c r="J34" s="37"/>
      <c r="K34" s="61"/>
      <c r="L34" s="66"/>
      <c r="M34" s="67" t="e">
        <f t="shared" si="1"/>
        <v>#NUM!</v>
      </c>
      <c r="N34" s="67" t="e">
        <f t="shared" si="2"/>
        <v>#NUM!</v>
      </c>
      <c r="O34" s="25">
        <f t="shared" si="3"/>
        <v>0</v>
      </c>
      <c r="P34" s="25" t="e">
        <f t="shared" si="4"/>
        <v>#NUM!</v>
      </c>
      <c r="Q34" s="25">
        <f ca="1">IF(I34&gt;'入力シート（基本情報）'!$I$1,1,0)*IF(E34=Q$1,1,0)</f>
        <v>0</v>
      </c>
      <c r="R34" s="25">
        <f ca="1">IFERROR(VLOOKUP($F34,リスト用!$P:$Q,2,FALSE)*VLOOKUP($J34,リスト用!$H:$I,2,FALSE)*O34*Q34,0)</f>
        <v>0</v>
      </c>
      <c r="S34" s="25">
        <f ca="1">IFERROR(VLOOKUP($F34,リスト用!$P:$Q,2,FALSE)*VLOOKUP($J34,リスト用!$H:$I,2,FALSE)*P34*Q34,0)</f>
        <v>0</v>
      </c>
      <c r="U34" s="25">
        <f t="shared" ca="1" si="5"/>
        <v>0</v>
      </c>
      <c r="V34" s="25">
        <f t="shared" ca="1" si="6"/>
        <v>0</v>
      </c>
      <c r="W34" s="25">
        <f ca="1">IF(I34&gt;'入力シート（基本情報）'!$J$1,1,0)*IF(OR(E34=$W$1,E34=$Q$1),1,0)</f>
        <v>0</v>
      </c>
      <c r="X34" s="25">
        <f ca="1">IFERROR(VLOOKUP($E34,リスト用!$M:$N,2,FALSE)*VLOOKUP($J34,リスト用!$H:$I,2,FALSE)*O34*W34,0)</f>
        <v>0</v>
      </c>
      <c r="Y34" s="25">
        <f ca="1">IFERROR(VLOOKUP($E34,リスト用!$M:$N,2,FALSE)*VLOOKUP($J34,リスト用!$H:$I,2,FALSE)*P34*W34,0)</f>
        <v>0</v>
      </c>
      <c r="AA34" s="25">
        <f t="shared" ca="1" si="7"/>
        <v>0</v>
      </c>
      <c r="AB34" s="25">
        <f t="shared" ca="1" si="8"/>
        <v>0</v>
      </c>
    </row>
    <row r="35" spans="1:28" x14ac:dyDescent="0.2">
      <c r="A35" s="7" t="str">
        <f t="shared" si="0"/>
        <v/>
      </c>
      <c r="B35" s="37"/>
      <c r="C35" s="37"/>
      <c r="D35" s="37"/>
      <c r="E35" s="37"/>
      <c r="F35" s="37"/>
      <c r="G35" s="37"/>
      <c r="H35" s="47"/>
      <c r="I35" s="47"/>
      <c r="J35" s="37"/>
      <c r="K35" s="61"/>
      <c r="L35" s="66"/>
      <c r="M35" s="67" t="e">
        <f t="shared" si="1"/>
        <v>#NUM!</v>
      </c>
      <c r="N35" s="67" t="e">
        <f t="shared" si="2"/>
        <v>#NUM!</v>
      </c>
      <c r="O35" s="25">
        <f t="shared" si="3"/>
        <v>0</v>
      </c>
      <c r="P35" s="25" t="e">
        <f t="shared" si="4"/>
        <v>#NUM!</v>
      </c>
      <c r="Q35" s="25">
        <f ca="1">IF(I35&gt;'入力シート（基本情報）'!$I$1,1,0)*IF(E35=Q$1,1,0)</f>
        <v>0</v>
      </c>
      <c r="R35" s="25">
        <f ca="1">IFERROR(VLOOKUP($F35,リスト用!$P:$Q,2,FALSE)*VLOOKUP($J35,リスト用!$H:$I,2,FALSE)*O35*Q35,0)</f>
        <v>0</v>
      </c>
      <c r="S35" s="25">
        <f ca="1">IFERROR(VLOOKUP($F35,リスト用!$P:$Q,2,FALSE)*VLOOKUP($J35,リスト用!$H:$I,2,FALSE)*P35*Q35,0)</f>
        <v>0</v>
      </c>
      <c r="U35" s="25">
        <f t="shared" ca="1" si="5"/>
        <v>0</v>
      </c>
      <c r="V35" s="25">
        <f t="shared" ca="1" si="6"/>
        <v>0</v>
      </c>
      <c r="W35" s="25">
        <f ca="1">IF(I35&gt;'入力シート（基本情報）'!$J$1,1,0)*IF(OR(E35=$W$1,E35=$Q$1),1,0)</f>
        <v>0</v>
      </c>
      <c r="X35" s="25">
        <f ca="1">IFERROR(VLOOKUP($E35,リスト用!$M:$N,2,FALSE)*VLOOKUP($J35,リスト用!$H:$I,2,FALSE)*O35*W35,0)</f>
        <v>0</v>
      </c>
      <c r="Y35" s="25">
        <f ca="1">IFERROR(VLOOKUP($E35,リスト用!$M:$N,2,FALSE)*VLOOKUP($J35,リスト用!$H:$I,2,FALSE)*P35*W35,0)</f>
        <v>0</v>
      </c>
      <c r="AA35" s="25">
        <f t="shared" ca="1" si="7"/>
        <v>0</v>
      </c>
      <c r="AB35" s="25">
        <f t="shared" ca="1" si="8"/>
        <v>0</v>
      </c>
    </row>
    <row r="36" spans="1:28" x14ac:dyDescent="0.2">
      <c r="A36" s="7" t="str">
        <f t="shared" si="0"/>
        <v/>
      </c>
      <c r="B36" s="37"/>
      <c r="C36" s="37"/>
      <c r="D36" s="37"/>
      <c r="E36" s="37"/>
      <c r="F36" s="37"/>
      <c r="G36" s="37"/>
      <c r="H36" s="47"/>
      <c r="I36" s="47"/>
      <c r="J36" s="37"/>
      <c r="K36" s="61"/>
      <c r="L36" s="66"/>
      <c r="M36" s="67" t="e">
        <f t="shared" si="1"/>
        <v>#NUM!</v>
      </c>
      <c r="N36" s="67" t="e">
        <f t="shared" si="2"/>
        <v>#NUM!</v>
      </c>
      <c r="O36" s="25">
        <f t="shared" si="3"/>
        <v>0</v>
      </c>
      <c r="P36" s="25" t="e">
        <f t="shared" si="4"/>
        <v>#NUM!</v>
      </c>
      <c r="Q36" s="25">
        <f ca="1">IF(I36&gt;'入力シート（基本情報）'!$I$1,1,0)*IF(E36=Q$1,1,0)</f>
        <v>0</v>
      </c>
      <c r="R36" s="25">
        <f ca="1">IFERROR(VLOOKUP($F36,リスト用!$P:$Q,2,FALSE)*VLOOKUP($J36,リスト用!$H:$I,2,FALSE)*O36*Q36,0)</f>
        <v>0</v>
      </c>
      <c r="S36" s="25">
        <f ca="1">IFERROR(VLOOKUP($F36,リスト用!$P:$Q,2,FALSE)*VLOOKUP($J36,リスト用!$H:$I,2,FALSE)*P36*Q36,0)</f>
        <v>0</v>
      </c>
      <c r="U36" s="25">
        <f t="shared" ca="1" si="5"/>
        <v>0</v>
      </c>
      <c r="V36" s="25">
        <f t="shared" ca="1" si="6"/>
        <v>0</v>
      </c>
      <c r="W36" s="25">
        <f ca="1">IF(I36&gt;'入力シート（基本情報）'!$J$1,1,0)*IF(OR(E36=$W$1,E36=$Q$1),1,0)</f>
        <v>0</v>
      </c>
      <c r="X36" s="25">
        <f ca="1">IFERROR(VLOOKUP($E36,リスト用!$M:$N,2,FALSE)*VLOOKUP($J36,リスト用!$H:$I,2,FALSE)*O36*W36,0)</f>
        <v>0</v>
      </c>
      <c r="Y36" s="25">
        <f ca="1">IFERROR(VLOOKUP($E36,リスト用!$M:$N,2,FALSE)*VLOOKUP($J36,リスト用!$H:$I,2,FALSE)*P36*W36,0)</f>
        <v>0</v>
      </c>
      <c r="AA36" s="25">
        <f t="shared" ca="1" si="7"/>
        <v>0</v>
      </c>
      <c r="AB36" s="25">
        <f t="shared" ca="1" si="8"/>
        <v>0</v>
      </c>
    </row>
    <row r="37" spans="1:28" x14ac:dyDescent="0.2">
      <c r="A37" s="7" t="str">
        <f t="shared" si="0"/>
        <v/>
      </c>
      <c r="B37" s="37"/>
      <c r="C37" s="37"/>
      <c r="D37" s="37"/>
      <c r="E37" s="37"/>
      <c r="F37" s="37"/>
      <c r="G37" s="37"/>
      <c r="H37" s="47"/>
      <c r="I37" s="47"/>
      <c r="J37" s="37"/>
      <c r="K37" s="61"/>
      <c r="L37" s="66"/>
      <c r="M37" s="67" t="e">
        <f t="shared" si="1"/>
        <v>#NUM!</v>
      </c>
      <c r="N37" s="67" t="e">
        <f t="shared" si="2"/>
        <v>#NUM!</v>
      </c>
      <c r="O37" s="25">
        <f t="shared" si="3"/>
        <v>0</v>
      </c>
      <c r="P37" s="25" t="e">
        <f t="shared" si="4"/>
        <v>#NUM!</v>
      </c>
      <c r="Q37" s="25">
        <f ca="1">IF(I37&gt;'入力シート（基本情報）'!$I$1,1,0)*IF(E37=Q$1,1,0)</f>
        <v>0</v>
      </c>
      <c r="R37" s="25">
        <f ca="1">IFERROR(VLOOKUP($F37,リスト用!$P:$Q,2,FALSE)*VLOOKUP($J37,リスト用!$H:$I,2,FALSE)*O37*Q37,0)</f>
        <v>0</v>
      </c>
      <c r="S37" s="25">
        <f ca="1">IFERROR(VLOOKUP($F37,リスト用!$P:$Q,2,FALSE)*VLOOKUP($J37,リスト用!$H:$I,2,FALSE)*P37*Q37,0)</f>
        <v>0</v>
      </c>
      <c r="U37" s="25">
        <f t="shared" ca="1" si="5"/>
        <v>0</v>
      </c>
      <c r="V37" s="25">
        <f t="shared" ca="1" si="6"/>
        <v>0</v>
      </c>
      <c r="W37" s="25">
        <f ca="1">IF(I37&gt;'入力シート（基本情報）'!$J$1,1,0)*IF(OR(E37=$W$1,E37=$Q$1),1,0)</f>
        <v>0</v>
      </c>
      <c r="X37" s="25">
        <f ca="1">IFERROR(VLOOKUP($E37,リスト用!$M:$N,2,FALSE)*VLOOKUP($J37,リスト用!$H:$I,2,FALSE)*O37*W37,0)</f>
        <v>0</v>
      </c>
      <c r="Y37" s="25">
        <f ca="1">IFERROR(VLOOKUP($E37,リスト用!$M:$N,2,FALSE)*VLOOKUP($J37,リスト用!$H:$I,2,FALSE)*P37*W37,0)</f>
        <v>0</v>
      </c>
      <c r="AA37" s="25">
        <f t="shared" ca="1" si="7"/>
        <v>0</v>
      </c>
      <c r="AB37" s="25">
        <f t="shared" ca="1" si="8"/>
        <v>0</v>
      </c>
    </row>
    <row r="38" spans="1:28" x14ac:dyDescent="0.2">
      <c r="A38" s="7" t="str">
        <f t="shared" si="0"/>
        <v/>
      </c>
      <c r="B38" s="37"/>
      <c r="C38" s="37"/>
      <c r="D38" s="37"/>
      <c r="E38" s="37"/>
      <c r="F38" s="37"/>
      <c r="G38" s="37"/>
      <c r="H38" s="47"/>
      <c r="I38" s="47"/>
      <c r="J38" s="37"/>
      <c r="K38" s="61"/>
      <c r="L38" s="66"/>
      <c r="M38" s="67" t="e">
        <f t="shared" si="1"/>
        <v>#NUM!</v>
      </c>
      <c r="N38" s="67" t="e">
        <f t="shared" si="2"/>
        <v>#NUM!</v>
      </c>
      <c r="O38" s="25">
        <f t="shared" si="3"/>
        <v>0</v>
      </c>
      <c r="P38" s="25" t="e">
        <f t="shared" si="4"/>
        <v>#NUM!</v>
      </c>
      <c r="Q38" s="25">
        <f ca="1">IF(I38&gt;'入力シート（基本情報）'!$I$1,1,0)*IF(E38=Q$1,1,0)</f>
        <v>0</v>
      </c>
      <c r="R38" s="25">
        <f ca="1">IFERROR(VLOOKUP($F38,リスト用!$P:$Q,2,FALSE)*VLOOKUP($J38,リスト用!$H:$I,2,FALSE)*O38*Q38,0)</f>
        <v>0</v>
      </c>
      <c r="S38" s="25">
        <f ca="1">IFERROR(VLOOKUP($F38,リスト用!$P:$Q,2,FALSE)*VLOOKUP($J38,リスト用!$H:$I,2,FALSE)*P38*Q38,0)</f>
        <v>0</v>
      </c>
      <c r="U38" s="25">
        <f t="shared" ca="1" si="5"/>
        <v>0</v>
      </c>
      <c r="V38" s="25">
        <f t="shared" ca="1" si="6"/>
        <v>0</v>
      </c>
      <c r="W38" s="25">
        <f ca="1">IF(I38&gt;'入力シート（基本情報）'!$J$1,1,0)*IF(OR(E38=$W$1,E38=$Q$1),1,0)</f>
        <v>0</v>
      </c>
      <c r="X38" s="25">
        <f ca="1">IFERROR(VLOOKUP($E38,リスト用!$M:$N,2,FALSE)*VLOOKUP($J38,リスト用!$H:$I,2,FALSE)*O38*W38,0)</f>
        <v>0</v>
      </c>
      <c r="Y38" s="25">
        <f ca="1">IFERROR(VLOOKUP($E38,リスト用!$M:$N,2,FALSE)*VLOOKUP($J38,リスト用!$H:$I,2,FALSE)*P38*W38,0)</f>
        <v>0</v>
      </c>
      <c r="AA38" s="25">
        <f t="shared" ca="1" si="7"/>
        <v>0</v>
      </c>
      <c r="AB38" s="25">
        <f t="shared" ca="1" si="8"/>
        <v>0</v>
      </c>
    </row>
    <row r="39" spans="1:28" x14ac:dyDescent="0.2">
      <c r="A39" s="7" t="str">
        <f t="shared" si="0"/>
        <v/>
      </c>
      <c r="B39" s="37"/>
      <c r="C39" s="37"/>
      <c r="D39" s="37"/>
      <c r="E39" s="37"/>
      <c r="F39" s="37"/>
      <c r="G39" s="37"/>
      <c r="H39" s="47"/>
      <c r="I39" s="47"/>
      <c r="J39" s="37"/>
      <c r="K39" s="61"/>
      <c r="L39" s="66"/>
      <c r="M39" s="67" t="e">
        <f t="shared" si="1"/>
        <v>#NUM!</v>
      </c>
      <c r="N39" s="67" t="e">
        <f t="shared" si="2"/>
        <v>#NUM!</v>
      </c>
      <c r="O39" s="25">
        <f t="shared" si="3"/>
        <v>0</v>
      </c>
      <c r="P39" s="25" t="e">
        <f t="shared" si="4"/>
        <v>#NUM!</v>
      </c>
      <c r="Q39" s="25">
        <f ca="1">IF(I39&gt;'入力シート（基本情報）'!$I$1,1,0)*IF(E39=Q$1,1,0)</f>
        <v>0</v>
      </c>
      <c r="R39" s="25">
        <f ca="1">IFERROR(VLOOKUP($F39,リスト用!$P:$Q,2,FALSE)*VLOOKUP($J39,リスト用!$H:$I,2,FALSE)*O39*Q39,0)</f>
        <v>0</v>
      </c>
      <c r="S39" s="25">
        <f ca="1">IFERROR(VLOOKUP($F39,リスト用!$P:$Q,2,FALSE)*VLOOKUP($J39,リスト用!$H:$I,2,FALSE)*P39*Q39,0)</f>
        <v>0</v>
      </c>
      <c r="U39" s="25">
        <f t="shared" ca="1" si="5"/>
        <v>0</v>
      </c>
      <c r="V39" s="25">
        <f t="shared" ca="1" si="6"/>
        <v>0</v>
      </c>
      <c r="W39" s="25">
        <f ca="1">IF(I39&gt;'入力シート（基本情報）'!$J$1,1,0)*IF(OR(E39=$W$1,E39=$Q$1),1,0)</f>
        <v>0</v>
      </c>
      <c r="X39" s="25">
        <f ca="1">IFERROR(VLOOKUP($E39,リスト用!$M:$N,2,FALSE)*VLOOKUP($J39,リスト用!$H:$I,2,FALSE)*O39*W39,0)</f>
        <v>0</v>
      </c>
      <c r="Y39" s="25">
        <f ca="1">IFERROR(VLOOKUP($E39,リスト用!$M:$N,2,FALSE)*VLOOKUP($J39,リスト用!$H:$I,2,FALSE)*P39*W39,0)</f>
        <v>0</v>
      </c>
      <c r="AA39" s="25">
        <f t="shared" ca="1" si="7"/>
        <v>0</v>
      </c>
      <c r="AB39" s="25">
        <f t="shared" ca="1" si="8"/>
        <v>0</v>
      </c>
    </row>
    <row r="40" spans="1:28" x14ac:dyDescent="0.2">
      <c r="A40" s="7" t="str">
        <f t="shared" si="0"/>
        <v/>
      </c>
      <c r="B40" s="37"/>
      <c r="C40" s="37"/>
      <c r="D40" s="37"/>
      <c r="E40" s="37"/>
      <c r="F40" s="37"/>
      <c r="G40" s="37"/>
      <c r="H40" s="47"/>
      <c r="I40" s="47"/>
      <c r="J40" s="37"/>
      <c r="K40" s="61"/>
      <c r="L40" s="66"/>
      <c r="M40" s="67" t="e">
        <f t="shared" si="1"/>
        <v>#NUM!</v>
      </c>
      <c r="N40" s="67" t="e">
        <f t="shared" si="2"/>
        <v>#NUM!</v>
      </c>
      <c r="O40" s="25">
        <f t="shared" si="3"/>
        <v>0</v>
      </c>
      <c r="P40" s="25" t="e">
        <f t="shared" si="4"/>
        <v>#NUM!</v>
      </c>
      <c r="Q40" s="25">
        <f ca="1">IF(I40&gt;'入力シート（基本情報）'!$I$1,1,0)*IF(E40=Q$1,1,0)</f>
        <v>0</v>
      </c>
      <c r="R40" s="25">
        <f ca="1">IFERROR(VLOOKUP($F40,リスト用!$P:$Q,2,FALSE)*VLOOKUP($J40,リスト用!$H:$I,2,FALSE)*O40*Q40,0)</f>
        <v>0</v>
      </c>
      <c r="S40" s="25">
        <f ca="1">IFERROR(VLOOKUP($F40,リスト用!$P:$Q,2,FALSE)*VLOOKUP($J40,リスト用!$H:$I,2,FALSE)*P40*Q40,0)</f>
        <v>0</v>
      </c>
      <c r="U40" s="25">
        <f t="shared" ca="1" si="5"/>
        <v>0</v>
      </c>
      <c r="V40" s="25">
        <f t="shared" ca="1" si="6"/>
        <v>0</v>
      </c>
      <c r="W40" s="25">
        <f ca="1">IF(I40&gt;'入力シート（基本情報）'!$J$1,1,0)*IF(OR(E40=$W$1,E40=$Q$1),1,0)</f>
        <v>0</v>
      </c>
      <c r="X40" s="25">
        <f ca="1">IFERROR(VLOOKUP($E40,リスト用!$M:$N,2,FALSE)*VLOOKUP($J40,リスト用!$H:$I,2,FALSE)*O40*W40,0)</f>
        <v>0</v>
      </c>
      <c r="Y40" s="25">
        <f ca="1">IFERROR(VLOOKUP($E40,リスト用!$M:$N,2,FALSE)*VLOOKUP($J40,リスト用!$H:$I,2,FALSE)*P40*W40,0)</f>
        <v>0</v>
      </c>
      <c r="AA40" s="25">
        <f t="shared" ca="1" si="7"/>
        <v>0</v>
      </c>
      <c r="AB40" s="25">
        <f t="shared" ca="1" si="8"/>
        <v>0</v>
      </c>
    </row>
    <row r="41" spans="1:28" x14ac:dyDescent="0.2">
      <c r="A41" s="7" t="str">
        <f t="shared" si="0"/>
        <v/>
      </c>
      <c r="B41" s="37"/>
      <c r="C41" s="37"/>
      <c r="D41" s="37"/>
      <c r="E41" s="37"/>
      <c r="F41" s="37"/>
      <c r="G41" s="37"/>
      <c r="H41" s="47"/>
      <c r="I41" s="47"/>
      <c r="J41" s="37"/>
      <c r="K41" s="61"/>
      <c r="L41" s="66"/>
      <c r="M41" s="67" t="e">
        <f t="shared" si="1"/>
        <v>#NUM!</v>
      </c>
      <c r="N41" s="67" t="e">
        <f t="shared" si="2"/>
        <v>#NUM!</v>
      </c>
      <c r="O41" s="25">
        <f t="shared" si="3"/>
        <v>0</v>
      </c>
      <c r="P41" s="25" t="e">
        <f t="shared" si="4"/>
        <v>#NUM!</v>
      </c>
      <c r="Q41" s="25">
        <f ca="1">IF(I41&gt;'入力シート（基本情報）'!$I$1,1,0)*IF(E41=Q$1,1,0)</f>
        <v>0</v>
      </c>
      <c r="R41" s="25">
        <f ca="1">IFERROR(VLOOKUP($F41,リスト用!$P:$Q,2,FALSE)*VLOOKUP($J41,リスト用!$H:$I,2,FALSE)*O41*Q41,0)</f>
        <v>0</v>
      </c>
      <c r="S41" s="25">
        <f ca="1">IFERROR(VLOOKUP($F41,リスト用!$P:$Q,2,FALSE)*VLOOKUP($J41,リスト用!$H:$I,2,FALSE)*P41*Q41,0)</f>
        <v>0</v>
      </c>
      <c r="U41" s="25">
        <f t="shared" ca="1" si="5"/>
        <v>0</v>
      </c>
      <c r="V41" s="25">
        <f t="shared" ca="1" si="6"/>
        <v>0</v>
      </c>
      <c r="W41" s="25">
        <f ca="1">IF(I41&gt;'入力シート（基本情報）'!$J$1,1,0)*IF(OR(E41=$W$1,E41=$Q$1),1,0)</f>
        <v>0</v>
      </c>
      <c r="X41" s="25">
        <f ca="1">IFERROR(VLOOKUP($E41,リスト用!$M:$N,2,FALSE)*VLOOKUP($J41,リスト用!$H:$I,2,FALSE)*O41*W41,0)</f>
        <v>0</v>
      </c>
      <c r="Y41" s="25">
        <f ca="1">IFERROR(VLOOKUP($E41,リスト用!$M:$N,2,FALSE)*VLOOKUP($J41,リスト用!$H:$I,2,FALSE)*P41*W41,0)</f>
        <v>0</v>
      </c>
      <c r="AA41" s="25">
        <f t="shared" ca="1" si="7"/>
        <v>0</v>
      </c>
      <c r="AB41" s="25">
        <f t="shared" ca="1" si="8"/>
        <v>0</v>
      </c>
    </row>
    <row r="42" spans="1:28" x14ac:dyDescent="0.2">
      <c r="A42" s="7" t="str">
        <f t="shared" si="0"/>
        <v/>
      </c>
      <c r="B42" s="37"/>
      <c r="C42" s="37"/>
      <c r="D42" s="37"/>
      <c r="E42" s="37"/>
      <c r="F42" s="37"/>
      <c r="G42" s="37"/>
      <c r="H42" s="47"/>
      <c r="I42" s="47"/>
      <c r="J42" s="37"/>
      <c r="K42" s="61"/>
      <c r="L42" s="66"/>
      <c r="M42" s="67" t="e">
        <f t="shared" si="1"/>
        <v>#NUM!</v>
      </c>
      <c r="N42" s="67" t="e">
        <f t="shared" si="2"/>
        <v>#NUM!</v>
      </c>
      <c r="O42" s="25">
        <f t="shared" si="3"/>
        <v>0</v>
      </c>
      <c r="P42" s="25" t="e">
        <f t="shared" si="4"/>
        <v>#NUM!</v>
      </c>
      <c r="Q42" s="25">
        <f ca="1">IF(I42&gt;'入力シート（基本情報）'!$I$1,1,0)*IF(E42=Q$1,1,0)</f>
        <v>0</v>
      </c>
      <c r="R42" s="25">
        <f ca="1">IFERROR(VLOOKUP($F42,リスト用!$P:$Q,2,FALSE)*VLOOKUP($J42,リスト用!$H:$I,2,FALSE)*O42*Q42,0)</f>
        <v>0</v>
      </c>
      <c r="S42" s="25">
        <f ca="1">IFERROR(VLOOKUP($F42,リスト用!$P:$Q,2,FALSE)*VLOOKUP($J42,リスト用!$H:$I,2,FALSE)*P42*Q42,0)</f>
        <v>0</v>
      </c>
      <c r="U42" s="25">
        <f t="shared" ca="1" si="5"/>
        <v>0</v>
      </c>
      <c r="V42" s="25">
        <f t="shared" ca="1" si="6"/>
        <v>0</v>
      </c>
      <c r="W42" s="25">
        <f ca="1">IF(I42&gt;'入力シート（基本情報）'!$J$1,1,0)*IF(OR(E42=$W$1,E42=$Q$1),1,0)</f>
        <v>0</v>
      </c>
      <c r="X42" s="25">
        <f ca="1">IFERROR(VLOOKUP($E42,リスト用!$M:$N,2,FALSE)*VLOOKUP($J42,リスト用!$H:$I,2,FALSE)*O42*W42,0)</f>
        <v>0</v>
      </c>
      <c r="Y42" s="25">
        <f ca="1">IFERROR(VLOOKUP($E42,リスト用!$M:$N,2,FALSE)*VLOOKUP($J42,リスト用!$H:$I,2,FALSE)*P42*W42,0)</f>
        <v>0</v>
      </c>
      <c r="AA42" s="25">
        <f t="shared" ca="1" si="7"/>
        <v>0</v>
      </c>
      <c r="AB42" s="25">
        <f t="shared" ca="1" si="8"/>
        <v>0</v>
      </c>
    </row>
    <row r="43" spans="1:28" x14ac:dyDescent="0.2">
      <c r="A43" s="7" t="str">
        <f t="shared" si="0"/>
        <v/>
      </c>
      <c r="B43" s="37"/>
      <c r="C43" s="37"/>
      <c r="D43" s="37"/>
      <c r="E43" s="37"/>
      <c r="F43" s="37"/>
      <c r="G43" s="37"/>
      <c r="H43" s="47"/>
      <c r="I43" s="47"/>
      <c r="J43" s="37"/>
      <c r="K43" s="61"/>
      <c r="L43" s="66"/>
      <c r="M43" s="67" t="e">
        <f t="shared" si="1"/>
        <v>#NUM!</v>
      </c>
      <c r="N43" s="67" t="e">
        <f t="shared" si="2"/>
        <v>#NUM!</v>
      </c>
      <c r="O43" s="25">
        <f t="shared" si="3"/>
        <v>0</v>
      </c>
      <c r="P43" s="25" t="e">
        <f t="shared" si="4"/>
        <v>#NUM!</v>
      </c>
      <c r="Q43" s="25">
        <f ca="1">IF(I43&gt;'入力シート（基本情報）'!$I$1,1,0)*IF(E43=Q$1,1,0)</f>
        <v>0</v>
      </c>
      <c r="R43" s="25">
        <f ca="1">IFERROR(VLOOKUP($F43,リスト用!$P:$Q,2,FALSE)*VLOOKUP($J43,リスト用!$H:$I,2,FALSE)*O43*Q43,0)</f>
        <v>0</v>
      </c>
      <c r="S43" s="25">
        <f ca="1">IFERROR(VLOOKUP($F43,リスト用!$P:$Q,2,FALSE)*VLOOKUP($J43,リスト用!$H:$I,2,FALSE)*P43*Q43,0)</f>
        <v>0</v>
      </c>
      <c r="U43" s="25">
        <f t="shared" ca="1" si="5"/>
        <v>0</v>
      </c>
      <c r="V43" s="25">
        <f t="shared" ca="1" si="6"/>
        <v>0</v>
      </c>
      <c r="W43" s="25">
        <f ca="1">IF(I43&gt;'入力シート（基本情報）'!$J$1,1,0)*IF(OR(E43=$W$1,E43=$Q$1),1,0)</f>
        <v>0</v>
      </c>
      <c r="X43" s="25">
        <f ca="1">IFERROR(VLOOKUP($E43,リスト用!$M:$N,2,FALSE)*VLOOKUP($J43,リスト用!$H:$I,2,FALSE)*O43*W43,0)</f>
        <v>0</v>
      </c>
      <c r="Y43" s="25">
        <f ca="1">IFERROR(VLOOKUP($E43,リスト用!$M:$N,2,FALSE)*VLOOKUP($J43,リスト用!$H:$I,2,FALSE)*P43*W43,0)</f>
        <v>0</v>
      </c>
      <c r="AA43" s="25">
        <f t="shared" ca="1" si="7"/>
        <v>0</v>
      </c>
      <c r="AB43" s="25">
        <f t="shared" ca="1" si="8"/>
        <v>0</v>
      </c>
    </row>
    <row r="44" spans="1:28" x14ac:dyDescent="0.2">
      <c r="A44" s="7" t="str">
        <f t="shared" si="0"/>
        <v/>
      </c>
      <c r="B44" s="37"/>
      <c r="C44" s="37"/>
      <c r="D44" s="37"/>
      <c r="E44" s="37"/>
      <c r="F44" s="37"/>
      <c r="G44" s="37"/>
      <c r="H44" s="47"/>
      <c r="I44" s="47"/>
      <c r="J44" s="37"/>
      <c r="K44" s="61"/>
      <c r="L44" s="66"/>
      <c r="M44" s="67" t="e">
        <f t="shared" si="1"/>
        <v>#NUM!</v>
      </c>
      <c r="N44" s="67" t="e">
        <f t="shared" si="2"/>
        <v>#NUM!</v>
      </c>
      <c r="O44" s="25">
        <f t="shared" si="3"/>
        <v>0</v>
      </c>
      <c r="P44" s="25" t="e">
        <f t="shared" si="4"/>
        <v>#NUM!</v>
      </c>
      <c r="Q44" s="25">
        <f ca="1">IF(I44&gt;'入力シート（基本情報）'!$I$1,1,0)*IF(E44=Q$1,1,0)</f>
        <v>0</v>
      </c>
      <c r="R44" s="25">
        <f ca="1">IFERROR(VLOOKUP($F44,リスト用!$P:$Q,2,FALSE)*VLOOKUP($J44,リスト用!$H:$I,2,FALSE)*O44*Q44,0)</f>
        <v>0</v>
      </c>
      <c r="S44" s="25">
        <f ca="1">IFERROR(VLOOKUP($F44,リスト用!$P:$Q,2,FALSE)*VLOOKUP($J44,リスト用!$H:$I,2,FALSE)*P44*Q44,0)</f>
        <v>0</v>
      </c>
      <c r="U44" s="25">
        <f t="shared" ca="1" si="5"/>
        <v>0</v>
      </c>
      <c r="V44" s="25">
        <f t="shared" ca="1" si="6"/>
        <v>0</v>
      </c>
      <c r="W44" s="25">
        <f ca="1">IF(I44&gt;'入力シート（基本情報）'!$J$1,1,0)*IF(OR(E44=$W$1,E44=$Q$1),1,0)</f>
        <v>0</v>
      </c>
      <c r="X44" s="25">
        <f ca="1">IFERROR(VLOOKUP($E44,リスト用!$M:$N,2,FALSE)*VLOOKUP($J44,リスト用!$H:$I,2,FALSE)*O44*W44,0)</f>
        <v>0</v>
      </c>
      <c r="Y44" s="25">
        <f ca="1">IFERROR(VLOOKUP($E44,リスト用!$M:$N,2,FALSE)*VLOOKUP($J44,リスト用!$H:$I,2,FALSE)*P44*W44,0)</f>
        <v>0</v>
      </c>
      <c r="AA44" s="25">
        <f t="shared" ca="1" si="7"/>
        <v>0</v>
      </c>
      <c r="AB44" s="25">
        <f t="shared" ca="1" si="8"/>
        <v>0</v>
      </c>
    </row>
    <row r="45" spans="1:28" x14ac:dyDescent="0.2">
      <c r="A45" s="7" t="str">
        <f t="shared" si="0"/>
        <v/>
      </c>
      <c r="B45" s="37"/>
      <c r="C45" s="37"/>
      <c r="D45" s="37"/>
      <c r="E45" s="37"/>
      <c r="F45" s="37"/>
      <c r="G45" s="37"/>
      <c r="H45" s="47"/>
      <c r="I45" s="47"/>
      <c r="J45" s="37"/>
      <c r="K45" s="61"/>
      <c r="L45" s="66"/>
      <c r="M45" s="67" t="e">
        <f t="shared" si="1"/>
        <v>#NUM!</v>
      </c>
      <c r="N45" s="67" t="e">
        <f t="shared" si="2"/>
        <v>#NUM!</v>
      </c>
      <c r="O45" s="25">
        <f t="shared" si="3"/>
        <v>0</v>
      </c>
      <c r="P45" s="25" t="e">
        <f t="shared" si="4"/>
        <v>#NUM!</v>
      </c>
      <c r="Q45" s="25">
        <f ca="1">IF(I45&gt;'入力シート（基本情報）'!$I$1,1,0)*IF(E45=Q$1,1,0)</f>
        <v>0</v>
      </c>
      <c r="R45" s="25">
        <f ca="1">IFERROR(VLOOKUP($F45,リスト用!$P:$Q,2,FALSE)*VLOOKUP($J45,リスト用!$H:$I,2,FALSE)*O45*Q45,0)</f>
        <v>0</v>
      </c>
      <c r="S45" s="25">
        <f ca="1">IFERROR(VLOOKUP($F45,リスト用!$P:$Q,2,FALSE)*VLOOKUP($J45,リスト用!$H:$I,2,FALSE)*P45*Q45,0)</f>
        <v>0</v>
      </c>
      <c r="U45" s="25">
        <f t="shared" ca="1" si="5"/>
        <v>0</v>
      </c>
      <c r="V45" s="25">
        <f t="shared" ca="1" si="6"/>
        <v>0</v>
      </c>
      <c r="W45" s="25">
        <f ca="1">IF(I45&gt;'入力シート（基本情報）'!$J$1,1,0)*IF(OR(E45=$W$1,E45=$Q$1),1,0)</f>
        <v>0</v>
      </c>
      <c r="X45" s="25">
        <f ca="1">IFERROR(VLOOKUP($E45,リスト用!$M:$N,2,FALSE)*VLOOKUP($J45,リスト用!$H:$I,2,FALSE)*O45*W45,0)</f>
        <v>0</v>
      </c>
      <c r="Y45" s="25">
        <f ca="1">IFERROR(VLOOKUP($E45,リスト用!$M:$N,2,FALSE)*VLOOKUP($J45,リスト用!$H:$I,2,FALSE)*P45*W45,0)</f>
        <v>0</v>
      </c>
      <c r="AA45" s="25">
        <f t="shared" ca="1" si="7"/>
        <v>0</v>
      </c>
      <c r="AB45" s="25">
        <f t="shared" ca="1" si="8"/>
        <v>0</v>
      </c>
    </row>
    <row r="46" spans="1:28" x14ac:dyDescent="0.2">
      <c r="A46" s="7" t="str">
        <f t="shared" si="0"/>
        <v/>
      </c>
      <c r="B46" s="37"/>
      <c r="C46" s="37"/>
      <c r="D46" s="37"/>
      <c r="E46" s="37"/>
      <c r="F46" s="37"/>
      <c r="G46" s="37"/>
      <c r="H46" s="47"/>
      <c r="I46" s="47"/>
      <c r="J46" s="37"/>
      <c r="K46" s="61"/>
      <c r="L46" s="66"/>
      <c r="M46" s="67" t="e">
        <f t="shared" si="1"/>
        <v>#NUM!</v>
      </c>
      <c r="N46" s="67" t="e">
        <f t="shared" si="2"/>
        <v>#NUM!</v>
      </c>
      <c r="O46" s="25">
        <f t="shared" si="3"/>
        <v>0</v>
      </c>
      <c r="P46" s="25" t="e">
        <f t="shared" si="4"/>
        <v>#NUM!</v>
      </c>
      <c r="Q46" s="25">
        <f ca="1">IF(I46&gt;'入力シート（基本情報）'!$I$1,1,0)*IF(E46=Q$1,1,0)</f>
        <v>0</v>
      </c>
      <c r="R46" s="25">
        <f ca="1">IFERROR(VLOOKUP($F46,リスト用!$P:$Q,2,FALSE)*VLOOKUP($J46,リスト用!$H:$I,2,FALSE)*O46*Q46,0)</f>
        <v>0</v>
      </c>
      <c r="S46" s="25">
        <f ca="1">IFERROR(VLOOKUP($F46,リスト用!$P:$Q,2,FALSE)*VLOOKUP($J46,リスト用!$H:$I,2,FALSE)*P46*Q46,0)</f>
        <v>0</v>
      </c>
      <c r="U46" s="25">
        <f t="shared" ca="1" si="5"/>
        <v>0</v>
      </c>
      <c r="V46" s="25">
        <f t="shared" ca="1" si="6"/>
        <v>0</v>
      </c>
      <c r="W46" s="25">
        <f ca="1">IF(I46&gt;'入力シート（基本情報）'!$J$1,1,0)*IF(OR(E46=$W$1,E46=$Q$1),1,0)</f>
        <v>0</v>
      </c>
      <c r="X46" s="25">
        <f ca="1">IFERROR(VLOOKUP($E46,リスト用!$M:$N,2,FALSE)*VLOOKUP($J46,リスト用!$H:$I,2,FALSE)*O46*W46,0)</f>
        <v>0</v>
      </c>
      <c r="Y46" s="25">
        <f ca="1">IFERROR(VLOOKUP($E46,リスト用!$M:$N,2,FALSE)*VLOOKUP($J46,リスト用!$H:$I,2,FALSE)*P46*W46,0)</f>
        <v>0</v>
      </c>
      <c r="AA46" s="25">
        <f t="shared" ca="1" si="7"/>
        <v>0</v>
      </c>
      <c r="AB46" s="25">
        <f t="shared" ca="1" si="8"/>
        <v>0</v>
      </c>
    </row>
    <row r="47" spans="1:28" x14ac:dyDescent="0.2">
      <c r="A47" s="7" t="str">
        <f t="shared" si="0"/>
        <v/>
      </c>
      <c r="B47" s="37"/>
      <c r="C47" s="37"/>
      <c r="D47" s="37"/>
      <c r="E47" s="37"/>
      <c r="F47" s="37"/>
      <c r="G47" s="37"/>
      <c r="H47" s="47"/>
      <c r="I47" s="47"/>
      <c r="J47" s="37"/>
      <c r="K47" s="61"/>
      <c r="L47" s="66"/>
      <c r="M47" s="67" t="e">
        <f t="shared" si="1"/>
        <v>#NUM!</v>
      </c>
      <c r="N47" s="67" t="e">
        <f t="shared" si="2"/>
        <v>#NUM!</v>
      </c>
      <c r="O47" s="25">
        <f t="shared" si="3"/>
        <v>0</v>
      </c>
      <c r="P47" s="25" t="e">
        <f t="shared" si="4"/>
        <v>#NUM!</v>
      </c>
      <c r="Q47" s="25">
        <f ca="1">IF(I47&gt;'入力シート（基本情報）'!$I$1,1,0)*IF(E47=Q$1,1,0)</f>
        <v>0</v>
      </c>
      <c r="R47" s="25">
        <f ca="1">IFERROR(VLOOKUP($F47,リスト用!$P:$Q,2,FALSE)*VLOOKUP($J47,リスト用!$H:$I,2,FALSE)*O47*Q47,0)</f>
        <v>0</v>
      </c>
      <c r="S47" s="25">
        <f ca="1">IFERROR(VLOOKUP($F47,リスト用!$P:$Q,2,FALSE)*VLOOKUP($J47,リスト用!$H:$I,2,FALSE)*P47*Q47,0)</f>
        <v>0</v>
      </c>
      <c r="U47" s="25">
        <f t="shared" ca="1" si="5"/>
        <v>0</v>
      </c>
      <c r="V47" s="25">
        <f t="shared" ca="1" si="6"/>
        <v>0</v>
      </c>
      <c r="W47" s="25">
        <f ca="1">IF(I47&gt;'入力シート（基本情報）'!$J$1,1,0)*IF(OR(E47=$W$1,E47=$Q$1),1,0)</f>
        <v>0</v>
      </c>
      <c r="X47" s="25">
        <f ca="1">IFERROR(VLOOKUP($E47,リスト用!$M:$N,2,FALSE)*VLOOKUP($J47,リスト用!$H:$I,2,FALSE)*O47*W47,0)</f>
        <v>0</v>
      </c>
      <c r="Y47" s="25">
        <f ca="1">IFERROR(VLOOKUP($E47,リスト用!$M:$N,2,FALSE)*VLOOKUP($J47,リスト用!$H:$I,2,FALSE)*P47*W47,0)</f>
        <v>0</v>
      </c>
      <c r="AA47" s="25">
        <f t="shared" ca="1" si="7"/>
        <v>0</v>
      </c>
      <c r="AB47" s="25">
        <f t="shared" ca="1" si="8"/>
        <v>0</v>
      </c>
    </row>
    <row r="48" spans="1:28" x14ac:dyDescent="0.2">
      <c r="A48" s="7" t="str">
        <f t="shared" si="0"/>
        <v/>
      </c>
      <c r="B48" s="37"/>
      <c r="C48" s="37"/>
      <c r="D48" s="37"/>
      <c r="E48" s="37"/>
      <c r="F48" s="37"/>
      <c r="G48" s="37"/>
      <c r="H48" s="47"/>
      <c r="I48" s="47"/>
      <c r="J48" s="37"/>
      <c r="K48" s="61"/>
      <c r="L48" s="66"/>
      <c r="M48" s="67" t="e">
        <f t="shared" si="1"/>
        <v>#NUM!</v>
      </c>
      <c r="N48" s="67" t="e">
        <f t="shared" si="2"/>
        <v>#NUM!</v>
      </c>
      <c r="O48" s="25">
        <f t="shared" si="3"/>
        <v>0</v>
      </c>
      <c r="P48" s="25" t="e">
        <f t="shared" si="4"/>
        <v>#NUM!</v>
      </c>
      <c r="Q48" s="25">
        <f ca="1">IF(I48&gt;'入力シート（基本情報）'!$I$1,1,0)*IF(E48=Q$1,1,0)</f>
        <v>0</v>
      </c>
      <c r="R48" s="25">
        <f ca="1">IFERROR(VLOOKUP($F48,リスト用!$P:$Q,2,FALSE)*VLOOKUP($J48,リスト用!$H:$I,2,FALSE)*O48*Q48,0)</f>
        <v>0</v>
      </c>
      <c r="S48" s="25">
        <f ca="1">IFERROR(VLOOKUP($F48,リスト用!$P:$Q,2,FALSE)*VLOOKUP($J48,リスト用!$H:$I,2,FALSE)*P48*Q48,0)</f>
        <v>0</v>
      </c>
      <c r="U48" s="25">
        <f t="shared" ca="1" si="5"/>
        <v>0</v>
      </c>
      <c r="V48" s="25">
        <f t="shared" ca="1" si="6"/>
        <v>0</v>
      </c>
      <c r="W48" s="25">
        <f ca="1">IF(I48&gt;'入力シート（基本情報）'!$J$1,1,0)*IF(OR(E48=$W$1,E48=$Q$1),1,0)</f>
        <v>0</v>
      </c>
      <c r="X48" s="25">
        <f ca="1">IFERROR(VLOOKUP($E48,リスト用!$M:$N,2,FALSE)*VLOOKUP($J48,リスト用!$H:$I,2,FALSE)*O48*W48,0)</f>
        <v>0</v>
      </c>
      <c r="Y48" s="25">
        <f ca="1">IFERROR(VLOOKUP($E48,リスト用!$M:$N,2,FALSE)*VLOOKUP($J48,リスト用!$H:$I,2,FALSE)*P48*W48,0)</f>
        <v>0</v>
      </c>
      <c r="AA48" s="25">
        <f t="shared" ca="1" si="7"/>
        <v>0</v>
      </c>
      <c r="AB48" s="25">
        <f t="shared" ca="1" si="8"/>
        <v>0</v>
      </c>
    </row>
    <row r="49" spans="1:28" x14ac:dyDescent="0.2">
      <c r="A49" s="7" t="str">
        <f t="shared" si="0"/>
        <v/>
      </c>
      <c r="B49" s="37"/>
      <c r="C49" s="37"/>
      <c r="D49" s="37"/>
      <c r="E49" s="37"/>
      <c r="F49" s="37"/>
      <c r="G49" s="37"/>
      <c r="H49" s="47"/>
      <c r="I49" s="47"/>
      <c r="J49" s="37"/>
      <c r="K49" s="61"/>
      <c r="L49" s="66"/>
      <c r="M49" s="67" t="e">
        <f t="shared" si="1"/>
        <v>#NUM!</v>
      </c>
      <c r="N49" s="67" t="e">
        <f t="shared" si="2"/>
        <v>#NUM!</v>
      </c>
      <c r="O49" s="25">
        <f t="shared" si="3"/>
        <v>0</v>
      </c>
      <c r="P49" s="25" t="e">
        <f t="shared" si="4"/>
        <v>#NUM!</v>
      </c>
      <c r="Q49" s="25">
        <f ca="1">IF(I49&gt;'入力シート（基本情報）'!$I$1,1,0)*IF(E49=Q$1,1,0)</f>
        <v>0</v>
      </c>
      <c r="R49" s="25">
        <f ca="1">IFERROR(VLOOKUP($F49,リスト用!$P:$Q,2,FALSE)*VLOOKUP($J49,リスト用!$H:$I,2,FALSE)*O49*Q49,0)</f>
        <v>0</v>
      </c>
      <c r="S49" s="25">
        <f ca="1">IFERROR(VLOOKUP($F49,リスト用!$P:$Q,2,FALSE)*VLOOKUP($J49,リスト用!$H:$I,2,FALSE)*P49*Q49,0)</f>
        <v>0</v>
      </c>
      <c r="U49" s="25">
        <f t="shared" ca="1" si="5"/>
        <v>0</v>
      </c>
      <c r="V49" s="25">
        <f t="shared" ca="1" si="6"/>
        <v>0</v>
      </c>
      <c r="W49" s="25">
        <f ca="1">IF(I49&gt;'入力シート（基本情報）'!$J$1,1,0)*IF(OR(E49=$W$1,E49=$Q$1),1,0)</f>
        <v>0</v>
      </c>
      <c r="X49" s="25">
        <f ca="1">IFERROR(VLOOKUP($E49,リスト用!$M:$N,2,FALSE)*VLOOKUP($J49,リスト用!$H:$I,2,FALSE)*O49*W49,0)</f>
        <v>0</v>
      </c>
      <c r="Y49" s="25">
        <f ca="1">IFERROR(VLOOKUP($E49,リスト用!$M:$N,2,FALSE)*VLOOKUP($J49,リスト用!$H:$I,2,FALSE)*P49*W49,0)</f>
        <v>0</v>
      </c>
      <c r="AA49" s="25">
        <f t="shared" ca="1" si="7"/>
        <v>0</v>
      </c>
      <c r="AB49" s="25">
        <f t="shared" ca="1" si="8"/>
        <v>0</v>
      </c>
    </row>
    <row r="50" spans="1:28" x14ac:dyDescent="0.2">
      <c r="A50" s="7" t="str">
        <f t="shared" si="0"/>
        <v/>
      </c>
      <c r="B50" s="37"/>
      <c r="C50" s="37"/>
      <c r="D50" s="37"/>
      <c r="E50" s="37"/>
      <c r="F50" s="37"/>
      <c r="G50" s="37"/>
      <c r="H50" s="47"/>
      <c r="I50" s="47"/>
      <c r="J50" s="37"/>
      <c r="K50" s="61"/>
      <c r="L50" s="66"/>
      <c r="M50" s="67" t="e">
        <f t="shared" si="1"/>
        <v>#NUM!</v>
      </c>
      <c r="N50" s="67" t="e">
        <f t="shared" si="2"/>
        <v>#NUM!</v>
      </c>
      <c r="O50" s="25">
        <f t="shared" si="3"/>
        <v>0</v>
      </c>
      <c r="P50" s="25" t="e">
        <f t="shared" si="4"/>
        <v>#NUM!</v>
      </c>
      <c r="Q50" s="25">
        <f ca="1">IF(I50&gt;'入力シート（基本情報）'!$I$1,1,0)*IF(E50=Q$1,1,0)</f>
        <v>0</v>
      </c>
      <c r="R50" s="25">
        <f ca="1">IFERROR(VLOOKUP($F50,リスト用!$P:$Q,2,FALSE)*VLOOKUP($J50,リスト用!$H:$I,2,FALSE)*O50*Q50,0)</f>
        <v>0</v>
      </c>
      <c r="S50" s="25">
        <f ca="1">IFERROR(VLOOKUP($F50,リスト用!$P:$Q,2,FALSE)*VLOOKUP($J50,リスト用!$H:$I,2,FALSE)*P50*Q50,0)</f>
        <v>0</v>
      </c>
      <c r="U50" s="25">
        <f t="shared" ca="1" si="5"/>
        <v>0</v>
      </c>
      <c r="V50" s="25">
        <f t="shared" ca="1" si="6"/>
        <v>0</v>
      </c>
      <c r="W50" s="25">
        <f ca="1">IF(I50&gt;'入力シート（基本情報）'!$J$1,1,0)*IF(OR(E50=$W$1,E50=$Q$1),1,0)</f>
        <v>0</v>
      </c>
      <c r="X50" s="25">
        <f ca="1">IFERROR(VLOOKUP($E50,リスト用!$M:$N,2,FALSE)*VLOOKUP($J50,リスト用!$H:$I,2,FALSE)*O50*W50,0)</f>
        <v>0</v>
      </c>
      <c r="Y50" s="25">
        <f ca="1">IFERROR(VLOOKUP($E50,リスト用!$M:$N,2,FALSE)*VLOOKUP($J50,リスト用!$H:$I,2,FALSE)*P50*W50,0)</f>
        <v>0</v>
      </c>
      <c r="AA50" s="25">
        <f t="shared" ca="1" si="7"/>
        <v>0</v>
      </c>
      <c r="AB50" s="25">
        <f t="shared" ca="1" si="8"/>
        <v>0</v>
      </c>
    </row>
    <row r="51" spans="1:28" x14ac:dyDescent="0.2">
      <c r="A51" s="7" t="str">
        <f t="shared" si="0"/>
        <v/>
      </c>
      <c r="B51" s="37"/>
      <c r="C51" s="37"/>
      <c r="D51" s="37"/>
      <c r="E51" s="37"/>
      <c r="F51" s="37"/>
      <c r="G51" s="37"/>
      <c r="H51" s="47"/>
      <c r="I51" s="47"/>
      <c r="J51" s="37"/>
      <c r="K51" s="61"/>
      <c r="L51" s="66"/>
      <c r="M51" s="67" t="e">
        <f t="shared" si="1"/>
        <v>#NUM!</v>
      </c>
      <c r="N51" s="67" t="e">
        <f t="shared" si="2"/>
        <v>#NUM!</v>
      </c>
      <c r="O51" s="25">
        <f t="shared" si="3"/>
        <v>0</v>
      </c>
      <c r="P51" s="25" t="e">
        <f t="shared" si="4"/>
        <v>#NUM!</v>
      </c>
      <c r="Q51" s="25">
        <f ca="1">IF(I51&gt;'入力シート（基本情報）'!$I$1,1,0)*IF(E51=Q$1,1,0)</f>
        <v>0</v>
      </c>
      <c r="R51" s="25">
        <f ca="1">IFERROR(VLOOKUP($F51,リスト用!$P:$Q,2,FALSE)*VLOOKUP($J51,リスト用!$H:$I,2,FALSE)*O51*Q51,0)</f>
        <v>0</v>
      </c>
      <c r="S51" s="25">
        <f ca="1">IFERROR(VLOOKUP($F51,リスト用!$P:$Q,2,FALSE)*VLOOKUP($J51,リスト用!$H:$I,2,FALSE)*P51*Q51,0)</f>
        <v>0</v>
      </c>
      <c r="U51" s="25">
        <f t="shared" ca="1" si="5"/>
        <v>0</v>
      </c>
      <c r="V51" s="25">
        <f t="shared" ca="1" si="6"/>
        <v>0</v>
      </c>
      <c r="W51" s="25">
        <f ca="1">IF(I51&gt;'入力シート（基本情報）'!$J$1,1,0)*IF(OR(E51=$W$1,E51=$Q$1),1,0)</f>
        <v>0</v>
      </c>
      <c r="X51" s="25">
        <f ca="1">IFERROR(VLOOKUP($E51,リスト用!$M:$N,2,FALSE)*VLOOKUP($J51,リスト用!$H:$I,2,FALSE)*O51*W51,0)</f>
        <v>0</v>
      </c>
      <c r="Y51" s="25">
        <f ca="1">IFERROR(VLOOKUP($E51,リスト用!$M:$N,2,FALSE)*VLOOKUP($J51,リスト用!$H:$I,2,FALSE)*P51*W51,0)</f>
        <v>0</v>
      </c>
      <c r="AA51" s="25">
        <f t="shared" ca="1" si="7"/>
        <v>0</v>
      </c>
      <c r="AB51" s="25">
        <f t="shared" ca="1" si="8"/>
        <v>0</v>
      </c>
    </row>
    <row r="52" spans="1:28" x14ac:dyDescent="0.2">
      <c r="A52" s="7" t="str">
        <f t="shared" si="0"/>
        <v/>
      </c>
      <c r="B52" s="37"/>
      <c r="C52" s="37"/>
      <c r="D52" s="37"/>
      <c r="E52" s="37"/>
      <c r="F52" s="37"/>
      <c r="G52" s="37"/>
      <c r="H52" s="47"/>
      <c r="I52" s="47"/>
      <c r="J52" s="37"/>
      <c r="K52" s="61"/>
      <c r="L52" s="66"/>
      <c r="M52" s="67" t="e">
        <f t="shared" si="1"/>
        <v>#NUM!</v>
      </c>
      <c r="N52" s="67" t="e">
        <f t="shared" si="2"/>
        <v>#NUM!</v>
      </c>
      <c r="O52" s="25">
        <f t="shared" si="3"/>
        <v>0</v>
      </c>
      <c r="P52" s="25" t="e">
        <f t="shared" si="4"/>
        <v>#NUM!</v>
      </c>
      <c r="Q52" s="25">
        <f ca="1">IF(I52&gt;'入力シート（基本情報）'!$I$1,1,0)*IF(E52=Q$1,1,0)</f>
        <v>0</v>
      </c>
      <c r="R52" s="25">
        <f ca="1">IFERROR(VLOOKUP($F52,リスト用!$P:$Q,2,FALSE)*VLOOKUP($J52,リスト用!$H:$I,2,FALSE)*O52*Q52,0)</f>
        <v>0</v>
      </c>
      <c r="S52" s="25">
        <f ca="1">IFERROR(VLOOKUP($F52,リスト用!$P:$Q,2,FALSE)*VLOOKUP($J52,リスト用!$H:$I,2,FALSE)*P52*Q52,0)</f>
        <v>0</v>
      </c>
      <c r="U52" s="25">
        <f t="shared" ca="1" si="5"/>
        <v>0</v>
      </c>
      <c r="V52" s="25">
        <f t="shared" ca="1" si="6"/>
        <v>0</v>
      </c>
      <c r="W52" s="25">
        <f ca="1">IF(I52&gt;'入力シート（基本情報）'!$J$1,1,0)*IF(OR(E52=$W$1,E52=$Q$1),1,0)</f>
        <v>0</v>
      </c>
      <c r="X52" s="25">
        <f ca="1">IFERROR(VLOOKUP($E52,リスト用!$M:$N,2,FALSE)*VLOOKUP($J52,リスト用!$H:$I,2,FALSE)*O52*W52,0)</f>
        <v>0</v>
      </c>
      <c r="Y52" s="25">
        <f ca="1">IFERROR(VLOOKUP($E52,リスト用!$M:$N,2,FALSE)*VLOOKUP($J52,リスト用!$H:$I,2,FALSE)*P52*W52,0)</f>
        <v>0</v>
      </c>
      <c r="AA52" s="25">
        <f t="shared" ca="1" si="7"/>
        <v>0</v>
      </c>
      <c r="AB52" s="25">
        <f t="shared" ca="1" si="8"/>
        <v>0</v>
      </c>
    </row>
    <row r="53" spans="1:28" x14ac:dyDescent="0.2">
      <c r="A53" s="7" t="str">
        <f t="shared" si="0"/>
        <v/>
      </c>
      <c r="B53" s="37"/>
      <c r="C53" s="37"/>
      <c r="D53" s="37"/>
      <c r="E53" s="37"/>
      <c r="F53" s="37"/>
      <c r="G53" s="37"/>
      <c r="H53" s="47"/>
      <c r="I53" s="47"/>
      <c r="J53" s="37"/>
      <c r="K53" s="61"/>
      <c r="L53" s="66"/>
      <c r="M53" s="67" t="e">
        <f t="shared" si="1"/>
        <v>#NUM!</v>
      </c>
      <c r="N53" s="67" t="e">
        <f t="shared" si="2"/>
        <v>#NUM!</v>
      </c>
      <c r="O53" s="25">
        <f t="shared" si="3"/>
        <v>0</v>
      </c>
      <c r="P53" s="25" t="e">
        <f t="shared" si="4"/>
        <v>#NUM!</v>
      </c>
      <c r="Q53" s="25">
        <f ca="1">IF(I53&gt;'入力シート（基本情報）'!$I$1,1,0)*IF(E53=Q$1,1,0)</f>
        <v>0</v>
      </c>
      <c r="R53" s="25">
        <f ca="1">IFERROR(VLOOKUP($F53,リスト用!$P:$Q,2,FALSE)*VLOOKUP($J53,リスト用!$H:$I,2,FALSE)*O53*Q53,0)</f>
        <v>0</v>
      </c>
      <c r="S53" s="25">
        <f ca="1">IFERROR(VLOOKUP($F53,リスト用!$P:$Q,2,FALSE)*VLOOKUP($J53,リスト用!$H:$I,2,FALSE)*P53*Q53,0)</f>
        <v>0</v>
      </c>
      <c r="U53" s="25">
        <f t="shared" ca="1" si="5"/>
        <v>0</v>
      </c>
      <c r="V53" s="25">
        <f t="shared" ca="1" si="6"/>
        <v>0</v>
      </c>
      <c r="W53" s="25">
        <f ca="1">IF(I53&gt;'入力シート（基本情報）'!$J$1,1,0)*IF(OR(E53=$W$1,E53=$Q$1),1,0)</f>
        <v>0</v>
      </c>
      <c r="X53" s="25">
        <f ca="1">IFERROR(VLOOKUP($E53,リスト用!$M:$N,2,FALSE)*VLOOKUP($J53,リスト用!$H:$I,2,FALSE)*O53*W53,0)</f>
        <v>0</v>
      </c>
      <c r="Y53" s="25">
        <f ca="1">IFERROR(VLOOKUP($E53,リスト用!$M:$N,2,FALSE)*VLOOKUP($J53,リスト用!$H:$I,2,FALSE)*P53*W53,0)</f>
        <v>0</v>
      </c>
      <c r="AA53" s="25">
        <f t="shared" ca="1" si="7"/>
        <v>0</v>
      </c>
      <c r="AB53" s="25">
        <f t="shared" ca="1" si="8"/>
        <v>0</v>
      </c>
    </row>
    <row r="54" spans="1:28" x14ac:dyDescent="0.2">
      <c r="A54" s="7" t="str">
        <f t="shared" si="0"/>
        <v/>
      </c>
      <c r="B54" s="37"/>
      <c r="C54" s="37"/>
      <c r="D54" s="37"/>
      <c r="E54" s="37"/>
      <c r="F54" s="37"/>
      <c r="G54" s="37"/>
      <c r="H54" s="47"/>
      <c r="I54" s="47"/>
      <c r="J54" s="37"/>
      <c r="K54" s="61"/>
      <c r="L54" s="66"/>
      <c r="M54" s="67" t="e">
        <f t="shared" si="1"/>
        <v>#NUM!</v>
      </c>
      <c r="N54" s="67" t="e">
        <f t="shared" si="2"/>
        <v>#NUM!</v>
      </c>
      <c r="O54" s="25">
        <f t="shared" si="3"/>
        <v>0</v>
      </c>
      <c r="P54" s="25" t="e">
        <f t="shared" si="4"/>
        <v>#NUM!</v>
      </c>
      <c r="Q54" s="25">
        <f ca="1">IF(I54&gt;'入力シート（基本情報）'!$I$1,1,0)*IF(E54=Q$1,1,0)</f>
        <v>0</v>
      </c>
      <c r="R54" s="25">
        <f ca="1">IFERROR(VLOOKUP($F54,リスト用!$P:$Q,2,FALSE)*VLOOKUP($J54,リスト用!$H:$I,2,FALSE)*O54*Q54,0)</f>
        <v>0</v>
      </c>
      <c r="S54" s="25">
        <f ca="1">IFERROR(VLOOKUP($F54,リスト用!$P:$Q,2,FALSE)*VLOOKUP($J54,リスト用!$H:$I,2,FALSE)*P54*Q54,0)</f>
        <v>0</v>
      </c>
      <c r="U54" s="25">
        <f t="shared" ca="1" si="5"/>
        <v>0</v>
      </c>
      <c r="V54" s="25">
        <f t="shared" ca="1" si="6"/>
        <v>0</v>
      </c>
      <c r="W54" s="25">
        <f ca="1">IF(I54&gt;'入力シート（基本情報）'!$J$1,1,0)*IF(OR(E54=$W$1,E54=$Q$1),1,0)</f>
        <v>0</v>
      </c>
      <c r="X54" s="25">
        <f ca="1">IFERROR(VLOOKUP($E54,リスト用!$M:$N,2,FALSE)*VLOOKUP($J54,リスト用!$H:$I,2,FALSE)*O54*W54,0)</f>
        <v>0</v>
      </c>
      <c r="Y54" s="25">
        <f ca="1">IFERROR(VLOOKUP($E54,リスト用!$M:$N,2,FALSE)*VLOOKUP($J54,リスト用!$H:$I,2,FALSE)*P54*W54,0)</f>
        <v>0</v>
      </c>
      <c r="AA54" s="25">
        <f t="shared" ca="1" si="7"/>
        <v>0</v>
      </c>
      <c r="AB54" s="25">
        <f t="shared" ca="1" si="8"/>
        <v>0</v>
      </c>
    </row>
    <row r="55" spans="1:28" x14ac:dyDescent="0.2">
      <c r="A55" s="7" t="str">
        <f t="shared" si="0"/>
        <v/>
      </c>
      <c r="B55" s="37"/>
      <c r="C55" s="37"/>
      <c r="D55" s="37"/>
      <c r="E55" s="37"/>
      <c r="F55" s="37"/>
      <c r="G55" s="37"/>
      <c r="H55" s="47"/>
      <c r="I55" s="47"/>
      <c r="J55" s="37"/>
      <c r="K55" s="61"/>
      <c r="L55" s="66"/>
      <c r="M55" s="67" t="e">
        <f t="shared" si="1"/>
        <v>#NUM!</v>
      </c>
      <c r="N55" s="67" t="e">
        <f t="shared" si="2"/>
        <v>#NUM!</v>
      </c>
      <c r="O55" s="25">
        <f t="shared" si="3"/>
        <v>0</v>
      </c>
      <c r="P55" s="25" t="e">
        <f t="shared" si="4"/>
        <v>#NUM!</v>
      </c>
      <c r="Q55" s="25">
        <f ca="1">IF(I55&gt;'入力シート（基本情報）'!$I$1,1,0)*IF(E55=Q$1,1,0)</f>
        <v>0</v>
      </c>
      <c r="R55" s="25">
        <f ca="1">IFERROR(VLOOKUP($F55,リスト用!$P:$Q,2,FALSE)*VLOOKUP($J55,リスト用!$H:$I,2,FALSE)*O55*Q55,0)</f>
        <v>0</v>
      </c>
      <c r="S55" s="25">
        <f ca="1">IFERROR(VLOOKUP($F55,リスト用!$P:$Q,2,FALSE)*VLOOKUP($J55,リスト用!$H:$I,2,FALSE)*P55*Q55,0)</f>
        <v>0</v>
      </c>
      <c r="U55" s="25">
        <f t="shared" ca="1" si="5"/>
        <v>0</v>
      </c>
      <c r="V55" s="25">
        <f t="shared" ca="1" si="6"/>
        <v>0</v>
      </c>
      <c r="W55" s="25">
        <f ca="1">IF(I55&gt;'入力シート（基本情報）'!$J$1,1,0)*IF(OR(E55=$W$1,E55=$Q$1),1,0)</f>
        <v>0</v>
      </c>
      <c r="X55" s="25">
        <f ca="1">IFERROR(VLOOKUP($E55,リスト用!$M:$N,2,FALSE)*VLOOKUP($J55,リスト用!$H:$I,2,FALSE)*O55*W55,0)</f>
        <v>0</v>
      </c>
      <c r="Y55" s="25">
        <f ca="1">IFERROR(VLOOKUP($E55,リスト用!$M:$N,2,FALSE)*VLOOKUP($J55,リスト用!$H:$I,2,FALSE)*P55*W55,0)</f>
        <v>0</v>
      </c>
      <c r="AA55" s="25">
        <f t="shared" ca="1" si="7"/>
        <v>0</v>
      </c>
      <c r="AB55" s="25">
        <f t="shared" ca="1" si="8"/>
        <v>0</v>
      </c>
    </row>
    <row r="56" spans="1:28" x14ac:dyDescent="0.2">
      <c r="A56" s="7" t="str">
        <f t="shared" si="0"/>
        <v/>
      </c>
      <c r="B56" s="37"/>
      <c r="C56" s="37"/>
      <c r="D56" s="37"/>
      <c r="E56" s="37"/>
      <c r="F56" s="37"/>
      <c r="G56" s="37"/>
      <c r="H56" s="47"/>
      <c r="I56" s="47"/>
      <c r="J56" s="37"/>
      <c r="K56" s="61"/>
      <c r="L56" s="66"/>
      <c r="M56" s="67" t="e">
        <f t="shared" si="1"/>
        <v>#NUM!</v>
      </c>
      <c r="N56" s="67" t="e">
        <f t="shared" si="2"/>
        <v>#NUM!</v>
      </c>
      <c r="O56" s="25">
        <f t="shared" si="3"/>
        <v>0</v>
      </c>
      <c r="P56" s="25" t="e">
        <f t="shared" si="4"/>
        <v>#NUM!</v>
      </c>
      <c r="Q56" s="25">
        <f ca="1">IF(I56&gt;'入力シート（基本情報）'!$I$1,1,0)*IF(E56=Q$1,1,0)</f>
        <v>0</v>
      </c>
      <c r="R56" s="25">
        <f ca="1">IFERROR(VLOOKUP($F56,リスト用!$P:$Q,2,FALSE)*VLOOKUP($J56,リスト用!$H:$I,2,FALSE)*O56*Q56,0)</f>
        <v>0</v>
      </c>
      <c r="S56" s="25">
        <f ca="1">IFERROR(VLOOKUP($F56,リスト用!$P:$Q,2,FALSE)*VLOOKUP($J56,リスト用!$H:$I,2,FALSE)*P56*Q56,0)</f>
        <v>0</v>
      </c>
      <c r="U56" s="25">
        <f t="shared" ca="1" si="5"/>
        <v>0</v>
      </c>
      <c r="V56" s="25">
        <f t="shared" ca="1" si="6"/>
        <v>0</v>
      </c>
      <c r="W56" s="25">
        <f ca="1">IF(I56&gt;'入力シート（基本情報）'!$J$1,1,0)*IF(OR(E56=$W$1,E56=$Q$1),1,0)</f>
        <v>0</v>
      </c>
      <c r="X56" s="25">
        <f ca="1">IFERROR(VLOOKUP($E56,リスト用!$M:$N,2,FALSE)*VLOOKUP($J56,リスト用!$H:$I,2,FALSE)*O56*W56,0)</f>
        <v>0</v>
      </c>
      <c r="Y56" s="25">
        <f ca="1">IFERROR(VLOOKUP($E56,リスト用!$M:$N,2,FALSE)*VLOOKUP($J56,リスト用!$H:$I,2,FALSE)*P56*W56,0)</f>
        <v>0</v>
      </c>
      <c r="AA56" s="25">
        <f t="shared" ca="1" si="7"/>
        <v>0</v>
      </c>
      <c r="AB56" s="25">
        <f t="shared" ca="1" si="8"/>
        <v>0</v>
      </c>
    </row>
    <row r="57" spans="1:28" x14ac:dyDescent="0.2">
      <c r="A57" s="7" t="str">
        <f t="shared" si="0"/>
        <v/>
      </c>
      <c r="B57" s="37"/>
      <c r="C57" s="37"/>
      <c r="D57" s="37"/>
      <c r="E57" s="37"/>
      <c r="F57" s="37"/>
      <c r="G57" s="37"/>
      <c r="H57" s="47"/>
      <c r="I57" s="47"/>
      <c r="J57" s="37"/>
      <c r="K57" s="61"/>
      <c r="L57" s="66"/>
      <c r="M57" s="67" t="e">
        <f t="shared" si="1"/>
        <v>#NUM!</v>
      </c>
      <c r="N57" s="67" t="e">
        <f t="shared" si="2"/>
        <v>#NUM!</v>
      </c>
      <c r="O57" s="25">
        <f t="shared" si="3"/>
        <v>0</v>
      </c>
      <c r="P57" s="25" t="e">
        <f t="shared" si="4"/>
        <v>#NUM!</v>
      </c>
      <c r="Q57" s="25">
        <f ca="1">IF(I57&gt;'入力シート（基本情報）'!$I$1,1,0)*IF(E57=Q$1,1,0)</f>
        <v>0</v>
      </c>
      <c r="R57" s="25">
        <f ca="1">IFERROR(VLOOKUP($F57,リスト用!$P:$Q,2,FALSE)*VLOOKUP($J57,リスト用!$H:$I,2,FALSE)*O57*Q57,0)</f>
        <v>0</v>
      </c>
      <c r="S57" s="25">
        <f ca="1">IFERROR(VLOOKUP($F57,リスト用!$P:$Q,2,FALSE)*VLOOKUP($J57,リスト用!$H:$I,2,FALSE)*P57*Q57,0)</f>
        <v>0</v>
      </c>
      <c r="U57" s="25">
        <f t="shared" ca="1" si="5"/>
        <v>0</v>
      </c>
      <c r="V57" s="25">
        <f t="shared" ca="1" si="6"/>
        <v>0</v>
      </c>
      <c r="W57" s="25">
        <f ca="1">IF(I57&gt;'入力シート（基本情報）'!$J$1,1,0)*IF(OR(E57=$W$1,E57=$Q$1),1,0)</f>
        <v>0</v>
      </c>
      <c r="X57" s="25">
        <f ca="1">IFERROR(VLOOKUP($E57,リスト用!$M:$N,2,FALSE)*VLOOKUP($J57,リスト用!$H:$I,2,FALSE)*O57*W57,0)</f>
        <v>0</v>
      </c>
      <c r="Y57" s="25">
        <f ca="1">IFERROR(VLOOKUP($E57,リスト用!$M:$N,2,FALSE)*VLOOKUP($J57,リスト用!$H:$I,2,FALSE)*P57*W57,0)</f>
        <v>0</v>
      </c>
      <c r="AA57" s="25">
        <f t="shared" ca="1" si="7"/>
        <v>0</v>
      </c>
      <c r="AB57" s="25">
        <f t="shared" ca="1" si="8"/>
        <v>0</v>
      </c>
    </row>
    <row r="58" spans="1:28" x14ac:dyDescent="0.2">
      <c r="A58" s="7" t="str">
        <f t="shared" si="0"/>
        <v/>
      </c>
      <c r="B58" s="37"/>
      <c r="C58" s="37"/>
      <c r="D58" s="37"/>
      <c r="E58" s="37"/>
      <c r="F58" s="37"/>
      <c r="G58" s="37"/>
      <c r="H58" s="47"/>
      <c r="I58" s="47"/>
      <c r="J58" s="37"/>
      <c r="K58" s="61"/>
      <c r="L58" s="66"/>
      <c r="M58" s="67" t="e">
        <f t="shared" si="1"/>
        <v>#NUM!</v>
      </c>
      <c r="N58" s="67" t="e">
        <f t="shared" si="2"/>
        <v>#NUM!</v>
      </c>
      <c r="O58" s="25">
        <f t="shared" si="3"/>
        <v>0</v>
      </c>
      <c r="P58" s="25" t="e">
        <f t="shared" si="4"/>
        <v>#NUM!</v>
      </c>
      <c r="Q58" s="25">
        <f ca="1">IF(I58&gt;'入力シート（基本情報）'!$I$1,1,0)*IF(E58=Q$1,1,0)</f>
        <v>0</v>
      </c>
      <c r="R58" s="25">
        <f ca="1">IFERROR(VLOOKUP($F58,リスト用!$P:$Q,2,FALSE)*VLOOKUP($J58,リスト用!$H:$I,2,FALSE)*O58*Q58,0)</f>
        <v>0</v>
      </c>
      <c r="S58" s="25">
        <f ca="1">IFERROR(VLOOKUP($F58,リスト用!$P:$Q,2,FALSE)*VLOOKUP($J58,リスト用!$H:$I,2,FALSE)*P58*Q58,0)</f>
        <v>0</v>
      </c>
      <c r="U58" s="25">
        <f t="shared" ca="1" si="5"/>
        <v>0</v>
      </c>
      <c r="V58" s="25">
        <f t="shared" ca="1" si="6"/>
        <v>0</v>
      </c>
      <c r="W58" s="25">
        <f ca="1">IF(I58&gt;'入力シート（基本情報）'!$J$1,1,0)*IF(OR(E58=$W$1,E58=$Q$1),1,0)</f>
        <v>0</v>
      </c>
      <c r="X58" s="25">
        <f ca="1">IFERROR(VLOOKUP($E58,リスト用!$M:$N,2,FALSE)*VLOOKUP($J58,リスト用!$H:$I,2,FALSE)*O58*W58,0)</f>
        <v>0</v>
      </c>
      <c r="Y58" s="25">
        <f ca="1">IFERROR(VLOOKUP($E58,リスト用!$M:$N,2,FALSE)*VLOOKUP($J58,リスト用!$H:$I,2,FALSE)*P58*W58,0)</f>
        <v>0</v>
      </c>
      <c r="AA58" s="25">
        <f t="shared" ca="1" si="7"/>
        <v>0</v>
      </c>
      <c r="AB58" s="25">
        <f t="shared" ca="1" si="8"/>
        <v>0</v>
      </c>
    </row>
    <row r="59" spans="1:28" x14ac:dyDescent="0.2">
      <c r="A59" s="7" t="str">
        <f t="shared" si="0"/>
        <v/>
      </c>
      <c r="B59" s="37"/>
      <c r="C59" s="37"/>
      <c r="D59" s="37"/>
      <c r="E59" s="37"/>
      <c r="F59" s="37"/>
      <c r="G59" s="37"/>
      <c r="H59" s="47"/>
      <c r="I59" s="47"/>
      <c r="J59" s="37"/>
      <c r="K59" s="61"/>
      <c r="L59" s="66"/>
      <c r="M59" s="67" t="e">
        <f t="shared" si="1"/>
        <v>#NUM!</v>
      </c>
      <c r="N59" s="67" t="e">
        <f t="shared" si="2"/>
        <v>#NUM!</v>
      </c>
      <c r="O59" s="25">
        <f t="shared" si="3"/>
        <v>0</v>
      </c>
      <c r="P59" s="25" t="e">
        <f t="shared" si="4"/>
        <v>#NUM!</v>
      </c>
      <c r="Q59" s="25">
        <f ca="1">IF(I59&gt;'入力シート（基本情報）'!$I$1,1,0)*IF(E59=Q$1,1,0)</f>
        <v>0</v>
      </c>
      <c r="R59" s="25">
        <f ca="1">IFERROR(VLOOKUP($F59,リスト用!$P:$Q,2,FALSE)*VLOOKUP($J59,リスト用!$H:$I,2,FALSE)*O59*Q59,0)</f>
        <v>0</v>
      </c>
      <c r="S59" s="25">
        <f ca="1">IFERROR(VLOOKUP($F59,リスト用!$P:$Q,2,FALSE)*VLOOKUP($J59,リスト用!$H:$I,2,FALSE)*P59*Q59,0)</f>
        <v>0</v>
      </c>
      <c r="U59" s="25">
        <f t="shared" ca="1" si="5"/>
        <v>0</v>
      </c>
      <c r="V59" s="25">
        <f t="shared" ca="1" si="6"/>
        <v>0</v>
      </c>
      <c r="W59" s="25">
        <f ca="1">IF(I59&gt;'入力シート（基本情報）'!$J$1,1,0)*IF(OR(E59=$W$1,E59=$Q$1),1,0)</f>
        <v>0</v>
      </c>
      <c r="X59" s="25">
        <f ca="1">IFERROR(VLOOKUP($E59,リスト用!$M:$N,2,FALSE)*VLOOKUP($J59,リスト用!$H:$I,2,FALSE)*O59*W59,0)</f>
        <v>0</v>
      </c>
      <c r="Y59" s="25">
        <f ca="1">IFERROR(VLOOKUP($E59,リスト用!$M:$N,2,FALSE)*VLOOKUP($J59,リスト用!$H:$I,2,FALSE)*P59*W59,0)</f>
        <v>0</v>
      </c>
      <c r="AA59" s="25">
        <f t="shared" ca="1" si="7"/>
        <v>0</v>
      </c>
      <c r="AB59" s="25">
        <f t="shared" ca="1" si="8"/>
        <v>0</v>
      </c>
    </row>
    <row r="60" spans="1:28" x14ac:dyDescent="0.2">
      <c r="A60" s="7" t="str">
        <f t="shared" si="0"/>
        <v/>
      </c>
      <c r="B60" s="37"/>
      <c r="C60" s="37"/>
      <c r="D60" s="37"/>
      <c r="E60" s="37"/>
      <c r="F60" s="37"/>
      <c r="G60" s="37"/>
      <c r="H60" s="47"/>
      <c r="I60" s="47"/>
      <c r="J60" s="37"/>
      <c r="K60" s="61"/>
      <c r="L60" s="66"/>
      <c r="M60" s="67" t="e">
        <f t="shared" si="1"/>
        <v>#NUM!</v>
      </c>
      <c r="N60" s="67" t="e">
        <f t="shared" si="2"/>
        <v>#NUM!</v>
      </c>
      <c r="O60" s="25">
        <f t="shared" si="3"/>
        <v>0</v>
      </c>
      <c r="P60" s="25" t="e">
        <f t="shared" si="4"/>
        <v>#NUM!</v>
      </c>
      <c r="Q60" s="25">
        <f ca="1">IF(I60&gt;'入力シート（基本情報）'!$I$1,1,0)*IF(E60=Q$1,1,0)</f>
        <v>0</v>
      </c>
      <c r="R60" s="25">
        <f ca="1">IFERROR(VLOOKUP($F60,リスト用!$P:$Q,2,FALSE)*VLOOKUP($J60,リスト用!$H:$I,2,FALSE)*O60*Q60,0)</f>
        <v>0</v>
      </c>
      <c r="S60" s="25">
        <f ca="1">IFERROR(VLOOKUP($F60,リスト用!$P:$Q,2,FALSE)*VLOOKUP($J60,リスト用!$H:$I,2,FALSE)*P60*Q60,0)</f>
        <v>0</v>
      </c>
      <c r="U60" s="25">
        <f t="shared" ca="1" si="5"/>
        <v>0</v>
      </c>
      <c r="V60" s="25">
        <f t="shared" ca="1" si="6"/>
        <v>0</v>
      </c>
      <c r="W60" s="25">
        <f ca="1">IF(I60&gt;'入力シート（基本情報）'!$J$1,1,0)*IF(OR(E60=$W$1,E60=$Q$1),1,0)</f>
        <v>0</v>
      </c>
      <c r="X60" s="25">
        <f ca="1">IFERROR(VLOOKUP($E60,リスト用!$M:$N,2,FALSE)*VLOOKUP($J60,リスト用!$H:$I,2,FALSE)*O60*W60,0)</f>
        <v>0</v>
      </c>
      <c r="Y60" s="25">
        <f ca="1">IFERROR(VLOOKUP($E60,リスト用!$M:$N,2,FALSE)*VLOOKUP($J60,リスト用!$H:$I,2,FALSE)*P60*W60,0)</f>
        <v>0</v>
      </c>
      <c r="AA60" s="25">
        <f t="shared" ca="1" si="7"/>
        <v>0</v>
      </c>
      <c r="AB60" s="25">
        <f t="shared" ca="1" si="8"/>
        <v>0</v>
      </c>
    </row>
    <row r="61" spans="1:28" x14ac:dyDescent="0.2">
      <c r="A61" s="7" t="str">
        <f t="shared" si="0"/>
        <v/>
      </c>
      <c r="B61" s="37"/>
      <c r="C61" s="37"/>
      <c r="D61" s="37"/>
      <c r="E61" s="37"/>
      <c r="F61" s="37"/>
      <c r="G61" s="37"/>
      <c r="H61" s="47"/>
      <c r="I61" s="47"/>
      <c r="J61" s="37"/>
      <c r="K61" s="61"/>
      <c r="L61" s="66"/>
      <c r="M61" s="67" t="e">
        <f t="shared" si="1"/>
        <v>#NUM!</v>
      </c>
      <c r="N61" s="67" t="e">
        <f t="shared" si="2"/>
        <v>#NUM!</v>
      </c>
      <c r="O61" s="25">
        <f t="shared" si="3"/>
        <v>0</v>
      </c>
      <c r="P61" s="25" t="e">
        <f t="shared" si="4"/>
        <v>#NUM!</v>
      </c>
      <c r="Q61" s="25">
        <f ca="1">IF(I61&gt;'入力シート（基本情報）'!$I$1,1,0)*IF(E61=Q$1,1,0)</f>
        <v>0</v>
      </c>
      <c r="R61" s="25">
        <f ca="1">IFERROR(VLOOKUP($F61,リスト用!$P:$Q,2,FALSE)*VLOOKUP($J61,リスト用!$H:$I,2,FALSE)*O61*Q61,0)</f>
        <v>0</v>
      </c>
      <c r="S61" s="25">
        <f ca="1">IFERROR(VLOOKUP($F61,リスト用!$P:$Q,2,FALSE)*VLOOKUP($J61,リスト用!$H:$I,2,FALSE)*P61*Q61,0)</f>
        <v>0</v>
      </c>
      <c r="U61" s="25">
        <f t="shared" ca="1" si="5"/>
        <v>0</v>
      </c>
      <c r="V61" s="25">
        <f t="shared" ca="1" si="6"/>
        <v>0</v>
      </c>
      <c r="W61" s="25">
        <f ca="1">IF(I61&gt;'入力シート（基本情報）'!$J$1,1,0)*IF(OR(E61=$W$1,E61=$Q$1),1,0)</f>
        <v>0</v>
      </c>
      <c r="X61" s="25">
        <f ca="1">IFERROR(VLOOKUP($E61,リスト用!$M:$N,2,FALSE)*VLOOKUP($J61,リスト用!$H:$I,2,FALSE)*O61*W61,0)</f>
        <v>0</v>
      </c>
      <c r="Y61" s="25">
        <f ca="1">IFERROR(VLOOKUP($E61,リスト用!$M:$N,2,FALSE)*VLOOKUP($J61,リスト用!$H:$I,2,FALSE)*P61*W61,0)</f>
        <v>0</v>
      </c>
      <c r="AA61" s="25">
        <f t="shared" ca="1" si="7"/>
        <v>0</v>
      </c>
      <c r="AB61" s="25">
        <f t="shared" ca="1" si="8"/>
        <v>0</v>
      </c>
    </row>
    <row r="62" spans="1:28" x14ac:dyDescent="0.2">
      <c r="A62" s="7" t="str">
        <f t="shared" si="0"/>
        <v/>
      </c>
      <c r="B62" s="37"/>
      <c r="C62" s="37"/>
      <c r="D62" s="37"/>
      <c r="E62" s="37"/>
      <c r="F62" s="37"/>
      <c r="G62" s="37"/>
      <c r="H62" s="47"/>
      <c r="I62" s="47"/>
      <c r="J62" s="37"/>
      <c r="K62" s="61"/>
      <c r="L62" s="66"/>
      <c r="M62" s="67" t="e">
        <f t="shared" si="1"/>
        <v>#NUM!</v>
      </c>
      <c r="N62" s="67" t="e">
        <f t="shared" si="2"/>
        <v>#NUM!</v>
      </c>
      <c r="O62" s="25">
        <f t="shared" si="3"/>
        <v>0</v>
      </c>
      <c r="P62" s="25" t="e">
        <f t="shared" si="4"/>
        <v>#NUM!</v>
      </c>
      <c r="Q62" s="25">
        <f ca="1">IF(I62&gt;'入力シート（基本情報）'!$I$1,1,0)*IF(E62=Q$1,1,0)</f>
        <v>0</v>
      </c>
      <c r="R62" s="25">
        <f ca="1">IFERROR(VLOOKUP($F62,リスト用!$P:$Q,2,FALSE)*VLOOKUP($J62,リスト用!$H:$I,2,FALSE)*O62*Q62,0)</f>
        <v>0</v>
      </c>
      <c r="S62" s="25">
        <f ca="1">IFERROR(VLOOKUP($F62,リスト用!$P:$Q,2,FALSE)*VLOOKUP($J62,リスト用!$H:$I,2,FALSE)*P62*Q62,0)</f>
        <v>0</v>
      </c>
      <c r="U62" s="25">
        <f t="shared" ca="1" si="5"/>
        <v>0</v>
      </c>
      <c r="V62" s="25">
        <f t="shared" ca="1" si="6"/>
        <v>0</v>
      </c>
      <c r="W62" s="25">
        <f ca="1">IF(I62&gt;'入力シート（基本情報）'!$J$1,1,0)*IF(OR(E62=$W$1,E62=$Q$1),1,0)</f>
        <v>0</v>
      </c>
      <c r="X62" s="25">
        <f ca="1">IFERROR(VLOOKUP($E62,リスト用!$M:$N,2,FALSE)*VLOOKUP($J62,リスト用!$H:$I,2,FALSE)*O62*W62,0)</f>
        <v>0</v>
      </c>
      <c r="Y62" s="25">
        <f ca="1">IFERROR(VLOOKUP($E62,リスト用!$M:$N,2,FALSE)*VLOOKUP($J62,リスト用!$H:$I,2,FALSE)*P62*W62,0)</f>
        <v>0</v>
      </c>
      <c r="AA62" s="25">
        <f t="shared" ca="1" si="7"/>
        <v>0</v>
      </c>
      <c r="AB62" s="25">
        <f t="shared" ca="1" si="8"/>
        <v>0</v>
      </c>
    </row>
    <row r="63" spans="1:28" x14ac:dyDescent="0.2">
      <c r="A63" s="7" t="str">
        <f t="shared" si="0"/>
        <v/>
      </c>
      <c r="B63" s="37"/>
      <c r="C63" s="37"/>
      <c r="D63" s="37"/>
      <c r="E63" s="37"/>
      <c r="F63" s="37"/>
      <c r="G63" s="37"/>
      <c r="H63" s="47"/>
      <c r="I63" s="47"/>
      <c r="J63" s="37"/>
      <c r="K63" s="61"/>
      <c r="L63" s="66"/>
      <c r="M63" s="67" t="e">
        <f t="shared" si="1"/>
        <v>#NUM!</v>
      </c>
      <c r="N63" s="67" t="e">
        <f t="shared" si="2"/>
        <v>#NUM!</v>
      </c>
      <c r="O63" s="25">
        <f t="shared" si="3"/>
        <v>0</v>
      </c>
      <c r="P63" s="25" t="e">
        <f t="shared" si="4"/>
        <v>#NUM!</v>
      </c>
      <c r="Q63" s="25">
        <f ca="1">IF(I63&gt;'入力シート（基本情報）'!$I$1,1,0)*IF(E63=Q$1,1,0)</f>
        <v>0</v>
      </c>
      <c r="R63" s="25">
        <f ca="1">IFERROR(VLOOKUP($F63,リスト用!$P:$Q,2,FALSE)*VLOOKUP($J63,リスト用!$H:$I,2,FALSE)*O63*Q63,0)</f>
        <v>0</v>
      </c>
      <c r="S63" s="25">
        <f ca="1">IFERROR(VLOOKUP($F63,リスト用!$P:$Q,2,FALSE)*VLOOKUP($J63,リスト用!$H:$I,2,FALSE)*P63*Q63,0)</f>
        <v>0</v>
      </c>
      <c r="U63" s="25">
        <f t="shared" ca="1" si="5"/>
        <v>0</v>
      </c>
      <c r="V63" s="25">
        <f t="shared" ca="1" si="6"/>
        <v>0</v>
      </c>
      <c r="W63" s="25">
        <f ca="1">IF(I63&gt;'入力シート（基本情報）'!$J$1,1,0)*IF(OR(E63=$W$1,E63=$Q$1),1,0)</f>
        <v>0</v>
      </c>
      <c r="X63" s="25">
        <f ca="1">IFERROR(VLOOKUP($E63,リスト用!$M:$N,2,FALSE)*VLOOKUP($J63,リスト用!$H:$I,2,FALSE)*O63*W63,0)</f>
        <v>0</v>
      </c>
      <c r="Y63" s="25">
        <f ca="1">IFERROR(VLOOKUP($E63,リスト用!$M:$N,2,FALSE)*VLOOKUP($J63,リスト用!$H:$I,2,FALSE)*P63*W63,0)</f>
        <v>0</v>
      </c>
      <c r="AA63" s="25">
        <f t="shared" ca="1" si="7"/>
        <v>0</v>
      </c>
      <c r="AB63" s="25">
        <f t="shared" ca="1" si="8"/>
        <v>0</v>
      </c>
    </row>
    <row r="64" spans="1:28" x14ac:dyDescent="0.2">
      <c r="A64" s="7" t="str">
        <f t="shared" si="0"/>
        <v/>
      </c>
      <c r="B64" s="37"/>
      <c r="C64" s="37"/>
      <c r="D64" s="37"/>
      <c r="E64" s="37"/>
      <c r="F64" s="37"/>
      <c r="G64" s="37"/>
      <c r="H64" s="47"/>
      <c r="I64" s="47"/>
      <c r="J64" s="37"/>
      <c r="K64" s="61"/>
      <c r="L64" s="66"/>
      <c r="M64" s="67" t="e">
        <f t="shared" si="1"/>
        <v>#NUM!</v>
      </c>
      <c r="N64" s="67" t="e">
        <f t="shared" si="2"/>
        <v>#NUM!</v>
      </c>
      <c r="O64" s="25">
        <f t="shared" si="3"/>
        <v>0</v>
      </c>
      <c r="P64" s="25" t="e">
        <f t="shared" si="4"/>
        <v>#NUM!</v>
      </c>
      <c r="Q64" s="25">
        <f ca="1">IF(I64&gt;'入力シート（基本情報）'!$I$1,1,0)*IF(E64=Q$1,1,0)</f>
        <v>0</v>
      </c>
      <c r="R64" s="25">
        <f ca="1">IFERROR(VLOOKUP($F64,リスト用!$P:$Q,2,FALSE)*VLOOKUP($J64,リスト用!$H:$I,2,FALSE)*O64*Q64,0)</f>
        <v>0</v>
      </c>
      <c r="S64" s="25">
        <f ca="1">IFERROR(VLOOKUP($F64,リスト用!$P:$Q,2,FALSE)*VLOOKUP($J64,リスト用!$H:$I,2,FALSE)*P64*Q64,0)</f>
        <v>0</v>
      </c>
      <c r="U64" s="25">
        <f t="shared" ca="1" si="5"/>
        <v>0</v>
      </c>
      <c r="V64" s="25">
        <f t="shared" ca="1" si="6"/>
        <v>0</v>
      </c>
      <c r="W64" s="25">
        <f ca="1">IF(I64&gt;'入力シート（基本情報）'!$J$1,1,0)*IF(OR(E64=$W$1,E64=$Q$1),1,0)</f>
        <v>0</v>
      </c>
      <c r="X64" s="25">
        <f ca="1">IFERROR(VLOOKUP($E64,リスト用!$M:$N,2,FALSE)*VLOOKUP($J64,リスト用!$H:$I,2,FALSE)*O64*W64,0)</f>
        <v>0</v>
      </c>
      <c r="Y64" s="25">
        <f ca="1">IFERROR(VLOOKUP($E64,リスト用!$M:$N,2,FALSE)*VLOOKUP($J64,リスト用!$H:$I,2,FALSE)*P64*W64,0)</f>
        <v>0</v>
      </c>
      <c r="AA64" s="25">
        <f t="shared" ca="1" si="7"/>
        <v>0</v>
      </c>
      <c r="AB64" s="25">
        <f t="shared" ca="1" si="8"/>
        <v>0</v>
      </c>
    </row>
    <row r="65" spans="1:28" x14ac:dyDescent="0.2">
      <c r="A65" s="7" t="str">
        <f t="shared" si="0"/>
        <v/>
      </c>
      <c r="B65" s="37"/>
      <c r="C65" s="37"/>
      <c r="D65" s="37"/>
      <c r="E65" s="37"/>
      <c r="F65" s="37"/>
      <c r="G65" s="37"/>
      <c r="H65" s="47"/>
      <c r="I65" s="47"/>
      <c r="J65" s="37"/>
      <c r="K65" s="61"/>
      <c r="L65" s="66"/>
      <c r="M65" s="67" t="e">
        <f t="shared" si="1"/>
        <v>#NUM!</v>
      </c>
      <c r="N65" s="67" t="e">
        <f t="shared" si="2"/>
        <v>#NUM!</v>
      </c>
      <c r="O65" s="25">
        <f t="shared" si="3"/>
        <v>0</v>
      </c>
      <c r="P65" s="25" t="e">
        <f t="shared" si="4"/>
        <v>#NUM!</v>
      </c>
      <c r="Q65" s="25">
        <f ca="1">IF(I65&gt;'入力シート（基本情報）'!$I$1,1,0)*IF(E65=Q$1,1,0)</f>
        <v>0</v>
      </c>
      <c r="R65" s="25">
        <f ca="1">IFERROR(VLOOKUP($F65,リスト用!$P:$Q,2,FALSE)*VLOOKUP($J65,リスト用!$H:$I,2,FALSE)*O65*Q65,0)</f>
        <v>0</v>
      </c>
      <c r="S65" s="25">
        <f ca="1">IFERROR(VLOOKUP($F65,リスト用!$P:$Q,2,FALSE)*VLOOKUP($J65,リスト用!$H:$I,2,FALSE)*P65*Q65,0)</f>
        <v>0</v>
      </c>
      <c r="U65" s="25">
        <f t="shared" ca="1" si="5"/>
        <v>0</v>
      </c>
      <c r="V65" s="25">
        <f t="shared" ca="1" si="6"/>
        <v>0</v>
      </c>
      <c r="W65" s="25">
        <f ca="1">IF(I65&gt;'入力シート（基本情報）'!$J$1,1,0)*IF(OR(E65=$W$1,E65=$Q$1),1,0)</f>
        <v>0</v>
      </c>
      <c r="X65" s="25">
        <f ca="1">IFERROR(VLOOKUP($E65,リスト用!$M:$N,2,FALSE)*VLOOKUP($J65,リスト用!$H:$I,2,FALSE)*O65*W65,0)</f>
        <v>0</v>
      </c>
      <c r="Y65" s="25">
        <f ca="1">IFERROR(VLOOKUP($E65,リスト用!$M:$N,2,FALSE)*VLOOKUP($J65,リスト用!$H:$I,2,FALSE)*P65*W65,0)</f>
        <v>0</v>
      </c>
      <c r="AA65" s="25">
        <f t="shared" ca="1" si="7"/>
        <v>0</v>
      </c>
      <c r="AB65" s="25">
        <f t="shared" ca="1" si="8"/>
        <v>0</v>
      </c>
    </row>
    <row r="66" spans="1:28" x14ac:dyDescent="0.2">
      <c r="A66" s="7" t="str">
        <f t="shared" si="0"/>
        <v/>
      </c>
      <c r="B66" s="37"/>
      <c r="C66" s="37"/>
      <c r="D66" s="37"/>
      <c r="E66" s="37"/>
      <c r="F66" s="37"/>
      <c r="G66" s="37"/>
      <c r="H66" s="47"/>
      <c r="I66" s="47"/>
      <c r="J66" s="37"/>
      <c r="K66" s="61"/>
      <c r="L66" s="66"/>
      <c r="M66" s="67" t="e">
        <f t="shared" si="1"/>
        <v>#NUM!</v>
      </c>
      <c r="N66" s="67" t="e">
        <f t="shared" si="2"/>
        <v>#NUM!</v>
      </c>
      <c r="O66" s="25">
        <f t="shared" si="3"/>
        <v>0</v>
      </c>
      <c r="P66" s="25" t="e">
        <f t="shared" si="4"/>
        <v>#NUM!</v>
      </c>
      <c r="Q66" s="25">
        <f ca="1">IF(I66&gt;'入力シート（基本情報）'!$I$1,1,0)*IF(E66=Q$1,1,0)</f>
        <v>0</v>
      </c>
      <c r="R66" s="25">
        <f ca="1">IFERROR(VLOOKUP($F66,リスト用!$P:$Q,2,FALSE)*VLOOKUP($J66,リスト用!$H:$I,2,FALSE)*O66*Q66,0)</f>
        <v>0</v>
      </c>
      <c r="S66" s="25">
        <f ca="1">IFERROR(VLOOKUP($F66,リスト用!$P:$Q,2,FALSE)*VLOOKUP($J66,リスト用!$H:$I,2,FALSE)*P66*Q66,0)</f>
        <v>0</v>
      </c>
      <c r="U66" s="25">
        <f t="shared" ca="1" si="5"/>
        <v>0</v>
      </c>
      <c r="V66" s="25">
        <f t="shared" ca="1" si="6"/>
        <v>0</v>
      </c>
      <c r="W66" s="25">
        <f ca="1">IF(I66&gt;'入力シート（基本情報）'!$J$1,1,0)*IF(OR(E66=$W$1,E66=$Q$1),1,0)</f>
        <v>0</v>
      </c>
      <c r="X66" s="25">
        <f ca="1">IFERROR(VLOOKUP($E66,リスト用!$M:$N,2,FALSE)*VLOOKUP($J66,リスト用!$H:$I,2,FALSE)*O66*W66,0)</f>
        <v>0</v>
      </c>
      <c r="Y66" s="25">
        <f ca="1">IFERROR(VLOOKUP($E66,リスト用!$M:$N,2,FALSE)*VLOOKUP($J66,リスト用!$H:$I,2,FALSE)*P66*W66,0)</f>
        <v>0</v>
      </c>
      <c r="AA66" s="25">
        <f t="shared" ca="1" si="7"/>
        <v>0</v>
      </c>
      <c r="AB66" s="25">
        <f t="shared" ca="1" si="8"/>
        <v>0</v>
      </c>
    </row>
    <row r="67" spans="1:28" x14ac:dyDescent="0.2">
      <c r="A67" s="7" t="str">
        <f t="shared" ref="A67:A101" si="9">IF(ISBLANK(B67),"",ROW()-1)</f>
        <v/>
      </c>
      <c r="B67" s="37"/>
      <c r="C67" s="37"/>
      <c r="D67" s="37"/>
      <c r="E67" s="37"/>
      <c r="F67" s="37"/>
      <c r="G67" s="37"/>
      <c r="H67" s="47"/>
      <c r="I67" s="47"/>
      <c r="J67" s="37"/>
      <c r="K67" s="61"/>
      <c r="L67" s="66"/>
      <c r="M67" s="67" t="e">
        <f t="shared" ref="M67:M101" si="10">EOMONTH(H67-1,0)+1</f>
        <v>#NUM!</v>
      </c>
      <c r="N67" s="67" t="e">
        <f t="shared" ref="N67:N101" si="11">EOMONTH(I67+1,-1)</f>
        <v>#NUM!</v>
      </c>
      <c r="O67" s="25">
        <f t="shared" ref="O67:O101" si="12">IFERROR(DATEDIF(M67,N67+1,"M"),0)</f>
        <v>0</v>
      </c>
      <c r="P67" s="25" t="e">
        <f t="shared" ref="P67:P101" si="13">IF(N67+1&lt;M67,I67-H67+1,(M67-H67)+(I67-N67))</f>
        <v>#NUM!</v>
      </c>
      <c r="Q67" s="25">
        <f ca="1">IF(I67&gt;'入力シート（基本情報）'!$I$1,1,0)*IF(E67=Q$1,1,0)</f>
        <v>0</v>
      </c>
      <c r="R67" s="25">
        <f ca="1">IFERROR(VLOOKUP($F67,リスト用!$P:$Q,2,FALSE)*VLOOKUP($J67,リスト用!$H:$I,2,FALSE)*O67*Q67,0)</f>
        <v>0</v>
      </c>
      <c r="S67" s="25">
        <f ca="1">IFERROR(VLOOKUP($F67,リスト用!$P:$Q,2,FALSE)*VLOOKUP($J67,リスト用!$H:$I,2,FALSE)*P67*Q67,0)</f>
        <v>0</v>
      </c>
      <c r="U67" s="25">
        <f t="shared" ca="1" si="5"/>
        <v>0</v>
      </c>
      <c r="V67" s="25">
        <f t="shared" ca="1" si="6"/>
        <v>0</v>
      </c>
      <c r="W67" s="25">
        <f ca="1">IF(I67&gt;'入力シート（基本情報）'!$J$1,1,0)*IF(OR(E67=$W$1,E67=$Q$1),1,0)</f>
        <v>0</v>
      </c>
      <c r="X67" s="25">
        <f ca="1">IFERROR(VLOOKUP($E67,リスト用!$M:$N,2,FALSE)*VLOOKUP($J67,リスト用!$H:$I,2,FALSE)*O67*W67,0)</f>
        <v>0</v>
      </c>
      <c r="Y67" s="25">
        <f ca="1">IFERROR(VLOOKUP($E67,リスト用!$M:$N,2,FALSE)*VLOOKUP($J67,リスト用!$H:$I,2,FALSE)*P67*W67,0)</f>
        <v>0</v>
      </c>
      <c r="AA67" s="25">
        <f t="shared" ca="1" si="7"/>
        <v>0</v>
      </c>
      <c r="AB67" s="25">
        <f t="shared" ca="1" si="8"/>
        <v>0</v>
      </c>
    </row>
    <row r="68" spans="1:28" x14ac:dyDescent="0.2">
      <c r="A68" s="7" t="str">
        <f t="shared" si="9"/>
        <v/>
      </c>
      <c r="B68" s="37"/>
      <c r="C68" s="37"/>
      <c r="D68" s="37"/>
      <c r="E68" s="37"/>
      <c r="F68" s="37"/>
      <c r="G68" s="37"/>
      <c r="H68" s="47"/>
      <c r="I68" s="47"/>
      <c r="J68" s="37"/>
      <c r="K68" s="61"/>
      <c r="L68" s="66"/>
      <c r="M68" s="67" t="e">
        <f t="shared" si="10"/>
        <v>#NUM!</v>
      </c>
      <c r="N68" s="67" t="e">
        <f t="shared" si="11"/>
        <v>#NUM!</v>
      </c>
      <c r="O68" s="25">
        <f t="shared" si="12"/>
        <v>0</v>
      </c>
      <c r="P68" s="25" t="e">
        <f t="shared" si="13"/>
        <v>#NUM!</v>
      </c>
      <c r="Q68" s="25">
        <f ca="1">IF(I68&gt;'入力シート（基本情報）'!$I$1,1,0)*IF(E68=Q$1,1,0)</f>
        <v>0</v>
      </c>
      <c r="R68" s="25">
        <f ca="1">IFERROR(VLOOKUP($F68,リスト用!$P:$Q,2,FALSE)*VLOOKUP($J68,リスト用!$H:$I,2,FALSE)*O68*Q68,0)</f>
        <v>0</v>
      </c>
      <c r="S68" s="25">
        <f ca="1">IFERROR(VLOOKUP($F68,リスト用!$P:$Q,2,FALSE)*VLOOKUP($J68,リスト用!$H:$I,2,FALSE)*P68*Q68,0)</f>
        <v>0</v>
      </c>
      <c r="U68" s="25">
        <f t="shared" ref="U68:U101" ca="1" si="14">INT(R68)</f>
        <v>0</v>
      </c>
      <c r="V68" s="25">
        <f t="shared" ref="V68:V101" ca="1" si="15">(R68-U68)*30+S68</f>
        <v>0</v>
      </c>
      <c r="W68" s="25">
        <f ca="1">IF(I68&gt;'入力シート（基本情報）'!$J$1,1,0)*IF(OR(E68=$W$1,E68=$Q$1),1,0)</f>
        <v>0</v>
      </c>
      <c r="X68" s="25">
        <f ca="1">IFERROR(VLOOKUP($E68,リスト用!$M:$N,2,FALSE)*VLOOKUP($J68,リスト用!$H:$I,2,FALSE)*O68*W68,0)</f>
        <v>0</v>
      </c>
      <c r="Y68" s="25">
        <f ca="1">IFERROR(VLOOKUP($E68,リスト用!$M:$N,2,FALSE)*VLOOKUP($J68,リスト用!$H:$I,2,FALSE)*P68*W68,0)</f>
        <v>0</v>
      </c>
      <c r="AA68" s="25">
        <f t="shared" ref="AA68:AA101" ca="1" si="16">INT(X68)</f>
        <v>0</v>
      </c>
      <c r="AB68" s="25">
        <f t="shared" ref="AB68:AB101" ca="1" si="17">(X68-AA68)*30+Y68</f>
        <v>0</v>
      </c>
    </row>
    <row r="69" spans="1:28" x14ac:dyDescent="0.2">
      <c r="A69" s="7" t="str">
        <f t="shared" si="9"/>
        <v/>
      </c>
      <c r="B69" s="37"/>
      <c r="C69" s="37"/>
      <c r="D69" s="37"/>
      <c r="E69" s="37"/>
      <c r="F69" s="37"/>
      <c r="G69" s="37"/>
      <c r="H69" s="47"/>
      <c r="I69" s="47"/>
      <c r="J69" s="37"/>
      <c r="K69" s="61"/>
      <c r="L69" s="66"/>
      <c r="M69" s="67" t="e">
        <f t="shared" si="10"/>
        <v>#NUM!</v>
      </c>
      <c r="N69" s="67" t="e">
        <f t="shared" si="11"/>
        <v>#NUM!</v>
      </c>
      <c r="O69" s="25">
        <f t="shared" si="12"/>
        <v>0</v>
      </c>
      <c r="P69" s="25" t="e">
        <f t="shared" si="13"/>
        <v>#NUM!</v>
      </c>
      <c r="Q69" s="25">
        <f ca="1">IF(I69&gt;'入力シート（基本情報）'!$I$1,1,0)*IF(E69=Q$1,1,0)</f>
        <v>0</v>
      </c>
      <c r="R69" s="25">
        <f ca="1">IFERROR(VLOOKUP($F69,リスト用!$P:$Q,2,FALSE)*VLOOKUP($J69,リスト用!$H:$I,2,FALSE)*O69*Q69,0)</f>
        <v>0</v>
      </c>
      <c r="S69" s="25">
        <f ca="1">IFERROR(VLOOKUP($F69,リスト用!$P:$Q,2,FALSE)*VLOOKUP($J69,リスト用!$H:$I,2,FALSE)*P69*Q69,0)</f>
        <v>0</v>
      </c>
      <c r="U69" s="25">
        <f t="shared" ca="1" si="14"/>
        <v>0</v>
      </c>
      <c r="V69" s="25">
        <f t="shared" ca="1" si="15"/>
        <v>0</v>
      </c>
      <c r="W69" s="25">
        <f ca="1">IF(I69&gt;'入力シート（基本情報）'!$J$1,1,0)*IF(OR(E69=$W$1,E69=$Q$1),1,0)</f>
        <v>0</v>
      </c>
      <c r="X69" s="25">
        <f ca="1">IFERROR(VLOOKUP($E69,リスト用!$M:$N,2,FALSE)*VLOOKUP($J69,リスト用!$H:$I,2,FALSE)*O69*W69,0)</f>
        <v>0</v>
      </c>
      <c r="Y69" s="25">
        <f ca="1">IFERROR(VLOOKUP($E69,リスト用!$M:$N,2,FALSE)*VLOOKUP($J69,リスト用!$H:$I,2,FALSE)*P69*W69,0)</f>
        <v>0</v>
      </c>
      <c r="AA69" s="25">
        <f t="shared" ca="1" si="16"/>
        <v>0</v>
      </c>
      <c r="AB69" s="25">
        <f t="shared" ca="1" si="17"/>
        <v>0</v>
      </c>
    </row>
    <row r="70" spans="1:28" x14ac:dyDescent="0.2">
      <c r="A70" s="7" t="str">
        <f t="shared" si="9"/>
        <v/>
      </c>
      <c r="B70" s="37"/>
      <c r="C70" s="37"/>
      <c r="D70" s="37"/>
      <c r="E70" s="37"/>
      <c r="F70" s="37"/>
      <c r="G70" s="37"/>
      <c r="H70" s="47"/>
      <c r="I70" s="47"/>
      <c r="J70" s="37"/>
      <c r="K70" s="61"/>
      <c r="L70" s="66"/>
      <c r="M70" s="67" t="e">
        <f t="shared" si="10"/>
        <v>#NUM!</v>
      </c>
      <c r="N70" s="67" t="e">
        <f t="shared" si="11"/>
        <v>#NUM!</v>
      </c>
      <c r="O70" s="25">
        <f t="shared" si="12"/>
        <v>0</v>
      </c>
      <c r="P70" s="25" t="e">
        <f t="shared" si="13"/>
        <v>#NUM!</v>
      </c>
      <c r="Q70" s="25">
        <f ca="1">IF(I70&gt;'入力シート（基本情報）'!$I$1,1,0)*IF(E70=Q$1,1,0)</f>
        <v>0</v>
      </c>
      <c r="R70" s="25">
        <f ca="1">IFERROR(VLOOKUP($F70,リスト用!$P:$Q,2,FALSE)*VLOOKUP($J70,リスト用!$H:$I,2,FALSE)*O70*Q70,0)</f>
        <v>0</v>
      </c>
      <c r="S70" s="25">
        <f ca="1">IFERROR(VLOOKUP($F70,リスト用!$P:$Q,2,FALSE)*VLOOKUP($J70,リスト用!$H:$I,2,FALSE)*P70*Q70,0)</f>
        <v>0</v>
      </c>
      <c r="U70" s="25">
        <f t="shared" ca="1" si="14"/>
        <v>0</v>
      </c>
      <c r="V70" s="25">
        <f t="shared" ca="1" si="15"/>
        <v>0</v>
      </c>
      <c r="W70" s="25">
        <f ca="1">IF(I70&gt;'入力シート（基本情報）'!$J$1,1,0)*IF(OR(E70=$W$1,E70=$Q$1),1,0)</f>
        <v>0</v>
      </c>
      <c r="X70" s="25">
        <f ca="1">IFERROR(VLOOKUP($E70,リスト用!$M:$N,2,FALSE)*VLOOKUP($J70,リスト用!$H:$I,2,FALSE)*O70*W70,0)</f>
        <v>0</v>
      </c>
      <c r="Y70" s="25">
        <f ca="1">IFERROR(VLOOKUP($E70,リスト用!$M:$N,2,FALSE)*VLOOKUP($J70,リスト用!$H:$I,2,FALSE)*P70*W70,0)</f>
        <v>0</v>
      </c>
      <c r="AA70" s="25">
        <f t="shared" ca="1" si="16"/>
        <v>0</v>
      </c>
      <c r="AB70" s="25">
        <f t="shared" ca="1" si="17"/>
        <v>0</v>
      </c>
    </row>
    <row r="71" spans="1:28" x14ac:dyDescent="0.2">
      <c r="A71" s="7" t="str">
        <f t="shared" si="9"/>
        <v/>
      </c>
      <c r="B71" s="37"/>
      <c r="C71" s="37"/>
      <c r="D71" s="37"/>
      <c r="E71" s="37"/>
      <c r="F71" s="37"/>
      <c r="G71" s="37"/>
      <c r="H71" s="47"/>
      <c r="I71" s="47"/>
      <c r="J71" s="37"/>
      <c r="K71" s="61"/>
      <c r="L71" s="66"/>
      <c r="M71" s="67" t="e">
        <f t="shared" si="10"/>
        <v>#NUM!</v>
      </c>
      <c r="N71" s="67" t="e">
        <f t="shared" si="11"/>
        <v>#NUM!</v>
      </c>
      <c r="O71" s="25">
        <f t="shared" si="12"/>
        <v>0</v>
      </c>
      <c r="P71" s="25" t="e">
        <f t="shared" si="13"/>
        <v>#NUM!</v>
      </c>
      <c r="Q71" s="25">
        <f ca="1">IF(I71&gt;'入力シート（基本情報）'!$I$1,1,0)*IF(E71=Q$1,1,0)</f>
        <v>0</v>
      </c>
      <c r="R71" s="25">
        <f ca="1">IFERROR(VLOOKUP($F71,リスト用!$P:$Q,2,FALSE)*VLOOKUP($J71,リスト用!$H:$I,2,FALSE)*O71*Q71,0)</f>
        <v>0</v>
      </c>
      <c r="S71" s="25">
        <f ca="1">IFERROR(VLOOKUP($F71,リスト用!$P:$Q,2,FALSE)*VLOOKUP($J71,リスト用!$H:$I,2,FALSE)*P71*Q71,0)</f>
        <v>0</v>
      </c>
      <c r="U71" s="25">
        <f t="shared" ca="1" si="14"/>
        <v>0</v>
      </c>
      <c r="V71" s="25">
        <f t="shared" ca="1" si="15"/>
        <v>0</v>
      </c>
      <c r="W71" s="25">
        <f ca="1">IF(I71&gt;'入力シート（基本情報）'!$J$1,1,0)*IF(OR(E71=$W$1,E71=$Q$1),1,0)</f>
        <v>0</v>
      </c>
      <c r="X71" s="25">
        <f ca="1">IFERROR(VLOOKUP($E71,リスト用!$M:$N,2,FALSE)*VLOOKUP($J71,リスト用!$H:$I,2,FALSE)*O71*W71,0)</f>
        <v>0</v>
      </c>
      <c r="Y71" s="25">
        <f ca="1">IFERROR(VLOOKUP($E71,リスト用!$M:$N,2,FALSE)*VLOOKUP($J71,リスト用!$H:$I,2,FALSE)*P71*W71,0)</f>
        <v>0</v>
      </c>
      <c r="AA71" s="25">
        <f t="shared" ca="1" si="16"/>
        <v>0</v>
      </c>
      <c r="AB71" s="25">
        <f t="shared" ca="1" si="17"/>
        <v>0</v>
      </c>
    </row>
    <row r="72" spans="1:28" x14ac:dyDescent="0.2">
      <c r="A72" s="7" t="str">
        <f t="shared" si="9"/>
        <v/>
      </c>
      <c r="B72" s="37"/>
      <c r="C72" s="37"/>
      <c r="D72" s="37"/>
      <c r="E72" s="37"/>
      <c r="F72" s="37"/>
      <c r="G72" s="37"/>
      <c r="H72" s="47"/>
      <c r="I72" s="47"/>
      <c r="J72" s="37"/>
      <c r="K72" s="61"/>
      <c r="L72" s="66"/>
      <c r="M72" s="67" t="e">
        <f t="shared" si="10"/>
        <v>#NUM!</v>
      </c>
      <c r="N72" s="67" t="e">
        <f t="shared" si="11"/>
        <v>#NUM!</v>
      </c>
      <c r="O72" s="25">
        <f t="shared" si="12"/>
        <v>0</v>
      </c>
      <c r="P72" s="25" t="e">
        <f t="shared" si="13"/>
        <v>#NUM!</v>
      </c>
      <c r="Q72" s="25">
        <f ca="1">IF(I72&gt;'入力シート（基本情報）'!$I$1,1,0)*IF(E72=Q$1,1,0)</f>
        <v>0</v>
      </c>
      <c r="R72" s="25">
        <f ca="1">IFERROR(VLOOKUP($F72,リスト用!$P:$Q,2,FALSE)*VLOOKUP($J72,リスト用!$H:$I,2,FALSE)*O72*Q72,0)</f>
        <v>0</v>
      </c>
      <c r="S72" s="25">
        <f ca="1">IFERROR(VLOOKUP($F72,リスト用!$P:$Q,2,FALSE)*VLOOKUP($J72,リスト用!$H:$I,2,FALSE)*P72*Q72,0)</f>
        <v>0</v>
      </c>
      <c r="U72" s="25">
        <f t="shared" ca="1" si="14"/>
        <v>0</v>
      </c>
      <c r="V72" s="25">
        <f t="shared" ca="1" si="15"/>
        <v>0</v>
      </c>
      <c r="W72" s="25">
        <f ca="1">IF(I72&gt;'入力シート（基本情報）'!$J$1,1,0)*IF(OR(E72=$W$1,E72=$Q$1),1,0)</f>
        <v>0</v>
      </c>
      <c r="X72" s="25">
        <f ca="1">IFERROR(VLOOKUP($E72,リスト用!$M:$N,2,FALSE)*VLOOKUP($J72,リスト用!$H:$I,2,FALSE)*O72*W72,0)</f>
        <v>0</v>
      </c>
      <c r="Y72" s="25">
        <f ca="1">IFERROR(VLOOKUP($E72,リスト用!$M:$N,2,FALSE)*VLOOKUP($J72,リスト用!$H:$I,2,FALSE)*P72*W72,0)</f>
        <v>0</v>
      </c>
      <c r="AA72" s="25">
        <f t="shared" ca="1" si="16"/>
        <v>0</v>
      </c>
      <c r="AB72" s="25">
        <f t="shared" ca="1" si="17"/>
        <v>0</v>
      </c>
    </row>
    <row r="73" spans="1:28" x14ac:dyDescent="0.2">
      <c r="A73" s="7" t="str">
        <f t="shared" si="9"/>
        <v/>
      </c>
      <c r="B73" s="37"/>
      <c r="C73" s="37"/>
      <c r="D73" s="37"/>
      <c r="E73" s="37"/>
      <c r="F73" s="37"/>
      <c r="G73" s="37"/>
      <c r="H73" s="47"/>
      <c r="I73" s="47"/>
      <c r="J73" s="37"/>
      <c r="K73" s="61"/>
      <c r="L73" s="66"/>
      <c r="M73" s="67" t="e">
        <f t="shared" si="10"/>
        <v>#NUM!</v>
      </c>
      <c r="N73" s="67" t="e">
        <f t="shared" si="11"/>
        <v>#NUM!</v>
      </c>
      <c r="O73" s="25">
        <f t="shared" si="12"/>
        <v>0</v>
      </c>
      <c r="P73" s="25" t="e">
        <f t="shared" si="13"/>
        <v>#NUM!</v>
      </c>
      <c r="Q73" s="25">
        <f ca="1">IF(I73&gt;'入力シート（基本情報）'!$I$1,1,0)*IF(E73=Q$1,1,0)</f>
        <v>0</v>
      </c>
      <c r="R73" s="25">
        <f ca="1">IFERROR(VLOOKUP($F73,リスト用!$P:$Q,2,FALSE)*VLOOKUP($J73,リスト用!$H:$I,2,FALSE)*O73*Q73,0)</f>
        <v>0</v>
      </c>
      <c r="S73" s="25">
        <f ca="1">IFERROR(VLOOKUP($F73,リスト用!$P:$Q,2,FALSE)*VLOOKUP($J73,リスト用!$H:$I,2,FALSE)*P73*Q73,0)</f>
        <v>0</v>
      </c>
      <c r="U73" s="25">
        <f t="shared" ca="1" si="14"/>
        <v>0</v>
      </c>
      <c r="V73" s="25">
        <f t="shared" ca="1" si="15"/>
        <v>0</v>
      </c>
      <c r="W73" s="25">
        <f ca="1">IF(I73&gt;'入力シート（基本情報）'!$J$1,1,0)*IF(OR(E73=$W$1,E73=$Q$1),1,0)</f>
        <v>0</v>
      </c>
      <c r="X73" s="25">
        <f ca="1">IFERROR(VLOOKUP($E73,リスト用!$M:$N,2,FALSE)*VLOOKUP($J73,リスト用!$H:$I,2,FALSE)*O73*W73,0)</f>
        <v>0</v>
      </c>
      <c r="Y73" s="25">
        <f ca="1">IFERROR(VLOOKUP($E73,リスト用!$M:$N,2,FALSE)*VLOOKUP($J73,リスト用!$H:$I,2,FALSE)*P73*W73,0)</f>
        <v>0</v>
      </c>
      <c r="AA73" s="25">
        <f t="shared" ca="1" si="16"/>
        <v>0</v>
      </c>
      <c r="AB73" s="25">
        <f t="shared" ca="1" si="17"/>
        <v>0</v>
      </c>
    </row>
    <row r="74" spans="1:28" x14ac:dyDescent="0.2">
      <c r="A74" s="7" t="str">
        <f t="shared" si="9"/>
        <v/>
      </c>
      <c r="B74" s="37"/>
      <c r="C74" s="37"/>
      <c r="D74" s="37"/>
      <c r="E74" s="37"/>
      <c r="F74" s="37"/>
      <c r="G74" s="37"/>
      <c r="H74" s="47"/>
      <c r="I74" s="47"/>
      <c r="J74" s="37"/>
      <c r="K74" s="61"/>
      <c r="L74" s="66"/>
      <c r="M74" s="67" t="e">
        <f t="shared" si="10"/>
        <v>#NUM!</v>
      </c>
      <c r="N74" s="67" t="e">
        <f t="shared" si="11"/>
        <v>#NUM!</v>
      </c>
      <c r="O74" s="25">
        <f t="shared" si="12"/>
        <v>0</v>
      </c>
      <c r="P74" s="25" t="e">
        <f t="shared" si="13"/>
        <v>#NUM!</v>
      </c>
      <c r="Q74" s="25">
        <f ca="1">IF(I74&gt;'入力シート（基本情報）'!$I$1,1,0)*IF(E74=Q$1,1,0)</f>
        <v>0</v>
      </c>
      <c r="R74" s="25">
        <f ca="1">IFERROR(VLOOKUP($F74,リスト用!$P:$Q,2,FALSE)*VLOOKUP($J74,リスト用!$H:$I,2,FALSE)*O74*Q74,0)</f>
        <v>0</v>
      </c>
      <c r="S74" s="25">
        <f ca="1">IFERROR(VLOOKUP($F74,リスト用!$P:$Q,2,FALSE)*VLOOKUP($J74,リスト用!$H:$I,2,FALSE)*P74*Q74,0)</f>
        <v>0</v>
      </c>
      <c r="U74" s="25">
        <f t="shared" ca="1" si="14"/>
        <v>0</v>
      </c>
      <c r="V74" s="25">
        <f t="shared" ca="1" si="15"/>
        <v>0</v>
      </c>
      <c r="W74" s="25">
        <f ca="1">IF(I74&gt;'入力シート（基本情報）'!$J$1,1,0)*IF(OR(E74=$W$1,E74=$Q$1),1,0)</f>
        <v>0</v>
      </c>
      <c r="X74" s="25">
        <f ca="1">IFERROR(VLOOKUP($E74,リスト用!$M:$N,2,FALSE)*VLOOKUP($J74,リスト用!$H:$I,2,FALSE)*O74*W74,0)</f>
        <v>0</v>
      </c>
      <c r="Y74" s="25">
        <f ca="1">IFERROR(VLOOKUP($E74,リスト用!$M:$N,2,FALSE)*VLOOKUP($J74,リスト用!$H:$I,2,FALSE)*P74*W74,0)</f>
        <v>0</v>
      </c>
      <c r="AA74" s="25">
        <f t="shared" ca="1" si="16"/>
        <v>0</v>
      </c>
      <c r="AB74" s="25">
        <f t="shared" ca="1" si="17"/>
        <v>0</v>
      </c>
    </row>
    <row r="75" spans="1:28" x14ac:dyDescent="0.2">
      <c r="A75" s="7" t="str">
        <f t="shared" si="9"/>
        <v/>
      </c>
      <c r="B75" s="37"/>
      <c r="C75" s="37"/>
      <c r="D75" s="37"/>
      <c r="E75" s="37"/>
      <c r="F75" s="37"/>
      <c r="G75" s="37"/>
      <c r="H75" s="47"/>
      <c r="I75" s="47"/>
      <c r="J75" s="37"/>
      <c r="K75" s="61"/>
      <c r="L75" s="66"/>
      <c r="M75" s="67" t="e">
        <f t="shared" si="10"/>
        <v>#NUM!</v>
      </c>
      <c r="N75" s="67" t="e">
        <f t="shared" si="11"/>
        <v>#NUM!</v>
      </c>
      <c r="O75" s="25">
        <f t="shared" si="12"/>
        <v>0</v>
      </c>
      <c r="P75" s="25" t="e">
        <f t="shared" si="13"/>
        <v>#NUM!</v>
      </c>
      <c r="Q75" s="25">
        <f ca="1">IF(I75&gt;'入力シート（基本情報）'!$I$1,1,0)*IF(E75=Q$1,1,0)</f>
        <v>0</v>
      </c>
      <c r="R75" s="25">
        <f ca="1">IFERROR(VLOOKUP($F75,リスト用!$P:$Q,2,FALSE)*VLOOKUP($J75,リスト用!$H:$I,2,FALSE)*O75*Q75,0)</f>
        <v>0</v>
      </c>
      <c r="S75" s="25">
        <f ca="1">IFERROR(VLOOKUP($F75,リスト用!$P:$Q,2,FALSE)*VLOOKUP($J75,リスト用!$H:$I,2,FALSE)*P75*Q75,0)</f>
        <v>0</v>
      </c>
      <c r="U75" s="25">
        <f t="shared" ca="1" si="14"/>
        <v>0</v>
      </c>
      <c r="V75" s="25">
        <f t="shared" ca="1" si="15"/>
        <v>0</v>
      </c>
      <c r="W75" s="25">
        <f ca="1">IF(I75&gt;'入力シート（基本情報）'!$J$1,1,0)*IF(OR(E75=$W$1,E75=$Q$1),1,0)</f>
        <v>0</v>
      </c>
      <c r="X75" s="25">
        <f ca="1">IFERROR(VLOOKUP($E75,リスト用!$M:$N,2,FALSE)*VLOOKUP($J75,リスト用!$H:$I,2,FALSE)*O75*W75,0)</f>
        <v>0</v>
      </c>
      <c r="Y75" s="25">
        <f ca="1">IFERROR(VLOOKUP($E75,リスト用!$M:$N,2,FALSE)*VLOOKUP($J75,リスト用!$H:$I,2,FALSE)*P75*W75,0)</f>
        <v>0</v>
      </c>
      <c r="AA75" s="25">
        <f t="shared" ca="1" si="16"/>
        <v>0</v>
      </c>
      <c r="AB75" s="25">
        <f t="shared" ca="1" si="17"/>
        <v>0</v>
      </c>
    </row>
    <row r="76" spans="1:28" x14ac:dyDescent="0.2">
      <c r="A76" s="7" t="str">
        <f t="shared" si="9"/>
        <v/>
      </c>
      <c r="B76" s="37"/>
      <c r="C76" s="37"/>
      <c r="D76" s="37"/>
      <c r="E76" s="37"/>
      <c r="F76" s="37"/>
      <c r="G76" s="37"/>
      <c r="H76" s="47"/>
      <c r="I76" s="47"/>
      <c r="J76" s="37"/>
      <c r="K76" s="61"/>
      <c r="L76" s="66"/>
      <c r="M76" s="67" t="e">
        <f t="shared" si="10"/>
        <v>#NUM!</v>
      </c>
      <c r="N76" s="67" t="e">
        <f t="shared" si="11"/>
        <v>#NUM!</v>
      </c>
      <c r="O76" s="25">
        <f t="shared" si="12"/>
        <v>0</v>
      </c>
      <c r="P76" s="25" t="e">
        <f t="shared" si="13"/>
        <v>#NUM!</v>
      </c>
      <c r="Q76" s="25">
        <f ca="1">IF(I76&gt;'入力シート（基本情報）'!$I$1,1,0)*IF(E76=Q$1,1,0)</f>
        <v>0</v>
      </c>
      <c r="R76" s="25">
        <f ca="1">IFERROR(VLOOKUP($F76,リスト用!$P:$Q,2,FALSE)*VLOOKUP($J76,リスト用!$H:$I,2,FALSE)*O76*Q76,0)</f>
        <v>0</v>
      </c>
      <c r="S76" s="25">
        <f ca="1">IFERROR(VLOOKUP($F76,リスト用!$P:$Q,2,FALSE)*VLOOKUP($J76,リスト用!$H:$I,2,FALSE)*P76*Q76,0)</f>
        <v>0</v>
      </c>
      <c r="U76" s="25">
        <f t="shared" ca="1" si="14"/>
        <v>0</v>
      </c>
      <c r="V76" s="25">
        <f t="shared" ca="1" si="15"/>
        <v>0</v>
      </c>
      <c r="W76" s="25">
        <f ca="1">IF(I76&gt;'入力シート（基本情報）'!$J$1,1,0)*IF(OR(E76=$W$1,E76=$Q$1),1,0)</f>
        <v>0</v>
      </c>
      <c r="X76" s="25">
        <f ca="1">IFERROR(VLOOKUP($E76,リスト用!$M:$N,2,FALSE)*VLOOKUP($J76,リスト用!$H:$I,2,FALSE)*O76*W76,0)</f>
        <v>0</v>
      </c>
      <c r="Y76" s="25">
        <f ca="1">IFERROR(VLOOKUP($E76,リスト用!$M:$N,2,FALSE)*VLOOKUP($J76,リスト用!$H:$I,2,FALSE)*P76*W76,0)</f>
        <v>0</v>
      </c>
      <c r="AA76" s="25">
        <f t="shared" ca="1" si="16"/>
        <v>0</v>
      </c>
      <c r="AB76" s="25">
        <f t="shared" ca="1" si="17"/>
        <v>0</v>
      </c>
    </row>
    <row r="77" spans="1:28" x14ac:dyDescent="0.2">
      <c r="A77" s="7" t="str">
        <f t="shared" si="9"/>
        <v/>
      </c>
      <c r="B77" s="37"/>
      <c r="C77" s="37"/>
      <c r="D77" s="37"/>
      <c r="E77" s="37"/>
      <c r="F77" s="37"/>
      <c r="G77" s="37"/>
      <c r="H77" s="47"/>
      <c r="I77" s="47"/>
      <c r="J77" s="37"/>
      <c r="K77" s="61"/>
      <c r="L77" s="66"/>
      <c r="M77" s="67" t="e">
        <f t="shared" si="10"/>
        <v>#NUM!</v>
      </c>
      <c r="N77" s="67" t="e">
        <f t="shared" si="11"/>
        <v>#NUM!</v>
      </c>
      <c r="O77" s="25">
        <f t="shared" si="12"/>
        <v>0</v>
      </c>
      <c r="P77" s="25" t="e">
        <f t="shared" si="13"/>
        <v>#NUM!</v>
      </c>
      <c r="Q77" s="25">
        <f ca="1">IF(I77&gt;'入力シート（基本情報）'!$I$1,1,0)*IF(E77=Q$1,1,0)</f>
        <v>0</v>
      </c>
      <c r="R77" s="25">
        <f ca="1">IFERROR(VLOOKUP($F77,リスト用!$P:$Q,2,FALSE)*VLOOKUP($J77,リスト用!$H:$I,2,FALSE)*O77*Q77,0)</f>
        <v>0</v>
      </c>
      <c r="S77" s="25">
        <f ca="1">IFERROR(VLOOKUP($F77,リスト用!$P:$Q,2,FALSE)*VLOOKUP($J77,リスト用!$H:$I,2,FALSE)*P77*Q77,0)</f>
        <v>0</v>
      </c>
      <c r="U77" s="25">
        <f t="shared" ca="1" si="14"/>
        <v>0</v>
      </c>
      <c r="V77" s="25">
        <f t="shared" ca="1" si="15"/>
        <v>0</v>
      </c>
      <c r="W77" s="25">
        <f ca="1">IF(I77&gt;'入力シート（基本情報）'!$J$1,1,0)*IF(OR(E77=$W$1,E77=$Q$1),1,0)</f>
        <v>0</v>
      </c>
      <c r="X77" s="25">
        <f ca="1">IFERROR(VLOOKUP($E77,リスト用!$M:$N,2,FALSE)*VLOOKUP($J77,リスト用!$H:$I,2,FALSE)*O77*W77,0)</f>
        <v>0</v>
      </c>
      <c r="Y77" s="25">
        <f ca="1">IFERROR(VLOOKUP($E77,リスト用!$M:$N,2,FALSE)*VLOOKUP($J77,リスト用!$H:$I,2,FALSE)*P77*W77,0)</f>
        <v>0</v>
      </c>
      <c r="AA77" s="25">
        <f t="shared" ca="1" si="16"/>
        <v>0</v>
      </c>
      <c r="AB77" s="25">
        <f t="shared" ca="1" si="17"/>
        <v>0</v>
      </c>
    </row>
    <row r="78" spans="1:28" x14ac:dyDescent="0.2">
      <c r="A78" s="7" t="str">
        <f t="shared" si="9"/>
        <v/>
      </c>
      <c r="B78" s="37"/>
      <c r="C78" s="37"/>
      <c r="D78" s="37"/>
      <c r="E78" s="37"/>
      <c r="F78" s="37"/>
      <c r="G78" s="37"/>
      <c r="H78" s="47"/>
      <c r="I78" s="47"/>
      <c r="J78" s="37"/>
      <c r="K78" s="61"/>
      <c r="L78" s="66"/>
      <c r="M78" s="67" t="e">
        <f t="shared" si="10"/>
        <v>#NUM!</v>
      </c>
      <c r="N78" s="67" t="e">
        <f t="shared" si="11"/>
        <v>#NUM!</v>
      </c>
      <c r="O78" s="25">
        <f t="shared" si="12"/>
        <v>0</v>
      </c>
      <c r="P78" s="25" t="e">
        <f t="shared" si="13"/>
        <v>#NUM!</v>
      </c>
      <c r="Q78" s="25">
        <f ca="1">IF(I78&gt;'入力シート（基本情報）'!$I$1,1,0)*IF(E78=Q$1,1,0)</f>
        <v>0</v>
      </c>
      <c r="R78" s="25">
        <f ca="1">IFERROR(VLOOKUP($F78,リスト用!$P:$Q,2,FALSE)*VLOOKUP($J78,リスト用!$H:$I,2,FALSE)*O78*Q78,0)</f>
        <v>0</v>
      </c>
      <c r="S78" s="25">
        <f ca="1">IFERROR(VLOOKUP($F78,リスト用!$P:$Q,2,FALSE)*VLOOKUP($J78,リスト用!$H:$I,2,FALSE)*P78*Q78,0)</f>
        <v>0</v>
      </c>
      <c r="U78" s="25">
        <f t="shared" ca="1" si="14"/>
        <v>0</v>
      </c>
      <c r="V78" s="25">
        <f t="shared" ca="1" si="15"/>
        <v>0</v>
      </c>
      <c r="W78" s="25">
        <f ca="1">IF(I78&gt;'入力シート（基本情報）'!$J$1,1,0)*IF(OR(E78=$W$1,E78=$Q$1),1,0)</f>
        <v>0</v>
      </c>
      <c r="X78" s="25">
        <f ca="1">IFERROR(VLOOKUP($E78,リスト用!$M:$N,2,FALSE)*VLOOKUP($J78,リスト用!$H:$I,2,FALSE)*O78*W78,0)</f>
        <v>0</v>
      </c>
      <c r="Y78" s="25">
        <f ca="1">IFERROR(VLOOKUP($E78,リスト用!$M:$N,2,FALSE)*VLOOKUP($J78,リスト用!$H:$I,2,FALSE)*P78*W78,0)</f>
        <v>0</v>
      </c>
      <c r="AA78" s="25">
        <f t="shared" ca="1" si="16"/>
        <v>0</v>
      </c>
      <c r="AB78" s="25">
        <f t="shared" ca="1" si="17"/>
        <v>0</v>
      </c>
    </row>
    <row r="79" spans="1:28" x14ac:dyDescent="0.2">
      <c r="A79" s="7" t="str">
        <f t="shared" si="9"/>
        <v/>
      </c>
      <c r="B79" s="37"/>
      <c r="C79" s="37"/>
      <c r="D79" s="37"/>
      <c r="E79" s="37"/>
      <c r="F79" s="37"/>
      <c r="G79" s="37"/>
      <c r="H79" s="47"/>
      <c r="I79" s="47"/>
      <c r="J79" s="37"/>
      <c r="K79" s="61"/>
      <c r="L79" s="66"/>
      <c r="M79" s="67" t="e">
        <f t="shared" si="10"/>
        <v>#NUM!</v>
      </c>
      <c r="N79" s="67" t="e">
        <f t="shared" si="11"/>
        <v>#NUM!</v>
      </c>
      <c r="O79" s="25">
        <f t="shared" si="12"/>
        <v>0</v>
      </c>
      <c r="P79" s="25" t="e">
        <f t="shared" si="13"/>
        <v>#NUM!</v>
      </c>
      <c r="Q79" s="25">
        <f ca="1">IF(I79&gt;'入力シート（基本情報）'!$I$1,1,0)*IF(E79=Q$1,1,0)</f>
        <v>0</v>
      </c>
      <c r="R79" s="25">
        <f ca="1">IFERROR(VLOOKUP($F79,リスト用!$P:$Q,2,FALSE)*VLOOKUP($J79,リスト用!$H:$I,2,FALSE)*O79*Q79,0)</f>
        <v>0</v>
      </c>
      <c r="S79" s="25">
        <f ca="1">IFERROR(VLOOKUP($F79,リスト用!$P:$Q,2,FALSE)*VLOOKUP($J79,リスト用!$H:$I,2,FALSE)*P79*Q79,0)</f>
        <v>0</v>
      </c>
      <c r="U79" s="25">
        <f t="shared" ca="1" si="14"/>
        <v>0</v>
      </c>
      <c r="V79" s="25">
        <f t="shared" ca="1" si="15"/>
        <v>0</v>
      </c>
      <c r="W79" s="25">
        <f ca="1">IF(I79&gt;'入力シート（基本情報）'!$J$1,1,0)*IF(OR(E79=$W$1,E79=$Q$1),1,0)</f>
        <v>0</v>
      </c>
      <c r="X79" s="25">
        <f ca="1">IFERROR(VLOOKUP($E79,リスト用!$M:$N,2,FALSE)*VLOOKUP($J79,リスト用!$H:$I,2,FALSE)*O79*W79,0)</f>
        <v>0</v>
      </c>
      <c r="Y79" s="25">
        <f ca="1">IFERROR(VLOOKUP($E79,リスト用!$M:$N,2,FALSE)*VLOOKUP($J79,リスト用!$H:$I,2,FALSE)*P79*W79,0)</f>
        <v>0</v>
      </c>
      <c r="AA79" s="25">
        <f t="shared" ca="1" si="16"/>
        <v>0</v>
      </c>
      <c r="AB79" s="25">
        <f t="shared" ca="1" si="17"/>
        <v>0</v>
      </c>
    </row>
    <row r="80" spans="1:28" x14ac:dyDescent="0.2">
      <c r="A80" s="7" t="str">
        <f t="shared" si="9"/>
        <v/>
      </c>
      <c r="B80" s="37"/>
      <c r="C80" s="37"/>
      <c r="D80" s="37"/>
      <c r="E80" s="37"/>
      <c r="F80" s="37"/>
      <c r="G80" s="37"/>
      <c r="H80" s="47"/>
      <c r="I80" s="47"/>
      <c r="J80" s="37"/>
      <c r="K80" s="61"/>
      <c r="L80" s="66"/>
      <c r="M80" s="67" t="e">
        <f t="shared" si="10"/>
        <v>#NUM!</v>
      </c>
      <c r="N80" s="67" t="e">
        <f t="shared" si="11"/>
        <v>#NUM!</v>
      </c>
      <c r="O80" s="25">
        <f t="shared" si="12"/>
        <v>0</v>
      </c>
      <c r="P80" s="25" t="e">
        <f t="shared" si="13"/>
        <v>#NUM!</v>
      </c>
      <c r="Q80" s="25">
        <f ca="1">IF(I80&gt;'入力シート（基本情報）'!$I$1,1,0)*IF(E80=Q$1,1,0)</f>
        <v>0</v>
      </c>
      <c r="R80" s="25">
        <f ca="1">IFERROR(VLOOKUP($F80,リスト用!$P:$Q,2,FALSE)*VLOOKUP($J80,リスト用!$H:$I,2,FALSE)*O80*Q80,0)</f>
        <v>0</v>
      </c>
      <c r="S80" s="25">
        <f ca="1">IFERROR(VLOOKUP($F80,リスト用!$P:$Q,2,FALSE)*VLOOKUP($J80,リスト用!$H:$I,2,FALSE)*P80*Q80,0)</f>
        <v>0</v>
      </c>
      <c r="U80" s="25">
        <f t="shared" ca="1" si="14"/>
        <v>0</v>
      </c>
      <c r="V80" s="25">
        <f t="shared" ca="1" si="15"/>
        <v>0</v>
      </c>
      <c r="W80" s="25">
        <f ca="1">IF(I80&gt;'入力シート（基本情報）'!$J$1,1,0)*IF(OR(E80=$W$1,E80=$Q$1),1,0)</f>
        <v>0</v>
      </c>
      <c r="X80" s="25">
        <f ca="1">IFERROR(VLOOKUP($E80,リスト用!$M:$N,2,FALSE)*VLOOKUP($J80,リスト用!$H:$I,2,FALSE)*O80*W80,0)</f>
        <v>0</v>
      </c>
      <c r="Y80" s="25">
        <f ca="1">IFERROR(VLOOKUP($E80,リスト用!$M:$N,2,FALSE)*VLOOKUP($J80,リスト用!$H:$I,2,FALSE)*P80*W80,0)</f>
        <v>0</v>
      </c>
      <c r="AA80" s="25">
        <f t="shared" ca="1" si="16"/>
        <v>0</v>
      </c>
      <c r="AB80" s="25">
        <f t="shared" ca="1" si="17"/>
        <v>0</v>
      </c>
    </row>
    <row r="81" spans="1:28" x14ac:dyDescent="0.2">
      <c r="A81" s="7" t="str">
        <f t="shared" si="9"/>
        <v/>
      </c>
      <c r="B81" s="37"/>
      <c r="C81" s="37"/>
      <c r="D81" s="37"/>
      <c r="E81" s="37"/>
      <c r="F81" s="37"/>
      <c r="G81" s="37"/>
      <c r="H81" s="47"/>
      <c r="I81" s="47"/>
      <c r="J81" s="37"/>
      <c r="K81" s="61"/>
      <c r="L81" s="66"/>
      <c r="M81" s="67" t="e">
        <f t="shared" si="10"/>
        <v>#NUM!</v>
      </c>
      <c r="N81" s="67" t="e">
        <f t="shared" si="11"/>
        <v>#NUM!</v>
      </c>
      <c r="O81" s="25">
        <f t="shared" si="12"/>
        <v>0</v>
      </c>
      <c r="P81" s="25" t="e">
        <f t="shared" si="13"/>
        <v>#NUM!</v>
      </c>
      <c r="Q81" s="25">
        <f ca="1">IF(I81&gt;'入力シート（基本情報）'!$I$1,1,0)*IF(E81=Q$1,1,0)</f>
        <v>0</v>
      </c>
      <c r="R81" s="25">
        <f ca="1">IFERROR(VLOOKUP($F81,リスト用!$P:$Q,2,FALSE)*VLOOKUP($J81,リスト用!$H:$I,2,FALSE)*O81*Q81,0)</f>
        <v>0</v>
      </c>
      <c r="S81" s="25">
        <f ca="1">IFERROR(VLOOKUP($F81,リスト用!$P:$Q,2,FALSE)*VLOOKUP($J81,リスト用!$H:$I,2,FALSE)*P81*Q81,0)</f>
        <v>0</v>
      </c>
      <c r="U81" s="25">
        <f t="shared" ca="1" si="14"/>
        <v>0</v>
      </c>
      <c r="V81" s="25">
        <f t="shared" ca="1" si="15"/>
        <v>0</v>
      </c>
      <c r="W81" s="25">
        <f ca="1">IF(I81&gt;'入力シート（基本情報）'!$J$1,1,0)*IF(OR(E81=$W$1,E81=$Q$1),1,0)</f>
        <v>0</v>
      </c>
      <c r="X81" s="25">
        <f ca="1">IFERROR(VLOOKUP($E81,リスト用!$M:$N,2,FALSE)*VLOOKUP($J81,リスト用!$H:$I,2,FALSE)*O81*W81,0)</f>
        <v>0</v>
      </c>
      <c r="Y81" s="25">
        <f ca="1">IFERROR(VLOOKUP($E81,リスト用!$M:$N,2,FALSE)*VLOOKUP($J81,リスト用!$H:$I,2,FALSE)*P81*W81,0)</f>
        <v>0</v>
      </c>
      <c r="AA81" s="25">
        <f t="shared" ca="1" si="16"/>
        <v>0</v>
      </c>
      <c r="AB81" s="25">
        <f t="shared" ca="1" si="17"/>
        <v>0</v>
      </c>
    </row>
    <row r="82" spans="1:28" x14ac:dyDescent="0.2">
      <c r="A82" s="7" t="str">
        <f t="shared" si="9"/>
        <v/>
      </c>
      <c r="B82" s="37"/>
      <c r="C82" s="37"/>
      <c r="D82" s="37"/>
      <c r="E82" s="37"/>
      <c r="F82" s="37"/>
      <c r="G82" s="37"/>
      <c r="H82" s="47"/>
      <c r="I82" s="47"/>
      <c r="J82" s="37"/>
      <c r="K82" s="61"/>
      <c r="L82" s="66"/>
      <c r="M82" s="67" t="e">
        <f t="shared" si="10"/>
        <v>#NUM!</v>
      </c>
      <c r="N82" s="67" t="e">
        <f t="shared" si="11"/>
        <v>#NUM!</v>
      </c>
      <c r="O82" s="25">
        <f t="shared" si="12"/>
        <v>0</v>
      </c>
      <c r="P82" s="25" t="e">
        <f t="shared" si="13"/>
        <v>#NUM!</v>
      </c>
      <c r="Q82" s="25">
        <f ca="1">IF(I82&gt;'入力シート（基本情報）'!$I$1,1,0)*IF(E82=Q$1,1,0)</f>
        <v>0</v>
      </c>
      <c r="R82" s="25">
        <f ca="1">IFERROR(VLOOKUP($F82,リスト用!$P:$Q,2,FALSE)*VLOOKUP($J82,リスト用!$H:$I,2,FALSE)*O82*Q82,0)</f>
        <v>0</v>
      </c>
      <c r="S82" s="25">
        <f ca="1">IFERROR(VLOOKUP($F82,リスト用!$P:$Q,2,FALSE)*VLOOKUP($J82,リスト用!$H:$I,2,FALSE)*P82*Q82,0)</f>
        <v>0</v>
      </c>
      <c r="U82" s="25">
        <f t="shared" ca="1" si="14"/>
        <v>0</v>
      </c>
      <c r="V82" s="25">
        <f t="shared" ca="1" si="15"/>
        <v>0</v>
      </c>
      <c r="W82" s="25">
        <f ca="1">IF(I82&gt;'入力シート（基本情報）'!$J$1,1,0)*IF(OR(E82=$W$1,E82=$Q$1),1,0)</f>
        <v>0</v>
      </c>
      <c r="X82" s="25">
        <f ca="1">IFERROR(VLOOKUP($E82,リスト用!$M:$N,2,FALSE)*VLOOKUP($J82,リスト用!$H:$I,2,FALSE)*O82*W82,0)</f>
        <v>0</v>
      </c>
      <c r="Y82" s="25">
        <f ca="1">IFERROR(VLOOKUP($E82,リスト用!$M:$N,2,FALSE)*VLOOKUP($J82,リスト用!$H:$I,2,FALSE)*P82*W82,0)</f>
        <v>0</v>
      </c>
      <c r="AA82" s="25">
        <f t="shared" ca="1" si="16"/>
        <v>0</v>
      </c>
      <c r="AB82" s="25">
        <f t="shared" ca="1" si="17"/>
        <v>0</v>
      </c>
    </row>
    <row r="83" spans="1:28" x14ac:dyDescent="0.2">
      <c r="A83" s="7" t="str">
        <f t="shared" si="9"/>
        <v/>
      </c>
      <c r="B83" s="37"/>
      <c r="C83" s="37"/>
      <c r="D83" s="37"/>
      <c r="E83" s="37"/>
      <c r="F83" s="37"/>
      <c r="G83" s="37"/>
      <c r="H83" s="47"/>
      <c r="I83" s="47"/>
      <c r="J83" s="37"/>
      <c r="K83" s="61"/>
      <c r="L83" s="66"/>
      <c r="M83" s="67" t="e">
        <f t="shared" si="10"/>
        <v>#NUM!</v>
      </c>
      <c r="N83" s="67" t="e">
        <f t="shared" si="11"/>
        <v>#NUM!</v>
      </c>
      <c r="O83" s="25">
        <f t="shared" si="12"/>
        <v>0</v>
      </c>
      <c r="P83" s="25" t="e">
        <f t="shared" si="13"/>
        <v>#NUM!</v>
      </c>
      <c r="Q83" s="25">
        <f ca="1">IF(I83&gt;'入力シート（基本情報）'!$I$1,1,0)*IF(E83=Q$1,1,0)</f>
        <v>0</v>
      </c>
      <c r="R83" s="25">
        <f ca="1">IFERROR(VLOOKUP($F83,リスト用!$P:$Q,2,FALSE)*VLOOKUP($J83,リスト用!$H:$I,2,FALSE)*O83*Q83,0)</f>
        <v>0</v>
      </c>
      <c r="S83" s="25">
        <f ca="1">IFERROR(VLOOKUP($F83,リスト用!$P:$Q,2,FALSE)*VLOOKUP($J83,リスト用!$H:$I,2,FALSE)*P83*Q83,0)</f>
        <v>0</v>
      </c>
      <c r="U83" s="25">
        <f t="shared" ca="1" si="14"/>
        <v>0</v>
      </c>
      <c r="V83" s="25">
        <f t="shared" ca="1" si="15"/>
        <v>0</v>
      </c>
      <c r="W83" s="25">
        <f ca="1">IF(I83&gt;'入力シート（基本情報）'!$J$1,1,0)*IF(OR(E83=$W$1,E83=$Q$1),1,0)</f>
        <v>0</v>
      </c>
      <c r="X83" s="25">
        <f ca="1">IFERROR(VLOOKUP($E83,リスト用!$M:$N,2,FALSE)*VLOOKUP($J83,リスト用!$H:$I,2,FALSE)*O83*W83,0)</f>
        <v>0</v>
      </c>
      <c r="Y83" s="25">
        <f ca="1">IFERROR(VLOOKUP($E83,リスト用!$M:$N,2,FALSE)*VLOOKUP($J83,リスト用!$H:$I,2,FALSE)*P83*W83,0)</f>
        <v>0</v>
      </c>
      <c r="AA83" s="25">
        <f t="shared" ca="1" si="16"/>
        <v>0</v>
      </c>
      <c r="AB83" s="25">
        <f t="shared" ca="1" si="17"/>
        <v>0</v>
      </c>
    </row>
    <row r="84" spans="1:28" x14ac:dyDescent="0.2">
      <c r="A84" s="7" t="str">
        <f t="shared" si="9"/>
        <v/>
      </c>
      <c r="B84" s="37"/>
      <c r="C84" s="37"/>
      <c r="D84" s="37"/>
      <c r="E84" s="37"/>
      <c r="F84" s="37"/>
      <c r="G84" s="37"/>
      <c r="H84" s="47"/>
      <c r="I84" s="47"/>
      <c r="J84" s="37"/>
      <c r="K84" s="61"/>
      <c r="L84" s="66"/>
      <c r="M84" s="67" t="e">
        <f t="shared" si="10"/>
        <v>#NUM!</v>
      </c>
      <c r="N84" s="67" t="e">
        <f t="shared" si="11"/>
        <v>#NUM!</v>
      </c>
      <c r="O84" s="25">
        <f t="shared" si="12"/>
        <v>0</v>
      </c>
      <c r="P84" s="25" t="e">
        <f t="shared" si="13"/>
        <v>#NUM!</v>
      </c>
      <c r="Q84" s="25">
        <f ca="1">IF(I84&gt;'入力シート（基本情報）'!$I$1,1,0)*IF(E84=Q$1,1,0)</f>
        <v>0</v>
      </c>
      <c r="R84" s="25">
        <f ca="1">IFERROR(VLOOKUP($F84,リスト用!$P:$Q,2,FALSE)*VLOOKUP($J84,リスト用!$H:$I,2,FALSE)*O84*Q84,0)</f>
        <v>0</v>
      </c>
      <c r="S84" s="25">
        <f ca="1">IFERROR(VLOOKUP($F84,リスト用!$P:$Q,2,FALSE)*VLOOKUP($J84,リスト用!$H:$I,2,FALSE)*P84*Q84,0)</f>
        <v>0</v>
      </c>
      <c r="U84" s="25">
        <f t="shared" ca="1" si="14"/>
        <v>0</v>
      </c>
      <c r="V84" s="25">
        <f t="shared" ca="1" si="15"/>
        <v>0</v>
      </c>
      <c r="W84" s="25">
        <f ca="1">IF(I84&gt;'入力シート（基本情報）'!$J$1,1,0)*IF(OR(E84=$W$1,E84=$Q$1),1,0)</f>
        <v>0</v>
      </c>
      <c r="X84" s="25">
        <f ca="1">IFERROR(VLOOKUP($E84,リスト用!$M:$N,2,FALSE)*VLOOKUP($J84,リスト用!$H:$I,2,FALSE)*O84*W84,0)</f>
        <v>0</v>
      </c>
      <c r="Y84" s="25">
        <f ca="1">IFERROR(VLOOKUP($E84,リスト用!$M:$N,2,FALSE)*VLOOKUP($J84,リスト用!$H:$I,2,FALSE)*P84*W84,0)</f>
        <v>0</v>
      </c>
      <c r="AA84" s="25">
        <f t="shared" ca="1" si="16"/>
        <v>0</v>
      </c>
      <c r="AB84" s="25">
        <f t="shared" ca="1" si="17"/>
        <v>0</v>
      </c>
    </row>
    <row r="85" spans="1:28" x14ac:dyDescent="0.2">
      <c r="A85" s="7" t="str">
        <f t="shared" si="9"/>
        <v/>
      </c>
      <c r="B85" s="37"/>
      <c r="C85" s="37"/>
      <c r="D85" s="37"/>
      <c r="E85" s="37"/>
      <c r="F85" s="37"/>
      <c r="G85" s="37"/>
      <c r="H85" s="47"/>
      <c r="I85" s="47"/>
      <c r="J85" s="37"/>
      <c r="K85" s="61"/>
      <c r="L85" s="66"/>
      <c r="M85" s="67" t="e">
        <f t="shared" si="10"/>
        <v>#NUM!</v>
      </c>
      <c r="N85" s="67" t="e">
        <f t="shared" si="11"/>
        <v>#NUM!</v>
      </c>
      <c r="O85" s="25">
        <f t="shared" si="12"/>
        <v>0</v>
      </c>
      <c r="P85" s="25" t="e">
        <f t="shared" si="13"/>
        <v>#NUM!</v>
      </c>
      <c r="Q85" s="25">
        <f ca="1">IF(I85&gt;'入力シート（基本情報）'!$I$1,1,0)*IF(E85=Q$1,1,0)</f>
        <v>0</v>
      </c>
      <c r="R85" s="25">
        <f ca="1">IFERROR(VLOOKUP($F85,リスト用!$P:$Q,2,FALSE)*VLOOKUP($J85,リスト用!$H:$I,2,FALSE)*O85*Q85,0)</f>
        <v>0</v>
      </c>
      <c r="S85" s="25">
        <f ca="1">IFERROR(VLOOKUP($F85,リスト用!$P:$Q,2,FALSE)*VLOOKUP($J85,リスト用!$H:$I,2,FALSE)*P85*Q85,0)</f>
        <v>0</v>
      </c>
      <c r="U85" s="25">
        <f t="shared" ca="1" si="14"/>
        <v>0</v>
      </c>
      <c r="V85" s="25">
        <f t="shared" ca="1" si="15"/>
        <v>0</v>
      </c>
      <c r="W85" s="25">
        <f ca="1">IF(I85&gt;'入力シート（基本情報）'!$J$1,1,0)*IF(OR(E85=$W$1,E85=$Q$1),1,0)</f>
        <v>0</v>
      </c>
      <c r="X85" s="25">
        <f ca="1">IFERROR(VLOOKUP($E85,リスト用!$M:$N,2,FALSE)*VLOOKUP($J85,リスト用!$H:$I,2,FALSE)*O85*W85,0)</f>
        <v>0</v>
      </c>
      <c r="Y85" s="25">
        <f ca="1">IFERROR(VLOOKUP($E85,リスト用!$M:$N,2,FALSE)*VLOOKUP($J85,リスト用!$H:$I,2,FALSE)*P85*W85,0)</f>
        <v>0</v>
      </c>
      <c r="AA85" s="25">
        <f t="shared" ca="1" si="16"/>
        <v>0</v>
      </c>
      <c r="AB85" s="25">
        <f t="shared" ca="1" si="17"/>
        <v>0</v>
      </c>
    </row>
    <row r="86" spans="1:28" x14ac:dyDescent="0.2">
      <c r="A86" s="7" t="str">
        <f t="shared" si="9"/>
        <v/>
      </c>
      <c r="B86" s="37"/>
      <c r="C86" s="37"/>
      <c r="D86" s="37"/>
      <c r="E86" s="37"/>
      <c r="F86" s="37"/>
      <c r="G86" s="37"/>
      <c r="H86" s="47"/>
      <c r="I86" s="47"/>
      <c r="J86" s="37"/>
      <c r="K86" s="61"/>
      <c r="L86" s="66"/>
      <c r="M86" s="67" t="e">
        <f t="shared" si="10"/>
        <v>#NUM!</v>
      </c>
      <c r="N86" s="67" t="e">
        <f t="shared" si="11"/>
        <v>#NUM!</v>
      </c>
      <c r="O86" s="25">
        <f t="shared" si="12"/>
        <v>0</v>
      </c>
      <c r="P86" s="25" t="e">
        <f t="shared" si="13"/>
        <v>#NUM!</v>
      </c>
      <c r="Q86" s="25">
        <f ca="1">IF(I86&gt;'入力シート（基本情報）'!$I$1,1,0)*IF(E86=Q$1,1,0)</f>
        <v>0</v>
      </c>
      <c r="R86" s="25">
        <f ca="1">IFERROR(VLOOKUP($F86,リスト用!$P:$Q,2,FALSE)*VLOOKUP($J86,リスト用!$H:$I,2,FALSE)*O86*Q86,0)</f>
        <v>0</v>
      </c>
      <c r="S86" s="25">
        <f ca="1">IFERROR(VLOOKUP($F86,リスト用!$P:$Q,2,FALSE)*VLOOKUP($J86,リスト用!$H:$I,2,FALSE)*P86*Q86,0)</f>
        <v>0</v>
      </c>
      <c r="U86" s="25">
        <f t="shared" ca="1" si="14"/>
        <v>0</v>
      </c>
      <c r="V86" s="25">
        <f t="shared" ca="1" si="15"/>
        <v>0</v>
      </c>
      <c r="W86" s="25">
        <f ca="1">IF(I86&gt;'入力シート（基本情報）'!$J$1,1,0)*IF(OR(E86=$W$1,E86=$Q$1),1,0)</f>
        <v>0</v>
      </c>
      <c r="X86" s="25">
        <f ca="1">IFERROR(VLOOKUP($E86,リスト用!$M:$N,2,FALSE)*VLOOKUP($J86,リスト用!$H:$I,2,FALSE)*O86*W86,0)</f>
        <v>0</v>
      </c>
      <c r="Y86" s="25">
        <f ca="1">IFERROR(VLOOKUP($E86,リスト用!$M:$N,2,FALSE)*VLOOKUP($J86,リスト用!$H:$I,2,FALSE)*P86*W86,0)</f>
        <v>0</v>
      </c>
      <c r="AA86" s="25">
        <f t="shared" ca="1" si="16"/>
        <v>0</v>
      </c>
      <c r="AB86" s="25">
        <f t="shared" ca="1" si="17"/>
        <v>0</v>
      </c>
    </row>
    <row r="87" spans="1:28" x14ac:dyDescent="0.2">
      <c r="A87" s="7" t="str">
        <f t="shared" si="9"/>
        <v/>
      </c>
      <c r="B87" s="37"/>
      <c r="C87" s="37"/>
      <c r="D87" s="37"/>
      <c r="E87" s="37"/>
      <c r="F87" s="37"/>
      <c r="G87" s="37"/>
      <c r="H87" s="47"/>
      <c r="I87" s="47"/>
      <c r="J87" s="37"/>
      <c r="K87" s="61"/>
      <c r="L87" s="66"/>
      <c r="M87" s="67" t="e">
        <f t="shared" si="10"/>
        <v>#NUM!</v>
      </c>
      <c r="N87" s="67" t="e">
        <f t="shared" si="11"/>
        <v>#NUM!</v>
      </c>
      <c r="O87" s="25">
        <f t="shared" si="12"/>
        <v>0</v>
      </c>
      <c r="P87" s="25" t="e">
        <f t="shared" si="13"/>
        <v>#NUM!</v>
      </c>
      <c r="Q87" s="25">
        <f ca="1">IF(I87&gt;'入力シート（基本情報）'!$I$1,1,0)*IF(E87=Q$1,1,0)</f>
        <v>0</v>
      </c>
      <c r="R87" s="25">
        <f ca="1">IFERROR(VLOOKUP($F87,リスト用!$P:$Q,2,FALSE)*VLOOKUP($J87,リスト用!$H:$I,2,FALSE)*O87*Q87,0)</f>
        <v>0</v>
      </c>
      <c r="S87" s="25">
        <f ca="1">IFERROR(VLOOKUP($F87,リスト用!$P:$Q,2,FALSE)*VLOOKUP($J87,リスト用!$H:$I,2,FALSE)*P87*Q87,0)</f>
        <v>0</v>
      </c>
      <c r="U87" s="25">
        <f t="shared" ca="1" si="14"/>
        <v>0</v>
      </c>
      <c r="V87" s="25">
        <f t="shared" ca="1" si="15"/>
        <v>0</v>
      </c>
      <c r="W87" s="25">
        <f ca="1">IF(I87&gt;'入力シート（基本情報）'!$J$1,1,0)*IF(OR(E87=$W$1,E87=$Q$1),1,0)</f>
        <v>0</v>
      </c>
      <c r="X87" s="25">
        <f ca="1">IFERROR(VLOOKUP($E87,リスト用!$M:$N,2,FALSE)*VLOOKUP($J87,リスト用!$H:$I,2,FALSE)*O87*W87,0)</f>
        <v>0</v>
      </c>
      <c r="Y87" s="25">
        <f ca="1">IFERROR(VLOOKUP($E87,リスト用!$M:$N,2,FALSE)*VLOOKUP($J87,リスト用!$H:$I,2,FALSE)*P87*W87,0)</f>
        <v>0</v>
      </c>
      <c r="AA87" s="25">
        <f t="shared" ca="1" si="16"/>
        <v>0</v>
      </c>
      <c r="AB87" s="25">
        <f t="shared" ca="1" si="17"/>
        <v>0</v>
      </c>
    </row>
    <row r="88" spans="1:28" x14ac:dyDescent="0.2">
      <c r="A88" s="7" t="str">
        <f t="shared" si="9"/>
        <v/>
      </c>
      <c r="B88" s="37"/>
      <c r="C88" s="37"/>
      <c r="D88" s="37"/>
      <c r="E88" s="37"/>
      <c r="F88" s="37"/>
      <c r="G88" s="37"/>
      <c r="H88" s="47"/>
      <c r="I88" s="47"/>
      <c r="J88" s="37"/>
      <c r="K88" s="61"/>
      <c r="L88" s="66"/>
      <c r="M88" s="67" t="e">
        <f t="shared" si="10"/>
        <v>#NUM!</v>
      </c>
      <c r="N88" s="67" t="e">
        <f t="shared" si="11"/>
        <v>#NUM!</v>
      </c>
      <c r="O88" s="25">
        <f t="shared" si="12"/>
        <v>0</v>
      </c>
      <c r="P88" s="25" t="e">
        <f t="shared" si="13"/>
        <v>#NUM!</v>
      </c>
      <c r="Q88" s="25">
        <f ca="1">IF(I88&gt;'入力シート（基本情報）'!$I$1,1,0)*IF(E88=Q$1,1,0)</f>
        <v>0</v>
      </c>
      <c r="R88" s="25">
        <f ca="1">IFERROR(VLOOKUP($F88,リスト用!$P:$Q,2,FALSE)*VLOOKUP($J88,リスト用!$H:$I,2,FALSE)*O88*Q88,0)</f>
        <v>0</v>
      </c>
      <c r="S88" s="25">
        <f ca="1">IFERROR(VLOOKUP($F88,リスト用!$P:$Q,2,FALSE)*VLOOKUP($J88,リスト用!$H:$I,2,FALSE)*P88*Q88,0)</f>
        <v>0</v>
      </c>
      <c r="U88" s="25">
        <f t="shared" ca="1" si="14"/>
        <v>0</v>
      </c>
      <c r="V88" s="25">
        <f t="shared" ca="1" si="15"/>
        <v>0</v>
      </c>
      <c r="W88" s="25">
        <f ca="1">IF(I88&gt;'入力シート（基本情報）'!$J$1,1,0)*IF(OR(E88=$W$1,E88=$Q$1),1,0)</f>
        <v>0</v>
      </c>
      <c r="X88" s="25">
        <f ca="1">IFERROR(VLOOKUP($E88,リスト用!$M:$N,2,FALSE)*VLOOKUP($J88,リスト用!$H:$I,2,FALSE)*O88*W88,0)</f>
        <v>0</v>
      </c>
      <c r="Y88" s="25">
        <f ca="1">IFERROR(VLOOKUP($E88,リスト用!$M:$N,2,FALSE)*VLOOKUP($J88,リスト用!$H:$I,2,FALSE)*P88*W88,0)</f>
        <v>0</v>
      </c>
      <c r="AA88" s="25">
        <f t="shared" ca="1" si="16"/>
        <v>0</v>
      </c>
      <c r="AB88" s="25">
        <f t="shared" ca="1" si="17"/>
        <v>0</v>
      </c>
    </row>
    <row r="89" spans="1:28" x14ac:dyDescent="0.2">
      <c r="A89" s="7" t="str">
        <f t="shared" si="9"/>
        <v/>
      </c>
      <c r="B89" s="37"/>
      <c r="C89" s="37"/>
      <c r="D89" s="37"/>
      <c r="E89" s="37"/>
      <c r="F89" s="37"/>
      <c r="G89" s="37"/>
      <c r="H89" s="47"/>
      <c r="I89" s="47"/>
      <c r="J89" s="37"/>
      <c r="K89" s="61"/>
      <c r="L89" s="66"/>
      <c r="M89" s="67" t="e">
        <f t="shared" si="10"/>
        <v>#NUM!</v>
      </c>
      <c r="N89" s="67" t="e">
        <f t="shared" si="11"/>
        <v>#NUM!</v>
      </c>
      <c r="O89" s="25">
        <f t="shared" si="12"/>
        <v>0</v>
      </c>
      <c r="P89" s="25" t="e">
        <f t="shared" si="13"/>
        <v>#NUM!</v>
      </c>
      <c r="Q89" s="25">
        <f ca="1">IF(I89&gt;'入力シート（基本情報）'!$I$1,1,0)*IF(E89=Q$1,1,0)</f>
        <v>0</v>
      </c>
      <c r="R89" s="25">
        <f ca="1">IFERROR(VLOOKUP($F89,リスト用!$P:$Q,2,FALSE)*VLOOKUP($J89,リスト用!$H:$I,2,FALSE)*O89*Q89,0)</f>
        <v>0</v>
      </c>
      <c r="S89" s="25">
        <f ca="1">IFERROR(VLOOKUP($F89,リスト用!$P:$Q,2,FALSE)*VLOOKUP($J89,リスト用!$H:$I,2,FALSE)*P89*Q89,0)</f>
        <v>0</v>
      </c>
      <c r="U89" s="25">
        <f t="shared" ca="1" si="14"/>
        <v>0</v>
      </c>
      <c r="V89" s="25">
        <f t="shared" ca="1" si="15"/>
        <v>0</v>
      </c>
      <c r="W89" s="25">
        <f ca="1">IF(I89&gt;'入力シート（基本情報）'!$J$1,1,0)*IF(OR(E89=$W$1,E89=$Q$1),1,0)</f>
        <v>0</v>
      </c>
      <c r="X89" s="25">
        <f ca="1">IFERROR(VLOOKUP($E89,リスト用!$M:$N,2,FALSE)*VLOOKUP($J89,リスト用!$H:$I,2,FALSE)*O89*W89,0)</f>
        <v>0</v>
      </c>
      <c r="Y89" s="25">
        <f ca="1">IFERROR(VLOOKUP($E89,リスト用!$M:$N,2,FALSE)*VLOOKUP($J89,リスト用!$H:$I,2,FALSE)*P89*W89,0)</f>
        <v>0</v>
      </c>
      <c r="AA89" s="25">
        <f t="shared" ca="1" si="16"/>
        <v>0</v>
      </c>
      <c r="AB89" s="25">
        <f t="shared" ca="1" si="17"/>
        <v>0</v>
      </c>
    </row>
    <row r="90" spans="1:28" x14ac:dyDescent="0.2">
      <c r="A90" s="7" t="str">
        <f t="shared" si="9"/>
        <v/>
      </c>
      <c r="B90" s="37"/>
      <c r="C90" s="37"/>
      <c r="D90" s="37"/>
      <c r="E90" s="37"/>
      <c r="F90" s="37"/>
      <c r="G90" s="37"/>
      <c r="H90" s="47"/>
      <c r="I90" s="47"/>
      <c r="J90" s="37"/>
      <c r="K90" s="61"/>
      <c r="L90" s="66"/>
      <c r="M90" s="67" t="e">
        <f t="shared" si="10"/>
        <v>#NUM!</v>
      </c>
      <c r="N90" s="67" t="e">
        <f t="shared" si="11"/>
        <v>#NUM!</v>
      </c>
      <c r="O90" s="25">
        <f t="shared" si="12"/>
        <v>0</v>
      </c>
      <c r="P90" s="25" t="e">
        <f t="shared" si="13"/>
        <v>#NUM!</v>
      </c>
      <c r="Q90" s="25">
        <f ca="1">IF(I90&gt;'入力シート（基本情報）'!$I$1,1,0)*IF(E90=Q$1,1,0)</f>
        <v>0</v>
      </c>
      <c r="R90" s="25">
        <f ca="1">IFERROR(VLOOKUP($F90,リスト用!$P:$Q,2,FALSE)*VLOOKUP($J90,リスト用!$H:$I,2,FALSE)*O90*Q90,0)</f>
        <v>0</v>
      </c>
      <c r="S90" s="25">
        <f ca="1">IFERROR(VLOOKUP($F90,リスト用!$P:$Q,2,FALSE)*VLOOKUP($J90,リスト用!$H:$I,2,FALSE)*P90*Q90,0)</f>
        <v>0</v>
      </c>
      <c r="U90" s="25">
        <f t="shared" ca="1" si="14"/>
        <v>0</v>
      </c>
      <c r="V90" s="25">
        <f t="shared" ca="1" si="15"/>
        <v>0</v>
      </c>
      <c r="W90" s="25">
        <f ca="1">IF(I90&gt;'入力シート（基本情報）'!$J$1,1,0)*IF(OR(E90=$W$1,E90=$Q$1),1,0)</f>
        <v>0</v>
      </c>
      <c r="X90" s="25">
        <f ca="1">IFERROR(VLOOKUP($E90,リスト用!$M:$N,2,FALSE)*VLOOKUP($J90,リスト用!$H:$I,2,FALSE)*O90*W90,0)</f>
        <v>0</v>
      </c>
      <c r="Y90" s="25">
        <f ca="1">IFERROR(VLOOKUP($E90,リスト用!$M:$N,2,FALSE)*VLOOKUP($J90,リスト用!$H:$I,2,FALSE)*P90*W90,0)</f>
        <v>0</v>
      </c>
      <c r="AA90" s="25">
        <f t="shared" ca="1" si="16"/>
        <v>0</v>
      </c>
      <c r="AB90" s="25">
        <f t="shared" ca="1" si="17"/>
        <v>0</v>
      </c>
    </row>
    <row r="91" spans="1:28" x14ac:dyDescent="0.2">
      <c r="A91" s="7" t="str">
        <f t="shared" si="9"/>
        <v/>
      </c>
      <c r="B91" s="37"/>
      <c r="C91" s="37"/>
      <c r="D91" s="37"/>
      <c r="E91" s="37"/>
      <c r="F91" s="37"/>
      <c r="G91" s="37"/>
      <c r="H91" s="47"/>
      <c r="I91" s="47"/>
      <c r="J91" s="37"/>
      <c r="K91" s="61"/>
      <c r="L91" s="66"/>
      <c r="M91" s="67" t="e">
        <f t="shared" si="10"/>
        <v>#NUM!</v>
      </c>
      <c r="N91" s="67" t="e">
        <f t="shared" si="11"/>
        <v>#NUM!</v>
      </c>
      <c r="O91" s="25">
        <f t="shared" si="12"/>
        <v>0</v>
      </c>
      <c r="P91" s="25" t="e">
        <f t="shared" si="13"/>
        <v>#NUM!</v>
      </c>
      <c r="Q91" s="25">
        <f ca="1">IF(I91&gt;'入力シート（基本情報）'!$I$1,1,0)*IF(E91=Q$1,1,0)</f>
        <v>0</v>
      </c>
      <c r="R91" s="25">
        <f ca="1">IFERROR(VLOOKUP($F91,リスト用!$P:$Q,2,FALSE)*VLOOKUP($J91,リスト用!$H:$I,2,FALSE)*O91*Q91,0)</f>
        <v>0</v>
      </c>
      <c r="S91" s="25">
        <f ca="1">IFERROR(VLOOKUP($F91,リスト用!$P:$Q,2,FALSE)*VLOOKUP($J91,リスト用!$H:$I,2,FALSE)*P91*Q91,0)</f>
        <v>0</v>
      </c>
      <c r="U91" s="25">
        <f t="shared" ca="1" si="14"/>
        <v>0</v>
      </c>
      <c r="V91" s="25">
        <f t="shared" ca="1" si="15"/>
        <v>0</v>
      </c>
      <c r="W91" s="25">
        <f ca="1">IF(I91&gt;'入力シート（基本情報）'!$J$1,1,0)*IF(OR(E91=$W$1,E91=$Q$1),1,0)</f>
        <v>0</v>
      </c>
      <c r="X91" s="25">
        <f ca="1">IFERROR(VLOOKUP($E91,リスト用!$M:$N,2,FALSE)*VLOOKUP($J91,リスト用!$H:$I,2,FALSE)*O91*W91,0)</f>
        <v>0</v>
      </c>
      <c r="Y91" s="25">
        <f ca="1">IFERROR(VLOOKUP($E91,リスト用!$M:$N,2,FALSE)*VLOOKUP($J91,リスト用!$H:$I,2,FALSE)*P91*W91,0)</f>
        <v>0</v>
      </c>
      <c r="AA91" s="25">
        <f t="shared" ca="1" si="16"/>
        <v>0</v>
      </c>
      <c r="AB91" s="25">
        <f t="shared" ca="1" si="17"/>
        <v>0</v>
      </c>
    </row>
    <row r="92" spans="1:28" x14ac:dyDescent="0.2">
      <c r="A92" s="7" t="str">
        <f t="shared" si="9"/>
        <v/>
      </c>
      <c r="B92" s="37"/>
      <c r="C92" s="37"/>
      <c r="D92" s="37"/>
      <c r="E92" s="37"/>
      <c r="F92" s="37"/>
      <c r="G92" s="37"/>
      <c r="H92" s="47"/>
      <c r="I92" s="47"/>
      <c r="J92" s="37"/>
      <c r="K92" s="61"/>
      <c r="L92" s="66"/>
      <c r="M92" s="67" t="e">
        <f t="shared" si="10"/>
        <v>#NUM!</v>
      </c>
      <c r="N92" s="67" t="e">
        <f t="shared" si="11"/>
        <v>#NUM!</v>
      </c>
      <c r="O92" s="25">
        <f t="shared" si="12"/>
        <v>0</v>
      </c>
      <c r="P92" s="25" t="e">
        <f t="shared" si="13"/>
        <v>#NUM!</v>
      </c>
      <c r="Q92" s="25">
        <f ca="1">IF(I92&gt;'入力シート（基本情報）'!$I$1,1,0)*IF(E92=Q$1,1,0)</f>
        <v>0</v>
      </c>
      <c r="R92" s="25">
        <f ca="1">IFERROR(VLOOKUP($F92,リスト用!$P:$Q,2,FALSE)*VLOOKUP($J92,リスト用!$H:$I,2,FALSE)*O92*Q92,0)</f>
        <v>0</v>
      </c>
      <c r="S92" s="25">
        <f ca="1">IFERROR(VLOOKUP($F92,リスト用!$P:$Q,2,FALSE)*VLOOKUP($J92,リスト用!$H:$I,2,FALSE)*P92*Q92,0)</f>
        <v>0</v>
      </c>
      <c r="U92" s="25">
        <f t="shared" ca="1" si="14"/>
        <v>0</v>
      </c>
      <c r="V92" s="25">
        <f t="shared" ca="1" si="15"/>
        <v>0</v>
      </c>
      <c r="W92" s="25">
        <f ca="1">IF(I92&gt;'入力シート（基本情報）'!$J$1,1,0)*IF(OR(E92=$W$1,E92=$Q$1),1,0)</f>
        <v>0</v>
      </c>
      <c r="X92" s="25">
        <f ca="1">IFERROR(VLOOKUP($E92,リスト用!$M:$N,2,FALSE)*VLOOKUP($J92,リスト用!$H:$I,2,FALSE)*O92*W92,0)</f>
        <v>0</v>
      </c>
      <c r="Y92" s="25">
        <f ca="1">IFERROR(VLOOKUP($E92,リスト用!$M:$N,2,FALSE)*VLOOKUP($J92,リスト用!$H:$I,2,FALSE)*P92*W92,0)</f>
        <v>0</v>
      </c>
      <c r="AA92" s="25">
        <f t="shared" ca="1" si="16"/>
        <v>0</v>
      </c>
      <c r="AB92" s="25">
        <f t="shared" ca="1" si="17"/>
        <v>0</v>
      </c>
    </row>
    <row r="93" spans="1:28" x14ac:dyDescent="0.2">
      <c r="A93" s="7" t="str">
        <f t="shared" si="9"/>
        <v/>
      </c>
      <c r="B93" s="37"/>
      <c r="C93" s="37"/>
      <c r="D93" s="37"/>
      <c r="E93" s="37"/>
      <c r="F93" s="37"/>
      <c r="G93" s="37"/>
      <c r="H93" s="47"/>
      <c r="I93" s="47"/>
      <c r="J93" s="37"/>
      <c r="K93" s="61"/>
      <c r="L93" s="66"/>
      <c r="M93" s="67" t="e">
        <f t="shared" si="10"/>
        <v>#NUM!</v>
      </c>
      <c r="N93" s="67" t="e">
        <f t="shared" si="11"/>
        <v>#NUM!</v>
      </c>
      <c r="O93" s="25">
        <f t="shared" si="12"/>
        <v>0</v>
      </c>
      <c r="P93" s="25" t="e">
        <f t="shared" si="13"/>
        <v>#NUM!</v>
      </c>
      <c r="Q93" s="25">
        <f ca="1">IF(I93&gt;'入力シート（基本情報）'!$I$1,1,0)*IF(E93=Q$1,1,0)</f>
        <v>0</v>
      </c>
      <c r="R93" s="25">
        <f ca="1">IFERROR(VLOOKUP($F93,リスト用!$P:$Q,2,FALSE)*VLOOKUP($J93,リスト用!$H:$I,2,FALSE)*O93*Q93,0)</f>
        <v>0</v>
      </c>
      <c r="S93" s="25">
        <f ca="1">IFERROR(VLOOKUP($F93,リスト用!$P:$Q,2,FALSE)*VLOOKUP($J93,リスト用!$H:$I,2,FALSE)*P93*Q93,0)</f>
        <v>0</v>
      </c>
      <c r="U93" s="25">
        <f t="shared" ca="1" si="14"/>
        <v>0</v>
      </c>
      <c r="V93" s="25">
        <f t="shared" ca="1" si="15"/>
        <v>0</v>
      </c>
      <c r="W93" s="25">
        <f ca="1">IF(I93&gt;'入力シート（基本情報）'!$J$1,1,0)*IF(OR(E93=$W$1,E93=$Q$1),1,0)</f>
        <v>0</v>
      </c>
      <c r="X93" s="25">
        <f ca="1">IFERROR(VLOOKUP($E93,リスト用!$M:$N,2,FALSE)*VLOOKUP($J93,リスト用!$H:$I,2,FALSE)*O93*W93,0)</f>
        <v>0</v>
      </c>
      <c r="Y93" s="25">
        <f ca="1">IFERROR(VLOOKUP($E93,リスト用!$M:$N,2,FALSE)*VLOOKUP($J93,リスト用!$H:$I,2,FALSE)*P93*W93,0)</f>
        <v>0</v>
      </c>
      <c r="AA93" s="25">
        <f t="shared" ca="1" si="16"/>
        <v>0</v>
      </c>
      <c r="AB93" s="25">
        <f t="shared" ca="1" si="17"/>
        <v>0</v>
      </c>
    </row>
    <row r="94" spans="1:28" x14ac:dyDescent="0.2">
      <c r="A94" s="7" t="str">
        <f t="shared" si="9"/>
        <v/>
      </c>
      <c r="B94" s="37"/>
      <c r="C94" s="37"/>
      <c r="D94" s="37"/>
      <c r="E94" s="37"/>
      <c r="F94" s="37"/>
      <c r="G94" s="37"/>
      <c r="H94" s="47"/>
      <c r="I94" s="47"/>
      <c r="J94" s="37"/>
      <c r="K94" s="61"/>
      <c r="L94" s="66"/>
      <c r="M94" s="67" t="e">
        <f t="shared" si="10"/>
        <v>#NUM!</v>
      </c>
      <c r="N94" s="67" t="e">
        <f t="shared" si="11"/>
        <v>#NUM!</v>
      </c>
      <c r="O94" s="25">
        <f t="shared" si="12"/>
        <v>0</v>
      </c>
      <c r="P94" s="25" t="e">
        <f t="shared" si="13"/>
        <v>#NUM!</v>
      </c>
      <c r="Q94" s="25">
        <f ca="1">IF(I94&gt;'入力シート（基本情報）'!$I$1,1,0)*IF(E94=Q$1,1,0)</f>
        <v>0</v>
      </c>
      <c r="R94" s="25">
        <f ca="1">IFERROR(VLOOKUP($F94,リスト用!$P:$Q,2,FALSE)*VLOOKUP($J94,リスト用!$H:$I,2,FALSE)*O94*Q94,0)</f>
        <v>0</v>
      </c>
      <c r="S94" s="25">
        <f ca="1">IFERROR(VLOOKUP($F94,リスト用!$P:$Q,2,FALSE)*VLOOKUP($J94,リスト用!$H:$I,2,FALSE)*P94*Q94,0)</f>
        <v>0</v>
      </c>
      <c r="U94" s="25">
        <f t="shared" ca="1" si="14"/>
        <v>0</v>
      </c>
      <c r="V94" s="25">
        <f t="shared" ca="1" si="15"/>
        <v>0</v>
      </c>
      <c r="W94" s="25">
        <f ca="1">IF(I94&gt;'入力シート（基本情報）'!$J$1,1,0)*IF(OR(E94=$W$1,E94=$Q$1),1,0)</f>
        <v>0</v>
      </c>
      <c r="X94" s="25">
        <f ca="1">IFERROR(VLOOKUP($E94,リスト用!$M:$N,2,FALSE)*VLOOKUP($J94,リスト用!$H:$I,2,FALSE)*O94*W94,0)</f>
        <v>0</v>
      </c>
      <c r="Y94" s="25">
        <f ca="1">IFERROR(VLOOKUP($E94,リスト用!$M:$N,2,FALSE)*VLOOKUP($J94,リスト用!$H:$I,2,FALSE)*P94*W94,0)</f>
        <v>0</v>
      </c>
      <c r="AA94" s="25">
        <f t="shared" ca="1" si="16"/>
        <v>0</v>
      </c>
      <c r="AB94" s="25">
        <f t="shared" ca="1" si="17"/>
        <v>0</v>
      </c>
    </row>
    <row r="95" spans="1:28" x14ac:dyDescent="0.2">
      <c r="A95" s="7" t="str">
        <f t="shared" si="9"/>
        <v/>
      </c>
      <c r="B95" s="37"/>
      <c r="C95" s="37"/>
      <c r="D95" s="37"/>
      <c r="E95" s="37"/>
      <c r="F95" s="37"/>
      <c r="G95" s="37"/>
      <c r="H95" s="47"/>
      <c r="I95" s="47"/>
      <c r="J95" s="37"/>
      <c r="K95" s="61"/>
      <c r="L95" s="66"/>
      <c r="M95" s="67" t="e">
        <f t="shared" si="10"/>
        <v>#NUM!</v>
      </c>
      <c r="N95" s="67" t="e">
        <f t="shared" si="11"/>
        <v>#NUM!</v>
      </c>
      <c r="O95" s="25">
        <f t="shared" si="12"/>
        <v>0</v>
      </c>
      <c r="P95" s="25" t="e">
        <f t="shared" si="13"/>
        <v>#NUM!</v>
      </c>
      <c r="Q95" s="25">
        <f ca="1">IF(I95&gt;'入力シート（基本情報）'!$I$1,1,0)*IF(E95=Q$1,1,0)</f>
        <v>0</v>
      </c>
      <c r="R95" s="25">
        <f ca="1">IFERROR(VLOOKUP($F95,リスト用!$P:$Q,2,FALSE)*VLOOKUP($J95,リスト用!$H:$I,2,FALSE)*O95*Q95,0)</f>
        <v>0</v>
      </c>
      <c r="S95" s="25">
        <f ca="1">IFERROR(VLOOKUP($F95,リスト用!$P:$Q,2,FALSE)*VLOOKUP($J95,リスト用!$H:$I,2,FALSE)*P95*Q95,0)</f>
        <v>0</v>
      </c>
      <c r="U95" s="25">
        <f t="shared" ca="1" si="14"/>
        <v>0</v>
      </c>
      <c r="V95" s="25">
        <f t="shared" ca="1" si="15"/>
        <v>0</v>
      </c>
      <c r="W95" s="25">
        <f ca="1">IF(I95&gt;'入力シート（基本情報）'!$J$1,1,0)*IF(OR(E95=$W$1,E95=$Q$1),1,0)</f>
        <v>0</v>
      </c>
      <c r="X95" s="25">
        <f ca="1">IFERROR(VLOOKUP($E95,リスト用!$M:$N,2,FALSE)*VLOOKUP($J95,リスト用!$H:$I,2,FALSE)*O95*W95,0)</f>
        <v>0</v>
      </c>
      <c r="Y95" s="25">
        <f ca="1">IFERROR(VLOOKUP($E95,リスト用!$M:$N,2,FALSE)*VLOOKUP($J95,リスト用!$H:$I,2,FALSE)*P95*W95,0)</f>
        <v>0</v>
      </c>
      <c r="AA95" s="25">
        <f t="shared" ca="1" si="16"/>
        <v>0</v>
      </c>
      <c r="AB95" s="25">
        <f t="shared" ca="1" si="17"/>
        <v>0</v>
      </c>
    </row>
    <row r="96" spans="1:28" x14ac:dyDescent="0.2">
      <c r="A96" s="7" t="str">
        <f t="shared" si="9"/>
        <v/>
      </c>
      <c r="B96" s="37"/>
      <c r="C96" s="37"/>
      <c r="D96" s="37"/>
      <c r="E96" s="37"/>
      <c r="F96" s="37"/>
      <c r="G96" s="37"/>
      <c r="H96" s="47"/>
      <c r="I96" s="47"/>
      <c r="J96" s="37"/>
      <c r="K96" s="61"/>
      <c r="L96" s="66"/>
      <c r="M96" s="67" t="e">
        <f t="shared" si="10"/>
        <v>#NUM!</v>
      </c>
      <c r="N96" s="67" t="e">
        <f t="shared" si="11"/>
        <v>#NUM!</v>
      </c>
      <c r="O96" s="25">
        <f t="shared" si="12"/>
        <v>0</v>
      </c>
      <c r="P96" s="25" t="e">
        <f t="shared" si="13"/>
        <v>#NUM!</v>
      </c>
      <c r="Q96" s="25">
        <f ca="1">IF(I96&gt;'入力シート（基本情報）'!$I$1,1,0)*IF(E96=Q$1,1,0)</f>
        <v>0</v>
      </c>
      <c r="R96" s="25">
        <f ca="1">IFERROR(VLOOKUP($F96,リスト用!$P:$Q,2,FALSE)*VLOOKUP($J96,リスト用!$H:$I,2,FALSE)*O96*Q96,0)</f>
        <v>0</v>
      </c>
      <c r="S96" s="25">
        <f ca="1">IFERROR(VLOOKUP($F96,リスト用!$P:$Q,2,FALSE)*VLOOKUP($J96,リスト用!$H:$I,2,FALSE)*P96*Q96,0)</f>
        <v>0</v>
      </c>
      <c r="U96" s="25">
        <f t="shared" ca="1" si="14"/>
        <v>0</v>
      </c>
      <c r="V96" s="25">
        <f t="shared" ca="1" si="15"/>
        <v>0</v>
      </c>
      <c r="W96" s="25">
        <f ca="1">IF(I96&gt;'入力シート（基本情報）'!$J$1,1,0)*IF(OR(E96=$W$1,E96=$Q$1),1,0)</f>
        <v>0</v>
      </c>
      <c r="X96" s="25">
        <f ca="1">IFERROR(VLOOKUP($E96,リスト用!$M:$N,2,FALSE)*VLOOKUP($J96,リスト用!$H:$I,2,FALSE)*O96*W96,0)</f>
        <v>0</v>
      </c>
      <c r="Y96" s="25">
        <f ca="1">IFERROR(VLOOKUP($E96,リスト用!$M:$N,2,FALSE)*VLOOKUP($J96,リスト用!$H:$I,2,FALSE)*P96*W96,0)</f>
        <v>0</v>
      </c>
      <c r="AA96" s="25">
        <f t="shared" ca="1" si="16"/>
        <v>0</v>
      </c>
      <c r="AB96" s="25">
        <f t="shared" ca="1" si="17"/>
        <v>0</v>
      </c>
    </row>
    <row r="97" spans="1:28" x14ac:dyDescent="0.2">
      <c r="A97" s="7" t="str">
        <f t="shared" si="9"/>
        <v/>
      </c>
      <c r="B97" s="37"/>
      <c r="C97" s="37"/>
      <c r="D97" s="37"/>
      <c r="E97" s="37"/>
      <c r="F97" s="37"/>
      <c r="G97" s="37"/>
      <c r="H97" s="47"/>
      <c r="I97" s="47"/>
      <c r="J97" s="37"/>
      <c r="K97" s="61"/>
      <c r="L97" s="66"/>
      <c r="M97" s="67" t="e">
        <f t="shared" si="10"/>
        <v>#NUM!</v>
      </c>
      <c r="N97" s="67" t="e">
        <f t="shared" si="11"/>
        <v>#NUM!</v>
      </c>
      <c r="O97" s="25">
        <f t="shared" si="12"/>
        <v>0</v>
      </c>
      <c r="P97" s="25" t="e">
        <f t="shared" si="13"/>
        <v>#NUM!</v>
      </c>
      <c r="Q97" s="25">
        <f ca="1">IF(I97&gt;'入力シート（基本情報）'!$I$1,1,0)*IF(E97=Q$1,1,0)</f>
        <v>0</v>
      </c>
      <c r="R97" s="25">
        <f ca="1">IFERROR(VLOOKUP($F97,リスト用!$P:$Q,2,FALSE)*VLOOKUP($J97,リスト用!$H:$I,2,FALSE)*O97*Q97,0)</f>
        <v>0</v>
      </c>
      <c r="S97" s="25">
        <f ca="1">IFERROR(VLOOKUP($F97,リスト用!$P:$Q,2,FALSE)*VLOOKUP($J97,リスト用!$H:$I,2,FALSE)*P97*Q97,0)</f>
        <v>0</v>
      </c>
      <c r="U97" s="25">
        <f t="shared" ca="1" si="14"/>
        <v>0</v>
      </c>
      <c r="V97" s="25">
        <f t="shared" ca="1" si="15"/>
        <v>0</v>
      </c>
      <c r="W97" s="25">
        <f ca="1">IF(I97&gt;'入力シート（基本情報）'!$J$1,1,0)*IF(OR(E97=$W$1,E97=$Q$1),1,0)</f>
        <v>0</v>
      </c>
      <c r="X97" s="25">
        <f ca="1">IFERROR(VLOOKUP($E97,リスト用!$M:$N,2,FALSE)*VLOOKUP($J97,リスト用!$H:$I,2,FALSE)*O97*W97,0)</f>
        <v>0</v>
      </c>
      <c r="Y97" s="25">
        <f ca="1">IFERROR(VLOOKUP($E97,リスト用!$M:$N,2,FALSE)*VLOOKUP($J97,リスト用!$H:$I,2,FALSE)*P97*W97,0)</f>
        <v>0</v>
      </c>
      <c r="AA97" s="25">
        <f t="shared" ca="1" si="16"/>
        <v>0</v>
      </c>
      <c r="AB97" s="25">
        <f t="shared" ca="1" si="17"/>
        <v>0</v>
      </c>
    </row>
    <row r="98" spans="1:28" x14ac:dyDescent="0.2">
      <c r="A98" s="7" t="str">
        <f t="shared" si="9"/>
        <v/>
      </c>
      <c r="B98" s="37"/>
      <c r="C98" s="37"/>
      <c r="D98" s="37"/>
      <c r="E98" s="37"/>
      <c r="F98" s="37"/>
      <c r="G98" s="37"/>
      <c r="H98" s="47"/>
      <c r="I98" s="47"/>
      <c r="J98" s="37"/>
      <c r="K98" s="61"/>
      <c r="L98" s="66"/>
      <c r="M98" s="67" t="e">
        <f t="shared" si="10"/>
        <v>#NUM!</v>
      </c>
      <c r="N98" s="67" t="e">
        <f t="shared" si="11"/>
        <v>#NUM!</v>
      </c>
      <c r="O98" s="25">
        <f t="shared" si="12"/>
        <v>0</v>
      </c>
      <c r="P98" s="25" t="e">
        <f t="shared" si="13"/>
        <v>#NUM!</v>
      </c>
      <c r="Q98" s="25">
        <f ca="1">IF(I98&gt;'入力シート（基本情報）'!$I$1,1,0)*IF(E98=Q$1,1,0)</f>
        <v>0</v>
      </c>
      <c r="R98" s="25">
        <f ca="1">IFERROR(VLOOKUP($F98,リスト用!$P:$Q,2,FALSE)*VLOOKUP($J98,リスト用!$H:$I,2,FALSE)*O98*Q98,0)</f>
        <v>0</v>
      </c>
      <c r="S98" s="25">
        <f ca="1">IFERROR(VLOOKUP($F98,リスト用!$P:$Q,2,FALSE)*VLOOKUP($J98,リスト用!$H:$I,2,FALSE)*P98*Q98,0)</f>
        <v>0</v>
      </c>
      <c r="U98" s="25">
        <f t="shared" ca="1" si="14"/>
        <v>0</v>
      </c>
      <c r="V98" s="25">
        <f t="shared" ca="1" si="15"/>
        <v>0</v>
      </c>
      <c r="W98" s="25">
        <f ca="1">IF(I98&gt;'入力シート（基本情報）'!$J$1,1,0)*IF(OR(E98=$W$1,E98=$Q$1),1,0)</f>
        <v>0</v>
      </c>
      <c r="X98" s="25">
        <f ca="1">IFERROR(VLOOKUP($E98,リスト用!$M:$N,2,FALSE)*VLOOKUP($J98,リスト用!$H:$I,2,FALSE)*O98*W98,0)</f>
        <v>0</v>
      </c>
      <c r="Y98" s="25">
        <f ca="1">IFERROR(VLOOKUP($E98,リスト用!$M:$N,2,FALSE)*VLOOKUP($J98,リスト用!$H:$I,2,FALSE)*P98*W98,0)</f>
        <v>0</v>
      </c>
      <c r="AA98" s="25">
        <f t="shared" ca="1" si="16"/>
        <v>0</v>
      </c>
      <c r="AB98" s="25">
        <f t="shared" ca="1" si="17"/>
        <v>0</v>
      </c>
    </row>
    <row r="99" spans="1:28" x14ac:dyDescent="0.2">
      <c r="A99" s="7" t="str">
        <f t="shared" si="9"/>
        <v/>
      </c>
      <c r="B99" s="37"/>
      <c r="C99" s="37"/>
      <c r="D99" s="37"/>
      <c r="E99" s="37"/>
      <c r="F99" s="37"/>
      <c r="G99" s="37"/>
      <c r="H99" s="47"/>
      <c r="I99" s="47"/>
      <c r="J99" s="37"/>
      <c r="K99" s="61"/>
      <c r="L99" s="66"/>
      <c r="M99" s="67" t="e">
        <f t="shared" si="10"/>
        <v>#NUM!</v>
      </c>
      <c r="N99" s="67" t="e">
        <f t="shared" si="11"/>
        <v>#NUM!</v>
      </c>
      <c r="O99" s="25">
        <f t="shared" si="12"/>
        <v>0</v>
      </c>
      <c r="P99" s="25" t="e">
        <f t="shared" si="13"/>
        <v>#NUM!</v>
      </c>
      <c r="Q99" s="25">
        <f ca="1">IF(I99&gt;'入力シート（基本情報）'!$I$1,1,0)*IF(E99=Q$1,1,0)</f>
        <v>0</v>
      </c>
      <c r="R99" s="25">
        <f ca="1">IFERROR(VLOOKUP($F99,リスト用!$P:$Q,2,FALSE)*VLOOKUP($J99,リスト用!$H:$I,2,FALSE)*O99*Q99,0)</f>
        <v>0</v>
      </c>
      <c r="S99" s="25">
        <f ca="1">IFERROR(VLOOKUP($F99,リスト用!$P:$Q,2,FALSE)*VLOOKUP($J99,リスト用!$H:$I,2,FALSE)*P99*Q99,0)</f>
        <v>0</v>
      </c>
      <c r="U99" s="25">
        <f t="shared" ca="1" si="14"/>
        <v>0</v>
      </c>
      <c r="V99" s="25">
        <f t="shared" ca="1" si="15"/>
        <v>0</v>
      </c>
      <c r="W99" s="25">
        <f ca="1">IF(I99&gt;'入力シート（基本情報）'!$J$1,1,0)*IF(OR(E99=$W$1,E99=$Q$1),1,0)</f>
        <v>0</v>
      </c>
      <c r="X99" s="25">
        <f ca="1">IFERROR(VLOOKUP($E99,リスト用!$M:$N,2,FALSE)*VLOOKUP($J99,リスト用!$H:$I,2,FALSE)*O99*W99,0)</f>
        <v>0</v>
      </c>
      <c r="Y99" s="25">
        <f ca="1">IFERROR(VLOOKUP($E99,リスト用!$M:$N,2,FALSE)*VLOOKUP($J99,リスト用!$H:$I,2,FALSE)*P99*W99,0)</f>
        <v>0</v>
      </c>
      <c r="AA99" s="25">
        <f t="shared" ca="1" si="16"/>
        <v>0</v>
      </c>
      <c r="AB99" s="25">
        <f t="shared" ca="1" si="17"/>
        <v>0</v>
      </c>
    </row>
    <row r="100" spans="1:28" x14ac:dyDescent="0.2">
      <c r="A100" s="7" t="str">
        <f t="shared" si="9"/>
        <v/>
      </c>
      <c r="B100" s="37"/>
      <c r="C100" s="37"/>
      <c r="D100" s="37"/>
      <c r="E100" s="37"/>
      <c r="F100" s="37"/>
      <c r="G100" s="37"/>
      <c r="H100" s="47"/>
      <c r="I100" s="47"/>
      <c r="J100" s="37"/>
      <c r="K100" s="61"/>
      <c r="L100" s="66"/>
      <c r="M100" s="67" t="e">
        <f t="shared" si="10"/>
        <v>#NUM!</v>
      </c>
      <c r="N100" s="67" t="e">
        <f t="shared" si="11"/>
        <v>#NUM!</v>
      </c>
      <c r="O100" s="25">
        <f t="shared" si="12"/>
        <v>0</v>
      </c>
      <c r="P100" s="25" t="e">
        <f t="shared" si="13"/>
        <v>#NUM!</v>
      </c>
      <c r="Q100" s="25">
        <f ca="1">IF(I100&gt;'入力シート（基本情報）'!$I$1,1,0)*IF(E100=Q$1,1,0)</f>
        <v>0</v>
      </c>
      <c r="R100" s="25">
        <f ca="1">IFERROR(VLOOKUP($F100,リスト用!$P:$Q,2,FALSE)*VLOOKUP($J100,リスト用!$H:$I,2,FALSE)*O100*Q100,0)</f>
        <v>0</v>
      </c>
      <c r="S100" s="25">
        <f ca="1">IFERROR(VLOOKUP($F100,リスト用!$P:$Q,2,FALSE)*VLOOKUP($J100,リスト用!$H:$I,2,FALSE)*P100*Q100,0)</f>
        <v>0</v>
      </c>
      <c r="U100" s="25">
        <f t="shared" ca="1" si="14"/>
        <v>0</v>
      </c>
      <c r="V100" s="25">
        <f t="shared" ca="1" si="15"/>
        <v>0</v>
      </c>
      <c r="W100" s="25">
        <f ca="1">IF(I100&gt;'入力シート（基本情報）'!$J$1,1,0)*IF(OR(E100=$W$1,E100=$Q$1),1,0)</f>
        <v>0</v>
      </c>
      <c r="X100" s="25">
        <f ca="1">IFERROR(VLOOKUP($E100,リスト用!$M:$N,2,FALSE)*VLOOKUP($J100,リスト用!$H:$I,2,FALSE)*O100*W100,0)</f>
        <v>0</v>
      </c>
      <c r="Y100" s="25">
        <f ca="1">IFERROR(VLOOKUP($E100,リスト用!$M:$N,2,FALSE)*VLOOKUP($J100,リスト用!$H:$I,2,FALSE)*P100*W100,0)</f>
        <v>0</v>
      </c>
      <c r="AA100" s="25">
        <f t="shared" ca="1" si="16"/>
        <v>0</v>
      </c>
      <c r="AB100" s="25">
        <f t="shared" ca="1" si="17"/>
        <v>0</v>
      </c>
    </row>
    <row r="101" spans="1:28" x14ac:dyDescent="0.2">
      <c r="A101" s="7" t="str">
        <f t="shared" si="9"/>
        <v/>
      </c>
      <c r="B101" s="37"/>
      <c r="C101" s="37"/>
      <c r="D101" s="37"/>
      <c r="E101" s="37"/>
      <c r="F101" s="37"/>
      <c r="G101" s="37"/>
      <c r="H101" s="47"/>
      <c r="I101" s="47"/>
      <c r="J101" s="37"/>
      <c r="K101" s="61"/>
      <c r="L101" s="66"/>
      <c r="M101" s="67" t="e">
        <f t="shared" si="10"/>
        <v>#NUM!</v>
      </c>
      <c r="N101" s="67" t="e">
        <f t="shared" si="11"/>
        <v>#NUM!</v>
      </c>
      <c r="O101" s="25">
        <f t="shared" si="12"/>
        <v>0</v>
      </c>
      <c r="P101" s="25" t="e">
        <f t="shared" si="13"/>
        <v>#NUM!</v>
      </c>
      <c r="Q101" s="25">
        <f ca="1">IF(I101&gt;'入力シート（基本情報）'!$I$1,1,0)*IF(E101=Q$1,1,0)</f>
        <v>0</v>
      </c>
      <c r="R101" s="25">
        <f ca="1">IFERROR(VLOOKUP($F101,リスト用!$P:$Q,2,FALSE)*VLOOKUP($J101,リスト用!$H:$I,2,FALSE)*O101*Q101,0)</f>
        <v>0</v>
      </c>
      <c r="S101" s="25">
        <f ca="1">IFERROR(VLOOKUP($F101,リスト用!$P:$Q,2,FALSE)*VLOOKUP($J101,リスト用!$H:$I,2,FALSE)*P101*Q101,0)</f>
        <v>0</v>
      </c>
      <c r="U101" s="25">
        <f t="shared" ca="1" si="14"/>
        <v>0</v>
      </c>
      <c r="V101" s="25">
        <f t="shared" ca="1" si="15"/>
        <v>0</v>
      </c>
      <c r="W101" s="25">
        <f ca="1">IF(I101&gt;'入力シート（基本情報）'!$J$1,1,0)*IF(OR(E101=$W$1,E101=$Q$1),1,0)</f>
        <v>0</v>
      </c>
      <c r="X101" s="25">
        <f ca="1">IFERROR(VLOOKUP($E101,リスト用!$M:$N,2,FALSE)*VLOOKUP($J101,リスト用!$H:$I,2,FALSE)*O101*W101,0)</f>
        <v>0</v>
      </c>
      <c r="Y101" s="25">
        <f ca="1">IFERROR(VLOOKUP($E101,リスト用!$M:$N,2,FALSE)*VLOOKUP($J101,リスト用!$H:$I,2,FALSE)*P101*W101,0)</f>
        <v>0</v>
      </c>
      <c r="AA101" s="25">
        <f t="shared" ca="1" si="16"/>
        <v>0</v>
      </c>
      <c r="AB101" s="25">
        <f t="shared" ca="1" si="17"/>
        <v>0</v>
      </c>
    </row>
  </sheetData>
  <sheetProtection algorithmName="SHA-512" hashValue="kKnVgslIj2JqbalB8TrrmuzAQVA/rZW9YAFUGakLYFF+uV6Iq+LNhz7cAY+TxF4mLAs5y5HphQZOCUmt4HtV/w==" saltValue="/g1NRxQSnHaUYyR+oHY43w==" spinCount="100000" sheet="1" selectLockedCells="1"/>
  <dataConsolidate/>
  <phoneticPr fontId="1"/>
  <conditionalFormatting sqref="C1:C1048576 E1:E1048576">
    <cfRule type="expression" dxfId="42" priority="9">
      <formula>AND($A1&lt;&gt;"",ISBLANK($D1),ISBLANK(C1),$J1&lt;&gt;"29時間未満、在家庭、浪人等")</formula>
    </cfRule>
  </conditionalFormatting>
  <conditionalFormatting sqref="D1:D1048576">
    <cfRule type="expression" dxfId="41" priority="5">
      <formula>AND($E1&lt;&gt;"学生",$A1&lt;&gt;"",$D1&lt;&gt;"学校区分")</formula>
    </cfRule>
  </conditionalFormatting>
  <conditionalFormatting sqref="D2">
    <cfRule type="expression" dxfId="40" priority="17">
      <formula>AND($D$2&lt;&gt;"高校２",$D$2&lt;&gt;"高校３")</formula>
    </cfRule>
  </conditionalFormatting>
  <conditionalFormatting sqref="D1:E1048576 G1:J1048576">
    <cfRule type="expression" dxfId="39" priority="13">
      <formula>AND($A1="",NOT(ISBLANK(D1)),ROW(D1)&lt;&gt;2)</formula>
    </cfRule>
  </conditionalFormatting>
  <conditionalFormatting sqref="F1:F1048576">
    <cfRule type="expression" dxfId="38" priority="1">
      <formula>AND(OR(RIGHT($E1,2)="経験",$E1="国際貢献活動"),$A1&lt;&gt;"",ISBLANK($F1))</formula>
    </cfRule>
    <cfRule type="expression" dxfId="37" priority="4">
      <formula>AND(RIGHT($E1,2)&lt;&gt;"経験",$E1&lt;&gt;"国際貢献活動",$A1&lt;&gt;"",$F1&lt;&gt;"業務内容")</formula>
    </cfRule>
  </conditionalFormatting>
  <conditionalFormatting sqref="G1:G1048576">
    <cfRule type="expression" dxfId="36" priority="6">
      <formula>AND($E1&lt;&gt;"学生",$E1&lt;&gt;"在家庭",ISBLANK(G1),$A1&lt;&gt;"")</formula>
    </cfRule>
  </conditionalFormatting>
  <conditionalFormatting sqref="H1:H1048576">
    <cfRule type="expression" dxfId="35" priority="16">
      <formula>AND($A1&gt;1,$A1&lt;101,I1048576+1&lt;&gt;H1)</formula>
    </cfRule>
  </conditionalFormatting>
  <conditionalFormatting sqref="H2:J1048576">
    <cfRule type="expression" dxfId="34" priority="22">
      <formula>AND($A2&lt;&gt;"",ISBLANK(H2))</formula>
    </cfRule>
  </conditionalFormatting>
  <conditionalFormatting sqref="I1:I1048576">
    <cfRule type="expression" dxfId="33" priority="15">
      <formula>AND($A1&gt;1,$A1&lt;101,H1&gt;I1)</formula>
    </cfRule>
  </conditionalFormatting>
  <conditionalFormatting sqref="J1:J1048576">
    <cfRule type="expression" dxfId="32" priority="10">
      <formula>AND(J1="休職等（３か月以上のもの）",O1*30+P1&lt;90)</formula>
    </cfRule>
    <cfRule type="expression" dxfId="31" priority="11">
      <formula>AND(NOT(ISBLANK(D1)),J1&lt;&gt;"正規課程",J1&lt;&gt;"休学、留年等",J1&lt;&gt;$J$1)</formula>
    </cfRule>
    <cfRule type="expression" dxfId="30" priority="12">
      <formula>AND(ISBLANK(D1),OR(J1="正規課程",J1="休学、留年等"))</formula>
    </cfRule>
  </conditionalFormatting>
  <conditionalFormatting sqref="K3 K6">
    <cfRule type="expression" dxfId="28" priority="3">
      <formula>K3&lt;L3</formula>
    </cfRule>
  </conditionalFormatting>
  <conditionalFormatting sqref="M1:S1 AA1:AB1 M2:AB1048576">
    <cfRule type="expression" dxfId="27" priority="8">
      <formula>AND(ISERROR($M1),ISERROR($N1))</formula>
    </cfRule>
  </conditionalFormatting>
  <conditionalFormatting sqref="V1:Y1">
    <cfRule type="expression" dxfId="26" priority="7">
      <formula>AND(ISERROR($M1),ISERROR($N1))</formula>
    </cfRule>
  </conditionalFormatting>
  <dataValidations count="4">
    <dataValidation allowBlank="1" showInputMessage="1" showErrorMessage="1" prompt="高等学校以降の経歴を古い順に入力してください。" sqref="B2:B1048576 C102:C1048576" xr:uid="{00000000-0002-0000-0400-000000000000}"/>
    <dataValidation allowBlank="1" showInputMessage="1" showErrorMessage="1" prompt="空白期間が存在しないよう、入力してください。" sqref="H2:I101" xr:uid="{00000000-0002-0000-0400-000001000000}"/>
    <dataValidation allowBlank="1" showInputMessage="1" showErrorMessage="1" prompt="職歴の場合のみ入力してください。" sqref="C2:C101" xr:uid="{00000000-0002-0000-0400-000002000000}"/>
    <dataValidation allowBlank="1" showInputMessage="1" showErrorMessage="1" prompt="入力内容に不備がある場合、セルが赤色に塗りつぶされます。_x000a_塗りつぶされた場合は、入力内容を必ず確認してください。" sqref="G2:G1048576" xr:uid="{00000000-0002-0000-0400-000003000000}"/>
  </dataValidations>
  <pageMargins left="0.7" right="0.19"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9" id="{67ED7739-79EA-4732-A537-4471955D406E}">
            <xm:f>AND(NOT(ISBLANK($B1)),J1&lt;&gt;リスト用!$H$1,J1&lt;&gt;リスト用!$H$2,J1&lt;&gt;リスト用!$H$3,J1&lt;&gt;リスト用!$H$4,J1&lt;&gt;リスト用!$H$5,J1&lt;&gt;リスト用!$H$6,J1&lt;&gt;リスト用!$H$7,J1&lt;&gt;$J$1)</xm:f>
            <x14:dxf>
              <fill>
                <patternFill>
                  <bgColor rgb="FFFF0000"/>
                </patternFill>
              </fill>
            </x14:dxf>
          </x14:cfRule>
          <xm:sqref>J1:J1048576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リスト用!$H$1:$H$7</xm:f>
          </x14:formula1>
          <xm:sqref>J2:J1048576</xm:sqref>
        </x14:dataValidation>
        <x14:dataValidation type="list" allowBlank="1" showInputMessage="1" showErrorMessage="1" prompt="学歴を入力した場合は、対応する区分をリストから選択してください。_x000a_※区分の説明は、受験案内を参照してください。" xr:uid="{00000000-0002-0000-0400-000005000000}">
          <x14:formula1>
            <xm:f>リスト用!$F$2:$F$13</xm:f>
          </x14:formula1>
          <xm:sqref>D2:D1048576</xm:sqref>
        </x14:dataValidation>
        <x14:dataValidation type="list" allowBlank="1" showInputMessage="1" showErrorMessage="1" prompt="対応する分類をリストから選択してください。" xr:uid="{00000000-0002-0000-0400-000006000000}">
          <x14:formula1>
            <xm:f>リスト用!$M$1:$M$5</xm:f>
          </x14:formula1>
          <xm:sqref>E2:E1048576</xm:sqref>
        </x14:dataValidation>
        <x14:dataValidation type="list" allowBlank="1" showInputMessage="1" showErrorMessage="1" xr:uid="{00000000-0002-0000-0400-000007000000}">
          <x14:formula1>
            <xm:f>リスト用!$P$1:$P$14</xm:f>
          </x14:formula1>
          <xm:sqref>F2:F1048576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104"/>
  <sheetViews>
    <sheetView zoomScaleNormal="100" workbookViewId="0">
      <pane xSplit="1" ySplit="1" topLeftCell="G8" activePane="bottomRight" state="frozen"/>
      <selection pane="topRight" activeCell="B1" sqref="B1"/>
      <selection pane="bottomLeft" activeCell="A2" sqref="A2"/>
      <selection pane="bottomRight" activeCell="AF20" sqref="AF20"/>
    </sheetView>
  </sheetViews>
  <sheetFormatPr defaultColWidth="9" defaultRowHeight="14" outlineLevelCol="1" x14ac:dyDescent="0.2"/>
  <cols>
    <col min="1" max="1" width="4.1640625" style="7" bestFit="1" customWidth="1"/>
    <col min="2" max="2" width="17.1640625" style="7" customWidth="1"/>
    <col min="3" max="3" width="30.58203125" style="7" customWidth="1"/>
    <col min="4" max="4" width="9.5" style="7" bestFit="1" customWidth="1"/>
    <col min="5" max="5" width="15.6640625" style="39" customWidth="1"/>
    <col min="6" max="6" width="15.6640625" style="39" hidden="1" customWidth="1" outlineLevel="1"/>
    <col min="7" max="7" width="47.6640625" style="39" customWidth="1" collapsed="1"/>
    <col min="8" max="9" width="10.5" style="7" bestFit="1" customWidth="1"/>
    <col min="10" max="10" width="22.1640625" style="39" customWidth="1"/>
    <col min="11" max="11" width="18.1640625" style="61" hidden="1" customWidth="1" outlineLevel="1"/>
    <col min="12" max="12" width="9" style="42" hidden="1" customWidth="1" outlineLevel="1"/>
    <col min="13" max="14" width="10.5" style="42" hidden="1" customWidth="1" outlineLevel="1"/>
    <col min="15" max="28" width="9" style="42" hidden="1" customWidth="1" outlineLevel="1"/>
    <col min="29" max="29" width="9" style="42" collapsed="1"/>
    <col min="30" max="16384" width="9" style="7"/>
  </cols>
  <sheetData>
    <row r="1" spans="1:29" x14ac:dyDescent="0.2">
      <c r="A1" s="7" t="s">
        <v>135</v>
      </c>
      <c r="B1" s="7" t="s">
        <v>132</v>
      </c>
      <c r="C1" s="7" t="s">
        <v>263</v>
      </c>
      <c r="D1" s="7" t="s">
        <v>151</v>
      </c>
      <c r="E1" s="39" t="s">
        <v>268</v>
      </c>
      <c r="F1" s="7" t="s">
        <v>274</v>
      </c>
      <c r="G1" s="39" t="s">
        <v>269</v>
      </c>
      <c r="H1" s="7" t="s">
        <v>256</v>
      </c>
      <c r="I1" s="7" t="s">
        <v>257</v>
      </c>
      <c r="J1" s="39" t="s">
        <v>262</v>
      </c>
      <c r="K1" s="55"/>
      <c r="O1" s="42" t="s">
        <v>260</v>
      </c>
      <c r="P1" s="42" t="s">
        <v>261</v>
      </c>
      <c r="Q1" s="42" t="s">
        <v>270</v>
      </c>
      <c r="R1" s="42">
        <f ca="1">SUM(U2:U104)</f>
        <v>0</v>
      </c>
      <c r="S1" s="42">
        <f ca="1">SUM(V2:V104)</f>
        <v>0</v>
      </c>
      <c r="T1" s="42">
        <f ca="1">R1+INT(S1/30)+IF(MOD(S1,30)=0,0,1)</f>
        <v>0</v>
      </c>
      <c r="W1" s="42" t="s">
        <v>271</v>
      </c>
      <c r="X1" s="42">
        <f>SUM(AA2:AA104)</f>
        <v>72</v>
      </c>
      <c r="Y1" s="42">
        <f>SUM(AB2:AB104)</f>
        <v>0</v>
      </c>
      <c r="Z1" s="42">
        <f>X1+INT(Y1/30)+IF(MOD(Y1,30)=0,0,1)</f>
        <v>72</v>
      </c>
    </row>
    <row r="2" spans="1:29" x14ac:dyDescent="0.2">
      <c r="A2" s="7">
        <f>IF(ISBLANK(B2),"",ROW()-1)</f>
        <v>1</v>
      </c>
      <c r="B2" s="26" t="s">
        <v>272</v>
      </c>
      <c r="C2" s="26"/>
      <c r="D2" s="26" t="s">
        <v>140</v>
      </c>
      <c r="E2" s="40" t="s">
        <v>266</v>
      </c>
      <c r="F2" s="49"/>
      <c r="G2" s="41"/>
      <c r="H2" s="46">
        <v>35521</v>
      </c>
      <c r="I2" s="46">
        <v>36616</v>
      </c>
      <c r="J2" s="40" t="s">
        <v>154</v>
      </c>
      <c r="K2" s="56" t="s">
        <v>277</v>
      </c>
      <c r="L2" s="57"/>
      <c r="M2" s="58">
        <f>EOMONTH(H2-1,0)+1</f>
        <v>35521</v>
      </c>
      <c r="N2" s="58">
        <f>EOMONTH(I2+1,-1)</f>
        <v>36616</v>
      </c>
      <c r="O2" s="42">
        <f>IFERROR(DATEDIF(M2,N2+1,"M"),0)</f>
        <v>36</v>
      </c>
      <c r="P2" s="42">
        <f>IF(N2+1&lt;M2,I2-H2+1,(M2-H2)+(I2-N2))</f>
        <v>0</v>
      </c>
      <c r="Q2" s="42">
        <f ca="1">IF(I2&gt;'入力シート（基本情報）'!$I$1,1,0)</f>
        <v>0</v>
      </c>
      <c r="R2" s="42">
        <f ca="1">IFERROR(VLOOKUP($F2,リスト用!$P:$Q,2,FALSE)*VLOOKUP($J2,リスト用!$H:$I,2,FALSE)*O2*Q2,0)</f>
        <v>0</v>
      </c>
      <c r="S2" s="42">
        <f ca="1">IFERROR(VLOOKUP($F2,リスト用!$P:$Q,2,FALSE)*VLOOKUP($J2,リスト用!$H:$I,2,FALSE)*P2*Q2,0)</f>
        <v>0</v>
      </c>
      <c r="U2" s="42">
        <f ca="1">INT(R2)</f>
        <v>0</v>
      </c>
      <c r="V2" s="42">
        <f ca="1">(R2-U2)*30+S2</f>
        <v>0</v>
      </c>
      <c r="W2" s="42">
        <f>IF(D2="高校３",0,1)</f>
        <v>0</v>
      </c>
      <c r="X2" s="42">
        <f>IFERROR(VLOOKUP($E2,リスト用!$M:$N,2,FALSE)*VLOOKUP($J2,リスト用!$H:$I,2,FALSE)*O2*W2,0)</f>
        <v>0</v>
      </c>
      <c r="Y2" s="42">
        <f>IFERROR(VLOOKUP($E2,リスト用!$M:$N,2,FALSE)*VLOOKUP($J2,リスト用!$H:$I,2,FALSE)*P2*W2,0)</f>
        <v>0</v>
      </c>
      <c r="AA2" s="42">
        <f>INT(X2)</f>
        <v>0</v>
      </c>
      <c r="AB2" s="42">
        <f>(X2-AA2)*30+Y2</f>
        <v>0</v>
      </c>
    </row>
    <row r="3" spans="1:29" x14ac:dyDescent="0.2">
      <c r="A3" s="7">
        <f t="shared" ref="A3:A69" si="0">IF(ISBLANK(B3),"",ROW()-1)</f>
        <v>2</v>
      </c>
      <c r="B3" s="26" t="s">
        <v>244</v>
      </c>
      <c r="C3" s="26"/>
      <c r="D3" s="48"/>
      <c r="E3" s="40" t="s">
        <v>244</v>
      </c>
      <c r="F3" s="49"/>
      <c r="G3" s="41" t="s">
        <v>243</v>
      </c>
      <c r="H3" s="46">
        <v>36617</v>
      </c>
      <c r="I3" s="46">
        <v>36981</v>
      </c>
      <c r="J3" s="40" t="s">
        <v>251</v>
      </c>
      <c r="K3" s="59">
        <f>Z1</f>
        <v>72</v>
      </c>
      <c r="L3" s="57"/>
      <c r="M3" s="58">
        <f t="shared" ref="M3:M69" si="1">EOMONTH(H3-1,0)+1</f>
        <v>36617</v>
      </c>
      <c r="N3" s="58">
        <f t="shared" ref="N3:N69" si="2">EOMONTH(I3+1,-1)</f>
        <v>36981</v>
      </c>
      <c r="O3" s="42">
        <f t="shared" ref="O3:O69" si="3">IFERROR(DATEDIF(M3,N3+1,"M"),0)</f>
        <v>12</v>
      </c>
      <c r="P3" s="42">
        <f t="shared" ref="P3:P69" si="4">IF(N3+1&lt;M3,I3-H3+1,(M3-H3)+(I3-N3))</f>
        <v>0</v>
      </c>
      <c r="Q3" s="42">
        <f ca="1">IF(I3&gt;'入力シート（基本情報）'!$I$1,1,0)</f>
        <v>0</v>
      </c>
      <c r="R3" s="42">
        <f ca="1">IFERROR(VLOOKUP($F3,リスト用!$P:$Q,2,FALSE)*VLOOKUP($J3,リスト用!$H:$I,2,FALSE)*O3*Q3,0)</f>
        <v>0</v>
      </c>
      <c r="S3" s="42">
        <f ca="1">IFERROR(VLOOKUP($F3,リスト用!$P:$Q,2,FALSE)*VLOOKUP($J3,リスト用!$H:$I,2,FALSE)*P3*Q3,0)</f>
        <v>0</v>
      </c>
      <c r="U3" s="42">
        <f ca="1">INT(R3)</f>
        <v>0</v>
      </c>
      <c r="V3" s="42">
        <f ca="1">(R3-U3)*30+S3</f>
        <v>0</v>
      </c>
      <c r="W3" s="42">
        <f t="shared" ref="W3:W69" si="5">IF(D3="高校３",0,1)</f>
        <v>1</v>
      </c>
      <c r="X3" s="42">
        <f>IFERROR(VLOOKUP($E3,リスト用!$M:$N,2,FALSE)*VLOOKUP($J3,リスト用!$H:$I,2,FALSE)*O3*W3,0)</f>
        <v>0</v>
      </c>
      <c r="Y3" s="42">
        <f>IFERROR(VLOOKUP($E3,リスト用!$M:$N,2,FALSE)*VLOOKUP($J3,リスト用!$H:$I,2,FALSE)*P3*W3,0)</f>
        <v>0</v>
      </c>
      <c r="AA3" s="42">
        <f>INT(X3)</f>
        <v>0</v>
      </c>
      <c r="AB3" s="42">
        <f>(X3-AA3)*30+Y3</f>
        <v>0</v>
      </c>
    </row>
    <row r="4" spans="1:29" x14ac:dyDescent="0.2">
      <c r="A4" s="7">
        <f t="shared" si="0"/>
        <v>3</v>
      </c>
      <c r="B4" s="26" t="s">
        <v>273</v>
      </c>
      <c r="C4" s="26"/>
      <c r="D4" s="26" t="s">
        <v>145</v>
      </c>
      <c r="E4" s="40" t="s">
        <v>266</v>
      </c>
      <c r="F4" s="49"/>
      <c r="G4" s="41"/>
      <c r="H4" s="46">
        <v>36982</v>
      </c>
      <c r="I4" s="46">
        <v>38442</v>
      </c>
      <c r="J4" s="40" t="s">
        <v>154</v>
      </c>
      <c r="K4" s="60"/>
      <c r="L4" s="57"/>
      <c r="M4" s="58">
        <f t="shared" si="1"/>
        <v>36982</v>
      </c>
      <c r="N4" s="58">
        <f t="shared" si="2"/>
        <v>38442</v>
      </c>
      <c r="O4" s="42">
        <f t="shared" si="3"/>
        <v>48</v>
      </c>
      <c r="P4" s="42">
        <f t="shared" si="4"/>
        <v>0</v>
      </c>
      <c r="Q4" s="42">
        <f ca="1">IF(I4&gt;'入力シート（基本情報）'!$I$1,1,0)</f>
        <v>0</v>
      </c>
      <c r="R4" s="42">
        <f ca="1">IFERROR(VLOOKUP($F4,リスト用!$P:$Q,2,FALSE)*VLOOKUP($J4,リスト用!$H:$I,2,FALSE)*O4*Q4,0)</f>
        <v>0</v>
      </c>
      <c r="S4" s="42">
        <f ca="1">IFERROR(VLOOKUP($F4,リスト用!$P:$Q,2,FALSE)*VLOOKUP($J4,リスト用!$H:$I,2,FALSE)*P4*Q4,0)</f>
        <v>0</v>
      </c>
      <c r="U4" s="42">
        <f t="shared" ref="U4:U70" ca="1" si="6">INT(R4)</f>
        <v>0</v>
      </c>
      <c r="V4" s="42">
        <f t="shared" ref="V4:V70" ca="1" si="7">(R4-U4)*30+S4</f>
        <v>0</v>
      </c>
      <c r="W4" s="42">
        <f t="shared" si="5"/>
        <v>1</v>
      </c>
      <c r="X4" s="42">
        <f>IFERROR(VLOOKUP($E4,リスト用!$M:$N,2,FALSE)*VLOOKUP($J4,リスト用!$H:$I,2,FALSE)*O4*W4,0)</f>
        <v>0</v>
      </c>
      <c r="Y4" s="42">
        <f>IFERROR(VLOOKUP($E4,リスト用!$M:$N,2,FALSE)*VLOOKUP($J4,リスト用!$H:$I,2,FALSE)*P4*W4,0)</f>
        <v>0</v>
      </c>
      <c r="AA4" s="42">
        <f t="shared" ref="AA4:AA70" si="8">INT(X4)</f>
        <v>0</v>
      </c>
      <c r="AB4" s="42">
        <f t="shared" ref="AB4:AB70" si="9">(X4-AA4)*30+Y4</f>
        <v>0</v>
      </c>
    </row>
    <row r="5" spans="1:29" x14ac:dyDescent="0.2">
      <c r="A5" s="7">
        <f t="shared" si="0"/>
        <v>4</v>
      </c>
      <c r="B5" s="26" t="s">
        <v>273</v>
      </c>
      <c r="C5" s="26"/>
      <c r="D5" s="26" t="s">
        <v>145</v>
      </c>
      <c r="E5" s="40" t="s">
        <v>266</v>
      </c>
      <c r="F5" s="49"/>
      <c r="G5" s="41" t="s">
        <v>283</v>
      </c>
      <c r="H5" s="46">
        <v>38443</v>
      </c>
      <c r="I5" s="46">
        <v>39172</v>
      </c>
      <c r="J5" s="40" t="s">
        <v>252</v>
      </c>
      <c r="K5" s="56" t="s">
        <v>278</v>
      </c>
      <c r="L5" s="57"/>
      <c r="M5" s="58">
        <f t="shared" si="1"/>
        <v>38443</v>
      </c>
      <c r="N5" s="58">
        <f t="shared" si="2"/>
        <v>39172</v>
      </c>
      <c r="O5" s="42">
        <f t="shared" si="3"/>
        <v>24</v>
      </c>
      <c r="P5" s="42">
        <f t="shared" si="4"/>
        <v>0</v>
      </c>
      <c r="Q5" s="42">
        <f ca="1">IF(I5&gt;'入力シート（基本情報）'!$I$1,1,0)</f>
        <v>0</v>
      </c>
      <c r="R5" s="42">
        <f ca="1">IFERROR(VLOOKUP($F5,リスト用!$P:$Q,2,FALSE)*VLOOKUP($J5,リスト用!$H:$I,2,FALSE)*O5*Q5,0)</f>
        <v>0</v>
      </c>
      <c r="S5" s="42">
        <f ca="1">IFERROR(VLOOKUP($F5,リスト用!$P:$Q,2,FALSE)*VLOOKUP($J5,リスト用!$H:$I,2,FALSE)*P5*Q5,0)</f>
        <v>0</v>
      </c>
      <c r="U5" s="42">
        <f t="shared" ca="1" si="6"/>
        <v>0</v>
      </c>
      <c r="V5" s="42">
        <f t="shared" ca="1" si="7"/>
        <v>0</v>
      </c>
      <c r="W5" s="42">
        <f t="shared" si="5"/>
        <v>1</v>
      </c>
      <c r="X5" s="42">
        <f>IFERROR(VLOOKUP($E5,リスト用!$M:$N,2,FALSE)*VLOOKUP($J5,リスト用!$H:$I,2,FALSE)*O5*W5,0)</f>
        <v>0</v>
      </c>
      <c r="Y5" s="42">
        <f>IFERROR(VLOOKUP($E5,リスト用!$M:$N,2,FALSE)*VLOOKUP($J5,リスト用!$H:$I,2,FALSE)*P5*W5,0)</f>
        <v>0</v>
      </c>
      <c r="AA5" s="42">
        <f t="shared" si="8"/>
        <v>0</v>
      </c>
      <c r="AB5" s="42">
        <f t="shared" si="9"/>
        <v>0</v>
      </c>
    </row>
    <row r="6" spans="1:29" x14ac:dyDescent="0.2">
      <c r="A6" s="7">
        <f t="shared" si="0"/>
        <v>5</v>
      </c>
      <c r="B6" s="26" t="s">
        <v>259</v>
      </c>
      <c r="C6" s="26" t="s">
        <v>264</v>
      </c>
      <c r="D6" s="48"/>
      <c r="E6" s="40" t="s">
        <v>286</v>
      </c>
      <c r="F6" s="40" t="s">
        <v>287</v>
      </c>
      <c r="G6" s="45"/>
      <c r="H6" s="46">
        <v>39173</v>
      </c>
      <c r="I6" s="46">
        <v>40298</v>
      </c>
      <c r="J6" s="40" t="s">
        <v>254</v>
      </c>
      <c r="K6" s="59">
        <f ca="1">T1</f>
        <v>0</v>
      </c>
      <c r="L6" s="57"/>
      <c r="M6" s="58">
        <f t="shared" si="1"/>
        <v>39173</v>
      </c>
      <c r="N6" s="58">
        <f t="shared" si="2"/>
        <v>40298</v>
      </c>
      <c r="O6" s="42">
        <f t="shared" si="3"/>
        <v>37</v>
      </c>
      <c r="P6" s="42">
        <f t="shared" si="4"/>
        <v>0</v>
      </c>
      <c r="Q6" s="42">
        <f ca="1">IF(I6&gt;'入力シート（基本情報）'!$I$1,1,0)</f>
        <v>0</v>
      </c>
      <c r="R6" s="42">
        <f ca="1">IFERROR(VLOOKUP($F6,リスト用!$P:$Q,2,FALSE)*VLOOKUP($J6,リスト用!$H:$I,2,FALSE)*O6*Q6,0)</f>
        <v>0</v>
      </c>
      <c r="S6" s="42">
        <f ca="1">IFERROR(VLOOKUP($F6,リスト用!$P:$Q,2,FALSE)*VLOOKUP($J6,リスト用!$H:$I,2,FALSE)*P6*Q6,0)</f>
        <v>0</v>
      </c>
      <c r="U6" s="42">
        <f t="shared" ca="1" si="6"/>
        <v>0</v>
      </c>
      <c r="V6" s="42">
        <f t="shared" ca="1" si="7"/>
        <v>0</v>
      </c>
      <c r="W6" s="42">
        <f t="shared" si="5"/>
        <v>1</v>
      </c>
      <c r="X6" s="42">
        <f>IFERROR(VLOOKUP($E6,リスト用!$M:$N,2,FALSE)*VLOOKUP($J6,リスト用!$H:$I,2,FALSE)*O6*W6,0)</f>
        <v>37</v>
      </c>
      <c r="Y6" s="42">
        <f>IFERROR(VLOOKUP($E6,リスト用!$M:$N,2,FALSE)*VLOOKUP($J6,リスト用!$H:$I,2,FALSE)*P6*W6,0)</f>
        <v>0</v>
      </c>
      <c r="AA6" s="42">
        <f t="shared" si="8"/>
        <v>37</v>
      </c>
      <c r="AB6" s="42">
        <f t="shared" si="9"/>
        <v>0</v>
      </c>
    </row>
    <row r="7" spans="1:29" x14ac:dyDescent="0.2">
      <c r="A7" s="7">
        <f t="shared" si="0"/>
        <v>6</v>
      </c>
      <c r="B7" s="26" t="s">
        <v>259</v>
      </c>
      <c r="C7" s="26" t="s">
        <v>264</v>
      </c>
      <c r="D7" s="48"/>
      <c r="E7" s="40" t="s">
        <v>267</v>
      </c>
      <c r="F7" s="49"/>
      <c r="G7" s="44" t="s">
        <v>282</v>
      </c>
      <c r="H7" s="46">
        <v>40299</v>
      </c>
      <c r="I7" s="46">
        <v>40999</v>
      </c>
      <c r="J7" s="40" t="s">
        <v>258</v>
      </c>
      <c r="L7" s="57"/>
      <c r="M7" s="58">
        <f t="shared" si="1"/>
        <v>40299</v>
      </c>
      <c r="N7" s="58">
        <f t="shared" si="2"/>
        <v>40999</v>
      </c>
      <c r="O7" s="42">
        <f t="shared" si="3"/>
        <v>23</v>
      </c>
      <c r="P7" s="42">
        <f t="shared" si="4"/>
        <v>0</v>
      </c>
      <c r="Q7" s="42">
        <f ca="1">IF(I7&gt;'入力シート（基本情報）'!$I$1,1,0)</f>
        <v>0</v>
      </c>
      <c r="R7" s="42">
        <f ca="1">IFERROR(VLOOKUP($F7,リスト用!$P:$Q,2,FALSE)*VLOOKUP($J7,リスト用!$H:$I,2,FALSE)*O7*Q7,0)</f>
        <v>0</v>
      </c>
      <c r="S7" s="42">
        <f ca="1">IFERROR(VLOOKUP($F7,リスト用!$P:$Q,2,FALSE)*VLOOKUP($J7,リスト用!$H:$I,2,FALSE)*P7*Q7,0)</f>
        <v>0</v>
      </c>
      <c r="U7" s="42">
        <f t="shared" ca="1" si="6"/>
        <v>0</v>
      </c>
      <c r="V7" s="42">
        <f t="shared" ca="1" si="7"/>
        <v>0</v>
      </c>
      <c r="W7" s="42">
        <f t="shared" si="5"/>
        <v>1</v>
      </c>
      <c r="X7" s="42">
        <f>IFERROR(VLOOKUP($E7,リスト用!$M:$N,2,FALSE)*VLOOKUP($J7,リスト用!$H:$I,2,FALSE)*O7*W7,0)</f>
        <v>0</v>
      </c>
      <c r="Y7" s="42">
        <f>IFERROR(VLOOKUP($E7,リスト用!$M:$N,2,FALSE)*VLOOKUP($J7,リスト用!$H:$I,2,FALSE)*P7*W7,0)</f>
        <v>0</v>
      </c>
      <c r="AA7" s="42">
        <f t="shared" si="8"/>
        <v>0</v>
      </c>
      <c r="AB7" s="42">
        <f t="shared" si="9"/>
        <v>0</v>
      </c>
    </row>
    <row r="8" spans="1:29" s="51" customFormat="1" x14ac:dyDescent="0.2">
      <c r="A8" s="51">
        <f t="shared" si="0"/>
        <v>7</v>
      </c>
      <c r="B8" s="51" t="s">
        <v>259</v>
      </c>
      <c r="C8" s="51" t="s">
        <v>264</v>
      </c>
      <c r="D8" s="54"/>
      <c r="E8" s="50" t="s">
        <v>286</v>
      </c>
      <c r="F8" s="50" t="s">
        <v>288</v>
      </c>
      <c r="G8" s="50" t="s">
        <v>306</v>
      </c>
      <c r="H8" s="53">
        <v>41000</v>
      </c>
      <c r="I8" s="53">
        <v>41729</v>
      </c>
      <c r="J8" s="50" t="s">
        <v>254</v>
      </c>
      <c r="K8" s="62"/>
      <c r="L8" s="63"/>
      <c r="M8" s="64">
        <f t="shared" si="1"/>
        <v>41000</v>
      </c>
      <c r="N8" s="64">
        <f t="shared" si="2"/>
        <v>41729</v>
      </c>
      <c r="O8" s="63">
        <f t="shared" si="3"/>
        <v>24</v>
      </c>
      <c r="P8" s="63">
        <f t="shared" si="4"/>
        <v>0</v>
      </c>
      <c r="Q8" s="63">
        <f ca="1">IF(I8&gt;'入力シート（基本情報）'!$I$1,1,0)</f>
        <v>0</v>
      </c>
      <c r="R8" s="63">
        <f ca="1">IFERROR(VLOOKUP($F8,リスト用!$P:$Q,2,FALSE)*VLOOKUP($J8,リスト用!$H:$I,2,FALSE)*O8*Q8,0)</f>
        <v>0</v>
      </c>
      <c r="S8" s="63">
        <f ca="1">IFERROR(VLOOKUP($F8,リスト用!$P:$Q,2,FALSE)*VLOOKUP($J8,リスト用!$H:$I,2,FALSE)*P8*Q8,0)</f>
        <v>0</v>
      </c>
      <c r="T8" s="63"/>
      <c r="U8" s="63">
        <f t="shared" ca="1" si="6"/>
        <v>0</v>
      </c>
      <c r="V8" s="63">
        <f t="shared" ca="1" si="7"/>
        <v>0</v>
      </c>
      <c r="W8" s="63">
        <f t="shared" si="5"/>
        <v>1</v>
      </c>
      <c r="X8" s="63">
        <f>IFERROR(VLOOKUP($E8,リスト用!$M:$N,2,FALSE)*VLOOKUP($J8,リスト用!$H:$I,2,FALSE)*O8*W8,0)</f>
        <v>24</v>
      </c>
      <c r="Y8" s="63">
        <f>IFERROR(VLOOKUP($E8,リスト用!$M:$N,2,FALSE)*VLOOKUP($J8,リスト用!$H:$I,2,FALSE)*P8*W8,0)</f>
        <v>0</v>
      </c>
      <c r="Z8" s="63"/>
      <c r="AA8" s="63">
        <f t="shared" si="8"/>
        <v>24</v>
      </c>
      <c r="AB8" s="63">
        <f t="shared" si="9"/>
        <v>0</v>
      </c>
      <c r="AC8" s="63"/>
    </row>
    <row r="9" spans="1:29" s="51" customFormat="1" x14ac:dyDescent="0.2">
      <c r="A9" s="51">
        <f t="shared" ref="A9" si="10">IF(ISBLANK(B9),"",ROW()-1)</f>
        <v>8</v>
      </c>
      <c r="B9" s="51" t="s">
        <v>259</v>
      </c>
      <c r="C9" s="51" t="s">
        <v>308</v>
      </c>
      <c r="D9" s="54"/>
      <c r="E9" s="50" t="s">
        <v>286</v>
      </c>
      <c r="F9" s="50" t="s">
        <v>288</v>
      </c>
      <c r="G9" s="50" t="s">
        <v>307</v>
      </c>
      <c r="H9" s="53">
        <v>42095</v>
      </c>
      <c r="I9" s="53">
        <v>42429</v>
      </c>
      <c r="J9" s="50" t="s">
        <v>254</v>
      </c>
      <c r="K9" s="62"/>
      <c r="L9" s="63"/>
      <c r="M9" s="64">
        <f t="shared" ref="M9" si="11">EOMONTH(H9-1,0)+1</f>
        <v>42095</v>
      </c>
      <c r="N9" s="64">
        <f t="shared" ref="N9" si="12">EOMONTH(I9+1,-1)</f>
        <v>42429</v>
      </c>
      <c r="O9" s="63">
        <f t="shared" ref="O9" si="13">IFERROR(DATEDIF(M9,N9+1,"M"),0)</f>
        <v>11</v>
      </c>
      <c r="P9" s="63">
        <f t="shared" ref="P9" si="14">IF(N9+1&lt;M9,I9-H9+1,(M9-H9)+(I9-N9))</f>
        <v>0</v>
      </c>
      <c r="Q9" s="63">
        <f ca="1">IF(I9&gt;'入力シート（基本情報）'!$I$1,1,0)</f>
        <v>0</v>
      </c>
      <c r="R9" s="63">
        <f ca="1">IFERROR(VLOOKUP($F9,リスト用!$P:$Q,2,FALSE)*VLOOKUP($J9,リスト用!$H:$I,2,FALSE)*O9*Q9,0)</f>
        <v>0</v>
      </c>
      <c r="S9" s="63">
        <f ca="1">IFERROR(VLOOKUP($F9,リスト用!$P:$Q,2,FALSE)*VLOOKUP($J9,リスト用!$H:$I,2,FALSE)*P9*Q9,0)</f>
        <v>0</v>
      </c>
      <c r="T9" s="63"/>
      <c r="U9" s="63">
        <f t="shared" ref="U9" ca="1" si="15">INT(R9)</f>
        <v>0</v>
      </c>
      <c r="V9" s="63">
        <f t="shared" ref="V9" ca="1" si="16">(R9-U9)*30+S9</f>
        <v>0</v>
      </c>
      <c r="W9" s="63">
        <f t="shared" ref="W9" si="17">IF(D9="高校３",0,1)</f>
        <v>1</v>
      </c>
      <c r="X9" s="63">
        <f>IFERROR(VLOOKUP($E9,リスト用!$M:$N,2,FALSE)*VLOOKUP($J9,リスト用!$H:$I,2,FALSE)*O9*W9,0)</f>
        <v>11</v>
      </c>
      <c r="Y9" s="63">
        <f>IFERROR(VLOOKUP($E9,リスト用!$M:$N,2,FALSE)*VLOOKUP($J9,リスト用!$H:$I,2,FALSE)*P9*W9,0)</f>
        <v>0</v>
      </c>
      <c r="Z9" s="63"/>
      <c r="AA9" s="63">
        <f t="shared" ref="AA9" si="18">INT(X9)</f>
        <v>11</v>
      </c>
      <c r="AB9" s="63">
        <f t="shared" ref="AB9" si="19">(X9-AA9)*30+Y9</f>
        <v>0</v>
      </c>
      <c r="AC9" s="63"/>
    </row>
    <row r="10" spans="1:29" s="54" customFormat="1" x14ac:dyDescent="0.2">
      <c r="A10" s="54">
        <f t="shared" si="0"/>
        <v>9</v>
      </c>
      <c r="B10" s="54" t="s">
        <v>244</v>
      </c>
      <c r="E10" s="50" t="s">
        <v>244</v>
      </c>
      <c r="F10" s="50"/>
      <c r="G10" s="50"/>
      <c r="H10" s="53">
        <v>42430</v>
      </c>
      <c r="I10" s="53">
        <v>42460</v>
      </c>
      <c r="J10" s="50" t="s">
        <v>251</v>
      </c>
      <c r="K10" s="62"/>
      <c r="L10" s="63"/>
      <c r="M10" s="64"/>
      <c r="N10" s="64"/>
      <c r="O10" s="63"/>
      <c r="P10" s="63"/>
      <c r="Q10" s="63"/>
      <c r="R10" s="63"/>
      <c r="S10" s="63"/>
      <c r="T10" s="63"/>
      <c r="U10" s="63"/>
      <c r="V10" s="63"/>
      <c r="W10" s="63"/>
      <c r="X10" s="63"/>
      <c r="Y10" s="63"/>
      <c r="Z10" s="63"/>
      <c r="AA10" s="63"/>
      <c r="AB10" s="63"/>
      <c r="AC10" s="63"/>
    </row>
    <row r="11" spans="1:29" s="51" customFormat="1" x14ac:dyDescent="0.2">
      <c r="A11" s="51">
        <f t="shared" si="0"/>
        <v>10</v>
      </c>
      <c r="B11" s="51" t="s">
        <v>265</v>
      </c>
      <c r="C11" s="51" t="s">
        <v>309</v>
      </c>
      <c r="D11" s="54"/>
      <c r="E11" s="50" t="s">
        <v>286</v>
      </c>
      <c r="F11" s="50" t="s">
        <v>290</v>
      </c>
      <c r="G11" s="50" t="s">
        <v>315</v>
      </c>
      <c r="H11" s="53">
        <v>42461</v>
      </c>
      <c r="I11" s="53">
        <v>42825</v>
      </c>
      <c r="J11" s="50" t="s">
        <v>153</v>
      </c>
      <c r="K11" s="62"/>
      <c r="L11" s="63"/>
      <c r="M11" s="64"/>
      <c r="N11" s="64"/>
      <c r="O11" s="63"/>
      <c r="P11" s="63"/>
      <c r="Q11" s="63"/>
      <c r="R11" s="63"/>
      <c r="S11" s="63"/>
      <c r="T11" s="63"/>
      <c r="U11" s="63"/>
      <c r="V11" s="63"/>
      <c r="W11" s="63"/>
      <c r="X11" s="63"/>
      <c r="Y11" s="63"/>
      <c r="Z11" s="63"/>
      <c r="AA11" s="63"/>
      <c r="AB11" s="63"/>
      <c r="AC11" s="63"/>
    </row>
    <row r="12" spans="1:29" s="51" customFormat="1" x14ac:dyDescent="0.2">
      <c r="A12" s="51">
        <f t="shared" si="0"/>
        <v>11</v>
      </c>
      <c r="B12" s="51" t="s">
        <v>265</v>
      </c>
      <c r="C12" s="51" t="s">
        <v>310</v>
      </c>
      <c r="D12" s="54"/>
      <c r="E12" s="50" t="s">
        <v>286</v>
      </c>
      <c r="F12" s="50" t="s">
        <v>287</v>
      </c>
      <c r="G12" s="50" t="s">
        <v>301</v>
      </c>
      <c r="H12" s="53">
        <v>42826</v>
      </c>
      <c r="I12" s="53">
        <v>43008</v>
      </c>
      <c r="J12" s="50" t="s">
        <v>153</v>
      </c>
      <c r="K12" s="62"/>
      <c r="L12" s="63"/>
      <c r="M12" s="64"/>
      <c r="N12" s="64"/>
      <c r="O12" s="63"/>
      <c r="P12" s="63"/>
      <c r="Q12" s="63"/>
      <c r="R12" s="63"/>
      <c r="S12" s="63"/>
      <c r="T12" s="63"/>
      <c r="U12" s="63"/>
      <c r="V12" s="63"/>
      <c r="W12" s="63"/>
      <c r="X12" s="63"/>
      <c r="Y12" s="63"/>
      <c r="Z12" s="63"/>
      <c r="AA12" s="63"/>
      <c r="AB12" s="63"/>
      <c r="AC12" s="63"/>
    </row>
    <row r="13" spans="1:29" s="51" customFormat="1" x14ac:dyDescent="0.2">
      <c r="A13" s="51">
        <f t="shared" si="0"/>
        <v>12</v>
      </c>
      <c r="B13" s="51" t="s">
        <v>265</v>
      </c>
      <c r="C13" s="51" t="s">
        <v>310</v>
      </c>
      <c r="D13" s="54"/>
      <c r="E13" s="50" t="s">
        <v>286</v>
      </c>
      <c r="F13" s="50" t="s">
        <v>290</v>
      </c>
      <c r="G13" s="50" t="s">
        <v>314</v>
      </c>
      <c r="H13" s="53">
        <v>43009</v>
      </c>
      <c r="I13" s="53">
        <v>43555</v>
      </c>
      <c r="J13" s="50" t="s">
        <v>254</v>
      </c>
      <c r="K13" s="62"/>
      <c r="L13" s="63"/>
      <c r="M13" s="64"/>
      <c r="N13" s="64"/>
      <c r="O13" s="63"/>
      <c r="P13" s="63"/>
      <c r="Q13" s="63"/>
      <c r="R13" s="63"/>
      <c r="S13" s="63"/>
      <c r="T13" s="63"/>
      <c r="U13" s="63"/>
      <c r="V13" s="63"/>
      <c r="W13" s="63"/>
      <c r="X13" s="63"/>
      <c r="Y13" s="63"/>
      <c r="Z13" s="63"/>
      <c r="AA13" s="63"/>
      <c r="AB13" s="63"/>
      <c r="AC13" s="63"/>
    </row>
    <row r="14" spans="1:29" s="51" customFormat="1" x14ac:dyDescent="0.2">
      <c r="A14" s="51">
        <f t="shared" ref="A14" si="20">IF(ISBLANK(B14),"",ROW()-1)</f>
        <v>13</v>
      </c>
      <c r="B14" s="51" t="s">
        <v>311</v>
      </c>
      <c r="C14" s="51" t="s">
        <v>312</v>
      </c>
      <c r="D14" s="54"/>
      <c r="E14" s="50" t="s">
        <v>286</v>
      </c>
      <c r="F14" s="50" t="s">
        <v>290</v>
      </c>
      <c r="G14" s="50" t="s">
        <v>316</v>
      </c>
      <c r="H14" s="53">
        <v>43556</v>
      </c>
      <c r="I14" s="53">
        <v>44286</v>
      </c>
      <c r="J14" s="50" t="s">
        <v>254</v>
      </c>
      <c r="K14" s="62"/>
      <c r="L14" s="63"/>
      <c r="M14" s="64"/>
      <c r="N14" s="64"/>
      <c r="O14" s="63"/>
      <c r="P14" s="63"/>
      <c r="Q14" s="63"/>
      <c r="R14" s="63"/>
      <c r="S14" s="63"/>
      <c r="T14" s="63"/>
      <c r="U14" s="63"/>
      <c r="V14" s="63"/>
      <c r="W14" s="63"/>
      <c r="X14" s="63"/>
      <c r="Y14" s="63"/>
      <c r="Z14" s="63"/>
      <c r="AA14" s="63"/>
      <c r="AB14" s="63"/>
      <c r="AC14" s="63"/>
    </row>
    <row r="15" spans="1:29" s="51" customFormat="1" x14ac:dyDescent="0.2">
      <c r="A15" s="51">
        <f t="shared" si="0"/>
        <v>14</v>
      </c>
      <c r="B15" s="51" t="s">
        <v>311</v>
      </c>
      <c r="C15" s="51" t="s">
        <v>313</v>
      </c>
      <c r="D15" s="54"/>
      <c r="E15" s="50" t="s">
        <v>286</v>
      </c>
      <c r="F15" s="50" t="s">
        <v>290</v>
      </c>
      <c r="G15" s="50" t="s">
        <v>317</v>
      </c>
      <c r="H15" s="53">
        <v>44287</v>
      </c>
      <c r="I15" s="53">
        <v>46477</v>
      </c>
      <c r="J15" s="50" t="s">
        <v>254</v>
      </c>
      <c r="K15" s="62"/>
      <c r="L15" s="63"/>
      <c r="M15" s="64"/>
      <c r="N15" s="64"/>
      <c r="O15" s="63"/>
      <c r="P15" s="63"/>
      <c r="Q15" s="63"/>
      <c r="R15" s="63"/>
      <c r="S15" s="63"/>
      <c r="T15" s="63"/>
      <c r="U15" s="63"/>
      <c r="V15" s="63"/>
      <c r="W15" s="63"/>
      <c r="X15" s="63"/>
      <c r="Y15" s="63"/>
      <c r="Z15" s="63"/>
      <c r="AA15" s="63"/>
      <c r="AB15" s="63"/>
      <c r="AC15" s="63"/>
    </row>
    <row r="16" spans="1:29" x14ac:dyDescent="0.2">
      <c r="A16" s="7" t="str">
        <f t="shared" si="0"/>
        <v/>
      </c>
      <c r="B16" s="26"/>
      <c r="C16" s="26"/>
      <c r="D16" s="51"/>
      <c r="E16" s="50"/>
      <c r="F16" s="50"/>
      <c r="G16" s="41"/>
      <c r="H16" s="46"/>
      <c r="I16" s="46"/>
      <c r="J16" s="40"/>
      <c r="L16" s="57"/>
      <c r="M16" s="58"/>
      <c r="N16" s="58"/>
    </row>
    <row r="17" spans="1:28" x14ac:dyDescent="0.2">
      <c r="A17" s="7" t="str">
        <f t="shared" si="0"/>
        <v/>
      </c>
      <c r="B17" s="26"/>
      <c r="C17" s="26"/>
      <c r="E17" s="41"/>
      <c r="F17" s="41"/>
      <c r="G17" s="41"/>
      <c r="H17" s="46"/>
      <c r="I17" s="46"/>
      <c r="J17" s="41"/>
      <c r="L17" s="57"/>
      <c r="M17" s="58"/>
      <c r="N17" s="58"/>
    </row>
    <row r="18" spans="1:28" x14ac:dyDescent="0.2">
      <c r="A18" s="7" t="str">
        <f t="shared" si="0"/>
        <v/>
      </c>
      <c r="H18" s="43"/>
      <c r="I18" s="43"/>
      <c r="L18" s="57"/>
      <c r="M18" s="58" t="e">
        <f t="shared" si="1"/>
        <v>#NUM!</v>
      </c>
      <c r="N18" s="58" t="e">
        <f t="shared" si="2"/>
        <v>#NUM!</v>
      </c>
      <c r="O18" s="42">
        <f t="shared" si="3"/>
        <v>0</v>
      </c>
      <c r="P18" s="42" t="e">
        <f t="shared" si="4"/>
        <v>#NUM!</v>
      </c>
      <c r="Q18" s="42">
        <f ca="1">IF(I18&gt;'入力シート（基本情報）'!$I$1,1,0)</f>
        <v>0</v>
      </c>
      <c r="R18" s="42">
        <f ca="1">IFERROR(VLOOKUP($F18,リスト用!$P:$Q,2,FALSE)*VLOOKUP($J18,リスト用!$H:$I,2,FALSE)*O18*Q18,0)</f>
        <v>0</v>
      </c>
      <c r="S18" s="42">
        <f ca="1">IFERROR(VLOOKUP($F18,リスト用!$P:$Q,2,FALSE)*VLOOKUP($J18,リスト用!$H:$I,2,FALSE)*P18*Q18,0)</f>
        <v>0</v>
      </c>
      <c r="U18" s="42">
        <f t="shared" ca="1" si="6"/>
        <v>0</v>
      </c>
      <c r="V18" s="42">
        <f t="shared" ca="1" si="7"/>
        <v>0</v>
      </c>
      <c r="W18" s="42">
        <f t="shared" si="5"/>
        <v>1</v>
      </c>
      <c r="X18" s="42">
        <f>IFERROR(VLOOKUP($E18,リスト用!$M:$N,2,FALSE)*VLOOKUP($J18,リスト用!$H:$I,2,FALSE)*O18*W18,0)</f>
        <v>0</v>
      </c>
      <c r="Y18" s="42">
        <f>IFERROR(VLOOKUP($E18,リスト用!$M:$N,2,FALSE)*VLOOKUP($J18,リスト用!$H:$I,2,FALSE)*P18*W18,0)</f>
        <v>0</v>
      </c>
      <c r="AA18" s="42">
        <f t="shared" si="8"/>
        <v>0</v>
      </c>
      <c r="AB18" s="42">
        <f t="shared" si="9"/>
        <v>0</v>
      </c>
    </row>
    <row r="19" spans="1:28" x14ac:dyDescent="0.2">
      <c r="A19" s="7" t="str">
        <f t="shared" si="0"/>
        <v/>
      </c>
      <c r="H19" s="43"/>
      <c r="I19" s="43"/>
      <c r="L19" s="57"/>
      <c r="M19" s="58" t="e">
        <f t="shared" si="1"/>
        <v>#NUM!</v>
      </c>
      <c r="N19" s="58" t="e">
        <f t="shared" si="2"/>
        <v>#NUM!</v>
      </c>
      <c r="O19" s="42">
        <f t="shared" si="3"/>
        <v>0</v>
      </c>
      <c r="P19" s="42" t="e">
        <f t="shared" si="4"/>
        <v>#NUM!</v>
      </c>
      <c r="Q19" s="42">
        <f ca="1">IF(I19&gt;'入力シート（基本情報）'!$I$1,1,0)</f>
        <v>0</v>
      </c>
      <c r="R19" s="42">
        <f ca="1">IFERROR(VLOOKUP($F19,リスト用!$P:$Q,2,FALSE)*VLOOKUP($J19,リスト用!$H:$I,2,FALSE)*O19*Q19,0)</f>
        <v>0</v>
      </c>
      <c r="S19" s="42">
        <f ca="1">IFERROR(VLOOKUP($F19,リスト用!$P:$Q,2,FALSE)*VLOOKUP($J19,リスト用!$H:$I,2,FALSE)*P19*Q19,0)</f>
        <v>0</v>
      </c>
      <c r="U19" s="42">
        <f t="shared" ca="1" si="6"/>
        <v>0</v>
      </c>
      <c r="V19" s="42">
        <f t="shared" ca="1" si="7"/>
        <v>0</v>
      </c>
      <c r="W19" s="42">
        <f t="shared" si="5"/>
        <v>1</v>
      </c>
      <c r="X19" s="42">
        <f>IFERROR(VLOOKUP($E19,リスト用!$M:$N,2,FALSE)*VLOOKUP($J19,リスト用!$H:$I,2,FALSE)*O19*W19,0)</f>
        <v>0</v>
      </c>
      <c r="Y19" s="42">
        <f>IFERROR(VLOOKUP($E19,リスト用!$M:$N,2,FALSE)*VLOOKUP($J19,リスト用!$H:$I,2,FALSE)*P19*W19,0)</f>
        <v>0</v>
      </c>
      <c r="AA19" s="42">
        <f t="shared" si="8"/>
        <v>0</v>
      </c>
      <c r="AB19" s="42">
        <f t="shared" si="9"/>
        <v>0</v>
      </c>
    </row>
    <row r="20" spans="1:28" x14ac:dyDescent="0.2">
      <c r="A20" s="7" t="str">
        <f t="shared" si="0"/>
        <v/>
      </c>
      <c r="H20" s="43"/>
      <c r="I20" s="43"/>
      <c r="L20" s="57"/>
      <c r="M20" s="58" t="e">
        <f t="shared" si="1"/>
        <v>#NUM!</v>
      </c>
      <c r="N20" s="58" t="e">
        <f t="shared" si="2"/>
        <v>#NUM!</v>
      </c>
      <c r="O20" s="42">
        <f t="shared" si="3"/>
        <v>0</v>
      </c>
      <c r="P20" s="42" t="e">
        <f t="shared" si="4"/>
        <v>#NUM!</v>
      </c>
      <c r="Q20" s="42">
        <f ca="1">IF(I20&gt;'入力シート（基本情報）'!$I$1,1,0)</f>
        <v>0</v>
      </c>
      <c r="R20" s="42">
        <f ca="1">IFERROR(VLOOKUP($F20,リスト用!$P:$Q,2,FALSE)*VLOOKUP($J20,リスト用!$H:$I,2,FALSE)*O20*Q20,0)</f>
        <v>0</v>
      </c>
      <c r="S20" s="42">
        <f ca="1">IFERROR(VLOOKUP($F20,リスト用!$P:$Q,2,FALSE)*VLOOKUP($J20,リスト用!$H:$I,2,FALSE)*P20*Q20,0)</f>
        <v>0</v>
      </c>
      <c r="U20" s="42">
        <f t="shared" ca="1" si="6"/>
        <v>0</v>
      </c>
      <c r="V20" s="42">
        <f t="shared" ca="1" si="7"/>
        <v>0</v>
      </c>
      <c r="W20" s="42">
        <f t="shared" si="5"/>
        <v>1</v>
      </c>
      <c r="X20" s="42">
        <f>IFERROR(VLOOKUP($E20,リスト用!$M:$N,2,FALSE)*VLOOKUP($J20,リスト用!$H:$I,2,FALSE)*O20*W20,0)</f>
        <v>0</v>
      </c>
      <c r="Y20" s="42">
        <f>IFERROR(VLOOKUP($E20,リスト用!$M:$N,2,FALSE)*VLOOKUP($J20,リスト用!$H:$I,2,FALSE)*P20*W20,0)</f>
        <v>0</v>
      </c>
      <c r="AA20" s="42">
        <f t="shared" si="8"/>
        <v>0</v>
      </c>
      <c r="AB20" s="42">
        <f t="shared" si="9"/>
        <v>0</v>
      </c>
    </row>
    <row r="21" spans="1:28" x14ac:dyDescent="0.2">
      <c r="A21" s="7" t="str">
        <f t="shared" si="0"/>
        <v/>
      </c>
      <c r="H21" s="43"/>
      <c r="I21" s="43"/>
      <c r="L21" s="57"/>
      <c r="M21" s="58" t="e">
        <f t="shared" si="1"/>
        <v>#NUM!</v>
      </c>
      <c r="N21" s="58" t="e">
        <f t="shared" si="2"/>
        <v>#NUM!</v>
      </c>
      <c r="O21" s="42">
        <f t="shared" si="3"/>
        <v>0</v>
      </c>
      <c r="P21" s="42" t="e">
        <f t="shared" si="4"/>
        <v>#NUM!</v>
      </c>
      <c r="Q21" s="42">
        <f ca="1">IF(I21&gt;'入力シート（基本情報）'!$I$1,1,0)</f>
        <v>0</v>
      </c>
      <c r="R21" s="42">
        <f ca="1">IFERROR(VLOOKUP($F21,リスト用!$P:$Q,2,FALSE)*VLOOKUP($J21,リスト用!$H:$I,2,FALSE)*O21*Q21,0)</f>
        <v>0</v>
      </c>
      <c r="S21" s="42">
        <f ca="1">IFERROR(VLOOKUP($F21,リスト用!$P:$Q,2,FALSE)*VLOOKUP($J21,リスト用!$H:$I,2,FALSE)*P21*Q21,0)</f>
        <v>0</v>
      </c>
      <c r="U21" s="42">
        <f t="shared" ca="1" si="6"/>
        <v>0</v>
      </c>
      <c r="V21" s="42">
        <f t="shared" ca="1" si="7"/>
        <v>0</v>
      </c>
      <c r="W21" s="42">
        <f t="shared" si="5"/>
        <v>1</v>
      </c>
      <c r="X21" s="42">
        <f>IFERROR(VLOOKUP($E21,リスト用!$M:$N,2,FALSE)*VLOOKUP($J21,リスト用!$H:$I,2,FALSE)*O21*W21,0)</f>
        <v>0</v>
      </c>
      <c r="Y21" s="42">
        <f>IFERROR(VLOOKUP($E21,リスト用!$M:$N,2,FALSE)*VLOOKUP($J21,リスト用!$H:$I,2,FALSE)*P21*W21,0)</f>
        <v>0</v>
      </c>
      <c r="AA21" s="42">
        <f t="shared" si="8"/>
        <v>0</v>
      </c>
      <c r="AB21" s="42">
        <f t="shared" si="9"/>
        <v>0</v>
      </c>
    </row>
    <row r="22" spans="1:28" x14ac:dyDescent="0.2">
      <c r="A22" s="7" t="str">
        <f t="shared" si="0"/>
        <v/>
      </c>
      <c r="H22" s="43"/>
      <c r="I22" s="43"/>
      <c r="L22" s="57"/>
      <c r="M22" s="58" t="e">
        <f t="shared" si="1"/>
        <v>#NUM!</v>
      </c>
      <c r="N22" s="58" t="e">
        <f t="shared" si="2"/>
        <v>#NUM!</v>
      </c>
      <c r="O22" s="42">
        <f t="shared" si="3"/>
        <v>0</v>
      </c>
      <c r="P22" s="42" t="e">
        <f t="shared" si="4"/>
        <v>#NUM!</v>
      </c>
      <c r="Q22" s="42">
        <f ca="1">IF(I22&gt;'入力シート（基本情報）'!$I$1,1,0)</f>
        <v>0</v>
      </c>
      <c r="R22" s="42">
        <f ca="1">IFERROR(VLOOKUP($F22,リスト用!$P:$Q,2,FALSE)*VLOOKUP($J22,リスト用!$H:$I,2,FALSE)*O22*Q22,0)</f>
        <v>0</v>
      </c>
      <c r="S22" s="42">
        <f ca="1">IFERROR(VLOOKUP($F22,リスト用!$P:$Q,2,FALSE)*VLOOKUP($J22,リスト用!$H:$I,2,FALSE)*P22*Q22,0)</f>
        <v>0</v>
      </c>
      <c r="U22" s="42">
        <f t="shared" ca="1" si="6"/>
        <v>0</v>
      </c>
      <c r="V22" s="42">
        <f t="shared" ca="1" si="7"/>
        <v>0</v>
      </c>
      <c r="W22" s="42">
        <f t="shared" si="5"/>
        <v>1</v>
      </c>
      <c r="X22" s="42">
        <f>IFERROR(VLOOKUP($E22,リスト用!$M:$N,2,FALSE)*VLOOKUP($J22,リスト用!$H:$I,2,FALSE)*O22*W22,0)</f>
        <v>0</v>
      </c>
      <c r="Y22" s="42">
        <f>IFERROR(VLOOKUP($E22,リスト用!$M:$N,2,FALSE)*VLOOKUP($J22,リスト用!$H:$I,2,FALSE)*P22*W22,0)</f>
        <v>0</v>
      </c>
      <c r="AA22" s="42">
        <f t="shared" si="8"/>
        <v>0</v>
      </c>
      <c r="AB22" s="42">
        <f t="shared" si="9"/>
        <v>0</v>
      </c>
    </row>
    <row r="23" spans="1:28" x14ac:dyDescent="0.2">
      <c r="A23" s="7" t="str">
        <f t="shared" si="0"/>
        <v/>
      </c>
      <c r="H23" s="43"/>
      <c r="I23" s="43"/>
      <c r="L23" s="57"/>
      <c r="M23" s="58" t="e">
        <f t="shared" si="1"/>
        <v>#NUM!</v>
      </c>
      <c r="N23" s="58" t="e">
        <f t="shared" si="2"/>
        <v>#NUM!</v>
      </c>
      <c r="O23" s="42">
        <f t="shared" si="3"/>
        <v>0</v>
      </c>
      <c r="P23" s="42" t="e">
        <f t="shared" si="4"/>
        <v>#NUM!</v>
      </c>
      <c r="Q23" s="42">
        <f ca="1">IF(I23&gt;'入力シート（基本情報）'!$I$1,1,0)</f>
        <v>0</v>
      </c>
      <c r="R23" s="42">
        <f ca="1">IFERROR(VLOOKUP($F23,リスト用!$P:$Q,2,FALSE)*VLOOKUP($J23,リスト用!$H:$I,2,FALSE)*O23*Q23,0)</f>
        <v>0</v>
      </c>
      <c r="S23" s="42">
        <f ca="1">IFERROR(VLOOKUP($F23,リスト用!$P:$Q,2,FALSE)*VLOOKUP($J23,リスト用!$H:$I,2,FALSE)*P23*Q23,0)</f>
        <v>0</v>
      </c>
      <c r="U23" s="42">
        <f t="shared" ca="1" si="6"/>
        <v>0</v>
      </c>
      <c r="V23" s="42">
        <f t="shared" ca="1" si="7"/>
        <v>0</v>
      </c>
      <c r="W23" s="42">
        <f t="shared" si="5"/>
        <v>1</v>
      </c>
      <c r="X23" s="42">
        <f>IFERROR(VLOOKUP($E23,リスト用!$M:$N,2,FALSE)*VLOOKUP($J23,リスト用!$H:$I,2,FALSE)*O23*W23,0)</f>
        <v>0</v>
      </c>
      <c r="Y23" s="42">
        <f>IFERROR(VLOOKUP($E23,リスト用!$M:$N,2,FALSE)*VLOOKUP($J23,リスト用!$H:$I,2,FALSE)*P23*W23,0)</f>
        <v>0</v>
      </c>
      <c r="AA23" s="42">
        <f t="shared" si="8"/>
        <v>0</v>
      </c>
      <c r="AB23" s="42">
        <f t="shared" si="9"/>
        <v>0</v>
      </c>
    </row>
    <row r="24" spans="1:28" x14ac:dyDescent="0.2">
      <c r="A24" s="7" t="str">
        <f t="shared" si="0"/>
        <v/>
      </c>
      <c r="H24" s="43"/>
      <c r="I24" s="43"/>
      <c r="L24" s="57"/>
      <c r="M24" s="58" t="e">
        <f t="shared" si="1"/>
        <v>#NUM!</v>
      </c>
      <c r="N24" s="58" t="e">
        <f t="shared" si="2"/>
        <v>#NUM!</v>
      </c>
      <c r="O24" s="42">
        <f t="shared" si="3"/>
        <v>0</v>
      </c>
      <c r="P24" s="42" t="e">
        <f t="shared" si="4"/>
        <v>#NUM!</v>
      </c>
      <c r="Q24" s="42">
        <f ca="1">IF(I24&gt;'入力シート（基本情報）'!$I$1,1,0)</f>
        <v>0</v>
      </c>
      <c r="R24" s="42">
        <f ca="1">IFERROR(VLOOKUP($F24,リスト用!$P:$Q,2,FALSE)*VLOOKUP($J24,リスト用!$H:$I,2,FALSE)*O24*Q24,0)</f>
        <v>0</v>
      </c>
      <c r="S24" s="42">
        <f ca="1">IFERROR(VLOOKUP($F24,リスト用!$P:$Q,2,FALSE)*VLOOKUP($J24,リスト用!$H:$I,2,FALSE)*P24*Q24,0)</f>
        <v>0</v>
      </c>
      <c r="U24" s="42">
        <f t="shared" ca="1" si="6"/>
        <v>0</v>
      </c>
      <c r="V24" s="42">
        <f t="shared" ca="1" si="7"/>
        <v>0</v>
      </c>
      <c r="W24" s="42">
        <f t="shared" si="5"/>
        <v>1</v>
      </c>
      <c r="X24" s="42">
        <f>IFERROR(VLOOKUP($E24,リスト用!$M:$N,2,FALSE)*VLOOKUP($J24,リスト用!$H:$I,2,FALSE)*O24*W24,0)</f>
        <v>0</v>
      </c>
      <c r="Y24" s="42">
        <f>IFERROR(VLOOKUP($E24,リスト用!$M:$N,2,FALSE)*VLOOKUP($J24,リスト用!$H:$I,2,FALSE)*P24*W24,0)</f>
        <v>0</v>
      </c>
      <c r="AA24" s="42">
        <f t="shared" si="8"/>
        <v>0</v>
      </c>
      <c r="AB24" s="42">
        <f t="shared" si="9"/>
        <v>0</v>
      </c>
    </row>
    <row r="25" spans="1:28" x14ac:dyDescent="0.2">
      <c r="A25" s="7" t="str">
        <f t="shared" si="0"/>
        <v/>
      </c>
      <c r="H25" s="43"/>
      <c r="I25" s="43"/>
      <c r="L25" s="57"/>
      <c r="M25" s="58" t="e">
        <f t="shared" si="1"/>
        <v>#NUM!</v>
      </c>
      <c r="N25" s="58" t="e">
        <f t="shared" si="2"/>
        <v>#NUM!</v>
      </c>
      <c r="O25" s="42">
        <f t="shared" si="3"/>
        <v>0</v>
      </c>
      <c r="P25" s="42" t="e">
        <f t="shared" si="4"/>
        <v>#NUM!</v>
      </c>
      <c r="Q25" s="42">
        <f ca="1">IF(I25&gt;'入力シート（基本情報）'!$I$1,1,0)</f>
        <v>0</v>
      </c>
      <c r="R25" s="42">
        <f ca="1">IFERROR(VLOOKUP($F25,リスト用!$P:$Q,2,FALSE)*VLOOKUP($J25,リスト用!$H:$I,2,FALSE)*O25*Q25,0)</f>
        <v>0</v>
      </c>
      <c r="S25" s="42">
        <f ca="1">IFERROR(VLOOKUP($F25,リスト用!$P:$Q,2,FALSE)*VLOOKUP($J25,リスト用!$H:$I,2,FALSE)*P25*Q25,0)</f>
        <v>0</v>
      </c>
      <c r="U25" s="42">
        <f t="shared" ca="1" si="6"/>
        <v>0</v>
      </c>
      <c r="V25" s="42">
        <f t="shared" ca="1" si="7"/>
        <v>0</v>
      </c>
      <c r="W25" s="42">
        <f t="shared" si="5"/>
        <v>1</v>
      </c>
      <c r="X25" s="42">
        <f>IFERROR(VLOOKUP($E25,リスト用!$M:$N,2,FALSE)*VLOOKUP($J25,リスト用!$H:$I,2,FALSE)*O25*W25,0)</f>
        <v>0</v>
      </c>
      <c r="Y25" s="42">
        <f>IFERROR(VLOOKUP($E25,リスト用!$M:$N,2,FALSE)*VLOOKUP($J25,リスト用!$H:$I,2,FALSE)*P25*W25,0)</f>
        <v>0</v>
      </c>
      <c r="AA25" s="42">
        <f t="shared" si="8"/>
        <v>0</v>
      </c>
      <c r="AB25" s="42">
        <f t="shared" si="9"/>
        <v>0</v>
      </c>
    </row>
    <row r="26" spans="1:28" x14ac:dyDescent="0.2">
      <c r="A26" s="7" t="str">
        <f t="shared" si="0"/>
        <v/>
      </c>
      <c r="H26" s="43"/>
      <c r="I26" s="43"/>
      <c r="L26" s="57"/>
      <c r="M26" s="58" t="e">
        <f t="shared" si="1"/>
        <v>#NUM!</v>
      </c>
      <c r="N26" s="58" t="e">
        <f t="shared" si="2"/>
        <v>#NUM!</v>
      </c>
      <c r="O26" s="42">
        <f t="shared" si="3"/>
        <v>0</v>
      </c>
      <c r="P26" s="42" t="e">
        <f t="shared" si="4"/>
        <v>#NUM!</v>
      </c>
      <c r="Q26" s="42">
        <f ca="1">IF(I26&gt;'入力シート（基本情報）'!$I$1,1,0)</f>
        <v>0</v>
      </c>
      <c r="R26" s="42">
        <f ca="1">IFERROR(VLOOKUP($F26,リスト用!$P:$Q,2,FALSE)*VLOOKUP($J26,リスト用!$H:$I,2,FALSE)*O26*Q26,0)</f>
        <v>0</v>
      </c>
      <c r="S26" s="42">
        <f ca="1">IFERROR(VLOOKUP($F26,リスト用!$P:$Q,2,FALSE)*VLOOKUP($J26,リスト用!$H:$I,2,FALSE)*P26*Q26,0)</f>
        <v>0</v>
      </c>
      <c r="U26" s="42">
        <f t="shared" ca="1" si="6"/>
        <v>0</v>
      </c>
      <c r="V26" s="42">
        <f t="shared" ca="1" si="7"/>
        <v>0</v>
      </c>
      <c r="W26" s="42">
        <f t="shared" si="5"/>
        <v>1</v>
      </c>
      <c r="X26" s="42">
        <f>IFERROR(VLOOKUP($E26,リスト用!$M:$N,2,FALSE)*VLOOKUP($J26,リスト用!$H:$I,2,FALSE)*O26*W26,0)</f>
        <v>0</v>
      </c>
      <c r="Y26" s="42">
        <f>IFERROR(VLOOKUP($E26,リスト用!$M:$N,2,FALSE)*VLOOKUP($J26,リスト用!$H:$I,2,FALSE)*P26*W26,0)</f>
        <v>0</v>
      </c>
      <c r="AA26" s="42">
        <f t="shared" si="8"/>
        <v>0</v>
      </c>
      <c r="AB26" s="42">
        <f t="shared" si="9"/>
        <v>0</v>
      </c>
    </row>
    <row r="27" spans="1:28" x14ac:dyDescent="0.2">
      <c r="A27" s="7" t="str">
        <f t="shared" si="0"/>
        <v/>
      </c>
      <c r="H27" s="43"/>
      <c r="I27" s="43"/>
      <c r="L27" s="57"/>
      <c r="M27" s="58" t="e">
        <f t="shared" si="1"/>
        <v>#NUM!</v>
      </c>
      <c r="N27" s="58" t="e">
        <f t="shared" si="2"/>
        <v>#NUM!</v>
      </c>
      <c r="O27" s="42">
        <f t="shared" si="3"/>
        <v>0</v>
      </c>
      <c r="P27" s="42" t="e">
        <f t="shared" si="4"/>
        <v>#NUM!</v>
      </c>
      <c r="Q27" s="42">
        <f ca="1">IF(I27&gt;'入力シート（基本情報）'!$I$1,1,0)</f>
        <v>0</v>
      </c>
      <c r="R27" s="42">
        <f ca="1">IFERROR(VLOOKUP($F27,リスト用!$P:$Q,2,FALSE)*VLOOKUP($J27,リスト用!$H:$I,2,FALSE)*O27*Q27,0)</f>
        <v>0</v>
      </c>
      <c r="S27" s="42">
        <f ca="1">IFERROR(VLOOKUP($F27,リスト用!$P:$Q,2,FALSE)*VLOOKUP($J27,リスト用!$H:$I,2,FALSE)*P27*Q27,0)</f>
        <v>0</v>
      </c>
      <c r="U27" s="42">
        <f t="shared" ca="1" si="6"/>
        <v>0</v>
      </c>
      <c r="V27" s="42">
        <f t="shared" ca="1" si="7"/>
        <v>0</v>
      </c>
      <c r="W27" s="42">
        <f t="shared" si="5"/>
        <v>1</v>
      </c>
      <c r="X27" s="42">
        <f>IFERROR(VLOOKUP($E27,リスト用!$M:$N,2,FALSE)*VLOOKUP($J27,リスト用!$H:$I,2,FALSE)*O27*W27,0)</f>
        <v>0</v>
      </c>
      <c r="Y27" s="42">
        <f>IFERROR(VLOOKUP($E27,リスト用!$M:$N,2,FALSE)*VLOOKUP($J27,リスト用!$H:$I,2,FALSE)*P27*W27,0)</f>
        <v>0</v>
      </c>
      <c r="AA27" s="42">
        <f t="shared" si="8"/>
        <v>0</v>
      </c>
      <c r="AB27" s="42">
        <f t="shared" si="9"/>
        <v>0</v>
      </c>
    </row>
    <row r="28" spans="1:28" x14ac:dyDescent="0.2">
      <c r="A28" s="7" t="str">
        <f t="shared" si="0"/>
        <v/>
      </c>
      <c r="H28" s="43"/>
      <c r="I28" s="43"/>
      <c r="L28" s="57"/>
      <c r="M28" s="58" t="e">
        <f t="shared" si="1"/>
        <v>#NUM!</v>
      </c>
      <c r="N28" s="58" t="e">
        <f t="shared" si="2"/>
        <v>#NUM!</v>
      </c>
      <c r="O28" s="42">
        <f t="shared" si="3"/>
        <v>0</v>
      </c>
      <c r="P28" s="42" t="e">
        <f t="shared" si="4"/>
        <v>#NUM!</v>
      </c>
      <c r="Q28" s="42">
        <f ca="1">IF(I28&gt;'入力シート（基本情報）'!$I$1,1,0)</f>
        <v>0</v>
      </c>
      <c r="R28" s="42">
        <f ca="1">IFERROR(VLOOKUP($F28,リスト用!$P:$Q,2,FALSE)*VLOOKUP($J28,リスト用!$H:$I,2,FALSE)*O28*Q28,0)</f>
        <v>0</v>
      </c>
      <c r="S28" s="42">
        <f ca="1">IFERROR(VLOOKUP($F28,リスト用!$P:$Q,2,FALSE)*VLOOKUP($J28,リスト用!$H:$I,2,FALSE)*P28*Q28,0)</f>
        <v>0</v>
      </c>
      <c r="U28" s="42">
        <f t="shared" ca="1" si="6"/>
        <v>0</v>
      </c>
      <c r="V28" s="42">
        <f t="shared" ca="1" si="7"/>
        <v>0</v>
      </c>
      <c r="W28" s="42">
        <f t="shared" si="5"/>
        <v>1</v>
      </c>
      <c r="X28" s="42">
        <f>IFERROR(VLOOKUP($E28,リスト用!$M:$N,2,FALSE)*VLOOKUP($J28,リスト用!$H:$I,2,FALSE)*O28*W28,0)</f>
        <v>0</v>
      </c>
      <c r="Y28" s="42">
        <f>IFERROR(VLOOKUP($E28,リスト用!$M:$N,2,FALSE)*VLOOKUP($J28,リスト用!$H:$I,2,FALSE)*P28*W28,0)</f>
        <v>0</v>
      </c>
      <c r="AA28" s="42">
        <f t="shared" si="8"/>
        <v>0</v>
      </c>
      <c r="AB28" s="42">
        <f t="shared" si="9"/>
        <v>0</v>
      </c>
    </row>
    <row r="29" spans="1:28" x14ac:dyDescent="0.2">
      <c r="A29" s="7" t="str">
        <f t="shared" si="0"/>
        <v/>
      </c>
      <c r="H29" s="43"/>
      <c r="I29" s="43"/>
      <c r="L29" s="57"/>
      <c r="M29" s="58" t="e">
        <f t="shared" si="1"/>
        <v>#NUM!</v>
      </c>
      <c r="N29" s="58" t="e">
        <f t="shared" si="2"/>
        <v>#NUM!</v>
      </c>
      <c r="O29" s="42">
        <f t="shared" si="3"/>
        <v>0</v>
      </c>
      <c r="P29" s="42" t="e">
        <f t="shared" si="4"/>
        <v>#NUM!</v>
      </c>
      <c r="Q29" s="42">
        <f ca="1">IF(I29&gt;'入力シート（基本情報）'!$I$1,1,0)</f>
        <v>0</v>
      </c>
      <c r="R29" s="42">
        <f ca="1">IFERROR(VLOOKUP($F29,リスト用!$P:$Q,2,FALSE)*VLOOKUP($J29,リスト用!$H:$I,2,FALSE)*O29*Q29,0)</f>
        <v>0</v>
      </c>
      <c r="S29" s="42">
        <f ca="1">IFERROR(VLOOKUP($F29,リスト用!$P:$Q,2,FALSE)*VLOOKUP($J29,リスト用!$H:$I,2,FALSE)*P29*Q29,0)</f>
        <v>0</v>
      </c>
      <c r="U29" s="42">
        <f t="shared" ca="1" si="6"/>
        <v>0</v>
      </c>
      <c r="V29" s="42">
        <f t="shared" ca="1" si="7"/>
        <v>0</v>
      </c>
      <c r="W29" s="42">
        <f t="shared" si="5"/>
        <v>1</v>
      </c>
      <c r="X29" s="42">
        <f>IFERROR(VLOOKUP($E29,リスト用!$M:$N,2,FALSE)*VLOOKUP($J29,リスト用!$H:$I,2,FALSE)*O29*W29,0)</f>
        <v>0</v>
      </c>
      <c r="Y29" s="42">
        <f>IFERROR(VLOOKUP($E29,リスト用!$M:$N,2,FALSE)*VLOOKUP($J29,リスト用!$H:$I,2,FALSE)*P29*W29,0)</f>
        <v>0</v>
      </c>
      <c r="AA29" s="42">
        <f t="shared" si="8"/>
        <v>0</v>
      </c>
      <c r="AB29" s="42">
        <f t="shared" si="9"/>
        <v>0</v>
      </c>
    </row>
    <row r="30" spans="1:28" x14ac:dyDescent="0.2">
      <c r="A30" s="7" t="str">
        <f t="shared" si="0"/>
        <v/>
      </c>
      <c r="H30" s="43"/>
      <c r="I30" s="43"/>
      <c r="L30" s="57"/>
      <c r="M30" s="58" t="e">
        <f t="shared" si="1"/>
        <v>#NUM!</v>
      </c>
      <c r="N30" s="58" t="e">
        <f t="shared" si="2"/>
        <v>#NUM!</v>
      </c>
      <c r="O30" s="42">
        <f t="shared" si="3"/>
        <v>0</v>
      </c>
      <c r="P30" s="42" t="e">
        <f t="shared" si="4"/>
        <v>#NUM!</v>
      </c>
      <c r="Q30" s="42">
        <f ca="1">IF(I30&gt;'入力シート（基本情報）'!$I$1,1,0)</f>
        <v>0</v>
      </c>
      <c r="R30" s="42">
        <f ca="1">IFERROR(VLOOKUP($F30,リスト用!$P:$Q,2,FALSE)*VLOOKUP($J30,リスト用!$H:$I,2,FALSE)*O30*Q30,0)</f>
        <v>0</v>
      </c>
      <c r="S30" s="42">
        <f ca="1">IFERROR(VLOOKUP($F30,リスト用!$P:$Q,2,FALSE)*VLOOKUP($J30,リスト用!$H:$I,2,FALSE)*P30*Q30,0)</f>
        <v>0</v>
      </c>
      <c r="U30" s="42">
        <f t="shared" ca="1" si="6"/>
        <v>0</v>
      </c>
      <c r="V30" s="42">
        <f t="shared" ca="1" si="7"/>
        <v>0</v>
      </c>
      <c r="W30" s="42">
        <f t="shared" si="5"/>
        <v>1</v>
      </c>
      <c r="X30" s="42">
        <f>IFERROR(VLOOKUP($E30,リスト用!$M:$N,2,FALSE)*VLOOKUP($J30,リスト用!$H:$I,2,FALSE)*O30*W30,0)</f>
        <v>0</v>
      </c>
      <c r="Y30" s="42">
        <f>IFERROR(VLOOKUP($E30,リスト用!$M:$N,2,FALSE)*VLOOKUP($J30,リスト用!$H:$I,2,FALSE)*P30*W30,0)</f>
        <v>0</v>
      </c>
      <c r="AA30" s="42">
        <f t="shared" si="8"/>
        <v>0</v>
      </c>
      <c r="AB30" s="42">
        <f t="shared" si="9"/>
        <v>0</v>
      </c>
    </row>
    <row r="31" spans="1:28" x14ac:dyDescent="0.2">
      <c r="A31" s="7" t="str">
        <f t="shared" si="0"/>
        <v/>
      </c>
      <c r="H31" s="43"/>
      <c r="I31" s="43"/>
      <c r="L31" s="57"/>
      <c r="M31" s="58" t="e">
        <f t="shared" si="1"/>
        <v>#NUM!</v>
      </c>
      <c r="N31" s="58" t="e">
        <f t="shared" si="2"/>
        <v>#NUM!</v>
      </c>
      <c r="O31" s="42">
        <f t="shared" si="3"/>
        <v>0</v>
      </c>
      <c r="P31" s="42" t="e">
        <f t="shared" si="4"/>
        <v>#NUM!</v>
      </c>
      <c r="Q31" s="42">
        <f ca="1">IF(I31&gt;'入力シート（基本情報）'!$I$1,1,0)</f>
        <v>0</v>
      </c>
      <c r="R31" s="42">
        <f ca="1">IFERROR(VLOOKUP($F31,リスト用!$P:$Q,2,FALSE)*VLOOKUP($J31,リスト用!$H:$I,2,FALSE)*O31*Q31,0)</f>
        <v>0</v>
      </c>
      <c r="S31" s="42">
        <f ca="1">IFERROR(VLOOKUP($F31,リスト用!$P:$Q,2,FALSE)*VLOOKUP($J31,リスト用!$H:$I,2,FALSE)*P31*Q31,0)</f>
        <v>0</v>
      </c>
      <c r="U31" s="42">
        <f t="shared" ca="1" si="6"/>
        <v>0</v>
      </c>
      <c r="V31" s="42">
        <f t="shared" ca="1" si="7"/>
        <v>0</v>
      </c>
      <c r="W31" s="42">
        <f t="shared" si="5"/>
        <v>1</v>
      </c>
      <c r="X31" s="42">
        <f>IFERROR(VLOOKUP($E31,リスト用!$M:$N,2,FALSE)*VLOOKUP($J31,リスト用!$H:$I,2,FALSE)*O31*W31,0)</f>
        <v>0</v>
      </c>
      <c r="Y31" s="42">
        <f>IFERROR(VLOOKUP($E31,リスト用!$M:$N,2,FALSE)*VLOOKUP($J31,リスト用!$H:$I,2,FALSE)*P31*W31,0)</f>
        <v>0</v>
      </c>
      <c r="AA31" s="42">
        <f t="shared" si="8"/>
        <v>0</v>
      </c>
      <c r="AB31" s="42">
        <f t="shared" si="9"/>
        <v>0</v>
      </c>
    </row>
    <row r="32" spans="1:28" x14ac:dyDescent="0.2">
      <c r="A32" s="7" t="str">
        <f t="shared" si="0"/>
        <v/>
      </c>
      <c r="H32" s="43"/>
      <c r="I32" s="43"/>
      <c r="L32" s="57"/>
      <c r="M32" s="58" t="e">
        <f t="shared" si="1"/>
        <v>#NUM!</v>
      </c>
      <c r="N32" s="58" t="e">
        <f t="shared" si="2"/>
        <v>#NUM!</v>
      </c>
      <c r="O32" s="42">
        <f t="shared" si="3"/>
        <v>0</v>
      </c>
      <c r="P32" s="42" t="e">
        <f t="shared" si="4"/>
        <v>#NUM!</v>
      </c>
      <c r="Q32" s="42">
        <f ca="1">IF(I32&gt;'入力シート（基本情報）'!$I$1,1,0)</f>
        <v>0</v>
      </c>
      <c r="R32" s="42">
        <f ca="1">IFERROR(VLOOKUP($F32,リスト用!$P:$Q,2,FALSE)*VLOOKUP($J32,リスト用!$H:$I,2,FALSE)*O32*Q32,0)</f>
        <v>0</v>
      </c>
      <c r="S32" s="42">
        <f ca="1">IFERROR(VLOOKUP($F32,リスト用!$P:$Q,2,FALSE)*VLOOKUP($J32,リスト用!$H:$I,2,FALSE)*P32*Q32,0)</f>
        <v>0</v>
      </c>
      <c r="U32" s="42">
        <f t="shared" ca="1" si="6"/>
        <v>0</v>
      </c>
      <c r="V32" s="42">
        <f t="shared" ca="1" si="7"/>
        <v>0</v>
      </c>
      <c r="W32" s="42">
        <f t="shared" si="5"/>
        <v>1</v>
      </c>
      <c r="X32" s="42">
        <f>IFERROR(VLOOKUP($E32,リスト用!$M:$N,2,FALSE)*VLOOKUP($J32,リスト用!$H:$I,2,FALSE)*O32*W32,0)</f>
        <v>0</v>
      </c>
      <c r="Y32" s="42">
        <f>IFERROR(VLOOKUP($E32,リスト用!$M:$N,2,FALSE)*VLOOKUP($J32,リスト用!$H:$I,2,FALSE)*P32*W32,0)</f>
        <v>0</v>
      </c>
      <c r="AA32" s="42">
        <f t="shared" si="8"/>
        <v>0</v>
      </c>
      <c r="AB32" s="42">
        <f t="shared" si="9"/>
        <v>0</v>
      </c>
    </row>
    <row r="33" spans="1:28" x14ac:dyDescent="0.2">
      <c r="A33" s="7" t="str">
        <f t="shared" si="0"/>
        <v/>
      </c>
      <c r="H33" s="43"/>
      <c r="I33" s="43"/>
      <c r="L33" s="57"/>
      <c r="M33" s="58" t="e">
        <f t="shared" si="1"/>
        <v>#NUM!</v>
      </c>
      <c r="N33" s="58" t="e">
        <f t="shared" si="2"/>
        <v>#NUM!</v>
      </c>
      <c r="O33" s="42">
        <f t="shared" si="3"/>
        <v>0</v>
      </c>
      <c r="P33" s="42" t="e">
        <f t="shared" si="4"/>
        <v>#NUM!</v>
      </c>
      <c r="Q33" s="42">
        <f ca="1">IF(I33&gt;'入力シート（基本情報）'!$I$1,1,0)</f>
        <v>0</v>
      </c>
      <c r="R33" s="42">
        <f ca="1">IFERROR(VLOOKUP($F33,リスト用!$P:$Q,2,FALSE)*VLOOKUP($J33,リスト用!$H:$I,2,FALSE)*O33*Q33,0)</f>
        <v>0</v>
      </c>
      <c r="S33" s="42">
        <f ca="1">IFERROR(VLOOKUP($F33,リスト用!$P:$Q,2,FALSE)*VLOOKUP($J33,リスト用!$H:$I,2,FALSE)*P33*Q33,0)</f>
        <v>0</v>
      </c>
      <c r="U33" s="42">
        <f t="shared" ca="1" si="6"/>
        <v>0</v>
      </c>
      <c r="V33" s="42">
        <f t="shared" ca="1" si="7"/>
        <v>0</v>
      </c>
      <c r="W33" s="42">
        <f t="shared" si="5"/>
        <v>1</v>
      </c>
      <c r="X33" s="42">
        <f>IFERROR(VLOOKUP($E33,リスト用!$M:$N,2,FALSE)*VLOOKUP($J33,リスト用!$H:$I,2,FALSE)*O33*W33,0)</f>
        <v>0</v>
      </c>
      <c r="Y33" s="42">
        <f>IFERROR(VLOOKUP($E33,リスト用!$M:$N,2,FALSE)*VLOOKUP($J33,リスト用!$H:$I,2,FALSE)*P33*W33,0)</f>
        <v>0</v>
      </c>
      <c r="AA33" s="42">
        <f t="shared" si="8"/>
        <v>0</v>
      </c>
      <c r="AB33" s="42">
        <f t="shared" si="9"/>
        <v>0</v>
      </c>
    </row>
    <row r="34" spans="1:28" x14ac:dyDescent="0.2">
      <c r="A34" s="7" t="str">
        <f t="shared" si="0"/>
        <v/>
      </c>
      <c r="H34" s="43"/>
      <c r="I34" s="43"/>
      <c r="L34" s="57"/>
      <c r="M34" s="58" t="e">
        <f t="shared" si="1"/>
        <v>#NUM!</v>
      </c>
      <c r="N34" s="58" t="e">
        <f t="shared" si="2"/>
        <v>#NUM!</v>
      </c>
      <c r="O34" s="42">
        <f t="shared" si="3"/>
        <v>0</v>
      </c>
      <c r="P34" s="42" t="e">
        <f t="shared" si="4"/>
        <v>#NUM!</v>
      </c>
      <c r="Q34" s="42">
        <f ca="1">IF(I34&gt;'入力シート（基本情報）'!$I$1,1,0)</f>
        <v>0</v>
      </c>
      <c r="R34" s="42">
        <f ca="1">IFERROR(VLOOKUP($F34,リスト用!$P:$Q,2,FALSE)*VLOOKUP($J34,リスト用!$H:$I,2,FALSE)*O34*Q34,0)</f>
        <v>0</v>
      </c>
      <c r="S34" s="42">
        <f ca="1">IFERROR(VLOOKUP($F34,リスト用!$P:$Q,2,FALSE)*VLOOKUP($J34,リスト用!$H:$I,2,FALSE)*P34*Q34,0)</f>
        <v>0</v>
      </c>
      <c r="U34" s="42">
        <f t="shared" ca="1" si="6"/>
        <v>0</v>
      </c>
      <c r="V34" s="42">
        <f t="shared" ca="1" si="7"/>
        <v>0</v>
      </c>
      <c r="W34" s="42">
        <f t="shared" si="5"/>
        <v>1</v>
      </c>
      <c r="X34" s="42">
        <f>IFERROR(VLOOKUP($E34,リスト用!$M:$N,2,FALSE)*VLOOKUP($J34,リスト用!$H:$I,2,FALSE)*O34*W34,0)</f>
        <v>0</v>
      </c>
      <c r="Y34" s="42">
        <f>IFERROR(VLOOKUP($E34,リスト用!$M:$N,2,FALSE)*VLOOKUP($J34,リスト用!$H:$I,2,FALSE)*P34*W34,0)</f>
        <v>0</v>
      </c>
      <c r="AA34" s="42">
        <f t="shared" si="8"/>
        <v>0</v>
      </c>
      <c r="AB34" s="42">
        <f t="shared" si="9"/>
        <v>0</v>
      </c>
    </row>
    <row r="35" spans="1:28" x14ac:dyDescent="0.2">
      <c r="A35" s="7" t="str">
        <f t="shared" si="0"/>
        <v/>
      </c>
      <c r="H35" s="43"/>
      <c r="I35" s="43"/>
      <c r="L35" s="57"/>
      <c r="M35" s="58" t="e">
        <f t="shared" si="1"/>
        <v>#NUM!</v>
      </c>
      <c r="N35" s="58" t="e">
        <f t="shared" si="2"/>
        <v>#NUM!</v>
      </c>
      <c r="O35" s="42">
        <f t="shared" si="3"/>
        <v>0</v>
      </c>
      <c r="P35" s="42" t="e">
        <f t="shared" si="4"/>
        <v>#NUM!</v>
      </c>
      <c r="Q35" s="42">
        <f ca="1">IF(I35&gt;'入力シート（基本情報）'!$I$1,1,0)</f>
        <v>0</v>
      </c>
      <c r="R35" s="42">
        <f ca="1">IFERROR(VLOOKUP($F35,リスト用!$P:$Q,2,FALSE)*VLOOKUP($J35,リスト用!$H:$I,2,FALSE)*O35*Q35,0)</f>
        <v>0</v>
      </c>
      <c r="S35" s="42">
        <f ca="1">IFERROR(VLOOKUP($F35,リスト用!$P:$Q,2,FALSE)*VLOOKUP($J35,リスト用!$H:$I,2,FALSE)*P35*Q35,0)</f>
        <v>0</v>
      </c>
      <c r="U35" s="42">
        <f t="shared" ca="1" si="6"/>
        <v>0</v>
      </c>
      <c r="V35" s="42">
        <f t="shared" ca="1" si="7"/>
        <v>0</v>
      </c>
      <c r="W35" s="42">
        <f t="shared" si="5"/>
        <v>1</v>
      </c>
      <c r="X35" s="42">
        <f>IFERROR(VLOOKUP($E35,リスト用!$M:$N,2,FALSE)*VLOOKUP($J35,リスト用!$H:$I,2,FALSE)*O35*W35,0)</f>
        <v>0</v>
      </c>
      <c r="Y35" s="42">
        <f>IFERROR(VLOOKUP($E35,リスト用!$M:$N,2,FALSE)*VLOOKUP($J35,リスト用!$H:$I,2,FALSE)*P35*W35,0)</f>
        <v>0</v>
      </c>
      <c r="AA35" s="42">
        <f t="shared" si="8"/>
        <v>0</v>
      </c>
      <c r="AB35" s="42">
        <f t="shared" si="9"/>
        <v>0</v>
      </c>
    </row>
    <row r="36" spans="1:28" x14ac:dyDescent="0.2">
      <c r="A36" s="7" t="str">
        <f t="shared" si="0"/>
        <v/>
      </c>
      <c r="H36" s="43"/>
      <c r="I36" s="43"/>
      <c r="L36" s="57"/>
      <c r="M36" s="58" t="e">
        <f t="shared" si="1"/>
        <v>#NUM!</v>
      </c>
      <c r="N36" s="58" t="e">
        <f t="shared" si="2"/>
        <v>#NUM!</v>
      </c>
      <c r="O36" s="42">
        <f t="shared" si="3"/>
        <v>0</v>
      </c>
      <c r="P36" s="42" t="e">
        <f t="shared" si="4"/>
        <v>#NUM!</v>
      </c>
      <c r="Q36" s="42">
        <f ca="1">IF(I36&gt;'入力シート（基本情報）'!$I$1,1,0)</f>
        <v>0</v>
      </c>
      <c r="R36" s="42">
        <f ca="1">IFERROR(VLOOKUP($F36,リスト用!$P:$Q,2,FALSE)*VLOOKUP($J36,リスト用!$H:$I,2,FALSE)*O36*Q36,0)</f>
        <v>0</v>
      </c>
      <c r="S36" s="42">
        <f ca="1">IFERROR(VLOOKUP($F36,リスト用!$P:$Q,2,FALSE)*VLOOKUP($J36,リスト用!$H:$I,2,FALSE)*P36*Q36,0)</f>
        <v>0</v>
      </c>
      <c r="U36" s="42">
        <f t="shared" ca="1" si="6"/>
        <v>0</v>
      </c>
      <c r="V36" s="42">
        <f t="shared" ca="1" si="7"/>
        <v>0</v>
      </c>
      <c r="W36" s="42">
        <f t="shared" si="5"/>
        <v>1</v>
      </c>
      <c r="X36" s="42">
        <f>IFERROR(VLOOKUP($E36,リスト用!$M:$N,2,FALSE)*VLOOKUP($J36,リスト用!$H:$I,2,FALSE)*O36*W36,0)</f>
        <v>0</v>
      </c>
      <c r="Y36" s="42">
        <f>IFERROR(VLOOKUP($E36,リスト用!$M:$N,2,FALSE)*VLOOKUP($J36,リスト用!$H:$I,2,FALSE)*P36*W36,0)</f>
        <v>0</v>
      </c>
      <c r="AA36" s="42">
        <f t="shared" si="8"/>
        <v>0</v>
      </c>
      <c r="AB36" s="42">
        <f t="shared" si="9"/>
        <v>0</v>
      </c>
    </row>
    <row r="37" spans="1:28" x14ac:dyDescent="0.2">
      <c r="A37" s="7" t="str">
        <f t="shared" si="0"/>
        <v/>
      </c>
      <c r="H37" s="43"/>
      <c r="I37" s="43"/>
      <c r="L37" s="57"/>
      <c r="M37" s="58" t="e">
        <f t="shared" si="1"/>
        <v>#NUM!</v>
      </c>
      <c r="N37" s="58" t="e">
        <f t="shared" si="2"/>
        <v>#NUM!</v>
      </c>
      <c r="O37" s="42">
        <f t="shared" si="3"/>
        <v>0</v>
      </c>
      <c r="P37" s="42" t="e">
        <f t="shared" si="4"/>
        <v>#NUM!</v>
      </c>
      <c r="Q37" s="42">
        <f ca="1">IF(I37&gt;'入力シート（基本情報）'!$I$1,1,0)</f>
        <v>0</v>
      </c>
      <c r="R37" s="42">
        <f ca="1">IFERROR(VLOOKUP($F37,リスト用!$P:$Q,2,FALSE)*VLOOKUP($J37,リスト用!$H:$I,2,FALSE)*O37*Q37,0)</f>
        <v>0</v>
      </c>
      <c r="S37" s="42">
        <f ca="1">IFERROR(VLOOKUP($F37,リスト用!$P:$Q,2,FALSE)*VLOOKUP($J37,リスト用!$H:$I,2,FALSE)*P37*Q37,0)</f>
        <v>0</v>
      </c>
      <c r="U37" s="42">
        <f t="shared" ca="1" si="6"/>
        <v>0</v>
      </c>
      <c r="V37" s="42">
        <f t="shared" ca="1" si="7"/>
        <v>0</v>
      </c>
      <c r="W37" s="42">
        <f t="shared" si="5"/>
        <v>1</v>
      </c>
      <c r="X37" s="42">
        <f>IFERROR(VLOOKUP($E37,リスト用!$M:$N,2,FALSE)*VLOOKUP($J37,リスト用!$H:$I,2,FALSE)*O37*W37,0)</f>
        <v>0</v>
      </c>
      <c r="Y37" s="42">
        <f>IFERROR(VLOOKUP($E37,リスト用!$M:$N,2,FALSE)*VLOOKUP($J37,リスト用!$H:$I,2,FALSE)*P37*W37,0)</f>
        <v>0</v>
      </c>
      <c r="AA37" s="42">
        <f t="shared" si="8"/>
        <v>0</v>
      </c>
      <c r="AB37" s="42">
        <f t="shared" si="9"/>
        <v>0</v>
      </c>
    </row>
    <row r="38" spans="1:28" x14ac:dyDescent="0.2">
      <c r="A38" s="7" t="str">
        <f t="shared" si="0"/>
        <v/>
      </c>
      <c r="H38" s="43"/>
      <c r="I38" s="43"/>
      <c r="L38" s="57"/>
      <c r="M38" s="58" t="e">
        <f t="shared" si="1"/>
        <v>#NUM!</v>
      </c>
      <c r="N38" s="58" t="e">
        <f t="shared" si="2"/>
        <v>#NUM!</v>
      </c>
      <c r="O38" s="42">
        <f t="shared" si="3"/>
        <v>0</v>
      </c>
      <c r="P38" s="42" t="e">
        <f t="shared" si="4"/>
        <v>#NUM!</v>
      </c>
      <c r="Q38" s="42">
        <f ca="1">IF(I38&gt;'入力シート（基本情報）'!$I$1,1,0)</f>
        <v>0</v>
      </c>
      <c r="R38" s="42">
        <f ca="1">IFERROR(VLOOKUP($F38,リスト用!$P:$Q,2,FALSE)*VLOOKUP($J38,リスト用!$H:$I,2,FALSE)*O38*Q38,0)</f>
        <v>0</v>
      </c>
      <c r="S38" s="42">
        <f ca="1">IFERROR(VLOOKUP($F38,リスト用!$P:$Q,2,FALSE)*VLOOKUP($J38,リスト用!$H:$I,2,FALSE)*P38*Q38,0)</f>
        <v>0</v>
      </c>
      <c r="U38" s="42">
        <f t="shared" ca="1" si="6"/>
        <v>0</v>
      </c>
      <c r="V38" s="42">
        <f t="shared" ca="1" si="7"/>
        <v>0</v>
      </c>
      <c r="W38" s="42">
        <f t="shared" si="5"/>
        <v>1</v>
      </c>
      <c r="X38" s="42">
        <f>IFERROR(VLOOKUP($E38,リスト用!$M:$N,2,FALSE)*VLOOKUP($J38,リスト用!$H:$I,2,FALSE)*O38*W38,0)</f>
        <v>0</v>
      </c>
      <c r="Y38" s="42">
        <f>IFERROR(VLOOKUP($E38,リスト用!$M:$N,2,FALSE)*VLOOKUP($J38,リスト用!$H:$I,2,FALSE)*P38*W38,0)</f>
        <v>0</v>
      </c>
      <c r="AA38" s="42">
        <f t="shared" si="8"/>
        <v>0</v>
      </c>
      <c r="AB38" s="42">
        <f t="shared" si="9"/>
        <v>0</v>
      </c>
    </row>
    <row r="39" spans="1:28" x14ac:dyDescent="0.2">
      <c r="A39" s="7" t="str">
        <f t="shared" si="0"/>
        <v/>
      </c>
      <c r="H39" s="43"/>
      <c r="I39" s="43"/>
      <c r="L39" s="57"/>
      <c r="M39" s="58" t="e">
        <f t="shared" si="1"/>
        <v>#NUM!</v>
      </c>
      <c r="N39" s="58" t="e">
        <f t="shared" si="2"/>
        <v>#NUM!</v>
      </c>
      <c r="O39" s="42">
        <f t="shared" si="3"/>
        <v>0</v>
      </c>
      <c r="P39" s="42" t="e">
        <f t="shared" si="4"/>
        <v>#NUM!</v>
      </c>
      <c r="Q39" s="42">
        <f ca="1">IF(I39&gt;'入力シート（基本情報）'!$I$1,1,0)</f>
        <v>0</v>
      </c>
      <c r="R39" s="42">
        <f ca="1">IFERROR(VLOOKUP($F39,リスト用!$P:$Q,2,FALSE)*VLOOKUP($J39,リスト用!$H:$I,2,FALSE)*O39*Q39,0)</f>
        <v>0</v>
      </c>
      <c r="S39" s="42">
        <f ca="1">IFERROR(VLOOKUP($F39,リスト用!$P:$Q,2,FALSE)*VLOOKUP($J39,リスト用!$H:$I,2,FALSE)*P39*Q39,0)</f>
        <v>0</v>
      </c>
      <c r="U39" s="42">
        <f t="shared" ca="1" si="6"/>
        <v>0</v>
      </c>
      <c r="V39" s="42">
        <f t="shared" ca="1" si="7"/>
        <v>0</v>
      </c>
      <c r="W39" s="42">
        <f t="shared" si="5"/>
        <v>1</v>
      </c>
      <c r="X39" s="42">
        <f>IFERROR(VLOOKUP($E39,リスト用!$M:$N,2,FALSE)*VLOOKUP($J39,リスト用!$H:$I,2,FALSE)*O39*W39,0)</f>
        <v>0</v>
      </c>
      <c r="Y39" s="42">
        <f>IFERROR(VLOOKUP($E39,リスト用!$M:$N,2,FALSE)*VLOOKUP($J39,リスト用!$H:$I,2,FALSE)*P39*W39,0)</f>
        <v>0</v>
      </c>
      <c r="AA39" s="42">
        <f t="shared" si="8"/>
        <v>0</v>
      </c>
      <c r="AB39" s="42">
        <f t="shared" si="9"/>
        <v>0</v>
      </c>
    </row>
    <row r="40" spans="1:28" x14ac:dyDescent="0.2">
      <c r="A40" s="7" t="str">
        <f t="shared" si="0"/>
        <v/>
      </c>
      <c r="H40" s="43"/>
      <c r="I40" s="43"/>
      <c r="L40" s="57"/>
      <c r="M40" s="58" t="e">
        <f t="shared" si="1"/>
        <v>#NUM!</v>
      </c>
      <c r="N40" s="58" t="e">
        <f t="shared" si="2"/>
        <v>#NUM!</v>
      </c>
      <c r="O40" s="42">
        <f t="shared" si="3"/>
        <v>0</v>
      </c>
      <c r="P40" s="42" t="e">
        <f t="shared" si="4"/>
        <v>#NUM!</v>
      </c>
      <c r="Q40" s="42">
        <f ca="1">IF(I40&gt;'入力シート（基本情報）'!$I$1,1,0)</f>
        <v>0</v>
      </c>
      <c r="R40" s="42">
        <f ca="1">IFERROR(VLOOKUP($F40,リスト用!$P:$Q,2,FALSE)*VLOOKUP($J40,リスト用!$H:$I,2,FALSE)*O40*Q40,0)</f>
        <v>0</v>
      </c>
      <c r="S40" s="42">
        <f ca="1">IFERROR(VLOOKUP($F40,リスト用!$P:$Q,2,FALSE)*VLOOKUP($J40,リスト用!$H:$I,2,FALSE)*P40*Q40,0)</f>
        <v>0</v>
      </c>
      <c r="U40" s="42">
        <f t="shared" ca="1" si="6"/>
        <v>0</v>
      </c>
      <c r="V40" s="42">
        <f t="shared" ca="1" si="7"/>
        <v>0</v>
      </c>
      <c r="W40" s="42">
        <f t="shared" si="5"/>
        <v>1</v>
      </c>
      <c r="X40" s="42">
        <f>IFERROR(VLOOKUP($E40,リスト用!$M:$N,2,FALSE)*VLOOKUP($J40,リスト用!$H:$I,2,FALSE)*O40*W40,0)</f>
        <v>0</v>
      </c>
      <c r="Y40" s="42">
        <f>IFERROR(VLOOKUP($E40,リスト用!$M:$N,2,FALSE)*VLOOKUP($J40,リスト用!$H:$I,2,FALSE)*P40*W40,0)</f>
        <v>0</v>
      </c>
      <c r="AA40" s="42">
        <f t="shared" si="8"/>
        <v>0</v>
      </c>
      <c r="AB40" s="42">
        <f t="shared" si="9"/>
        <v>0</v>
      </c>
    </row>
    <row r="41" spans="1:28" x14ac:dyDescent="0.2">
      <c r="A41" s="7" t="str">
        <f t="shared" si="0"/>
        <v/>
      </c>
      <c r="H41" s="43"/>
      <c r="I41" s="43"/>
      <c r="L41" s="57"/>
      <c r="M41" s="58" t="e">
        <f t="shared" si="1"/>
        <v>#NUM!</v>
      </c>
      <c r="N41" s="58" t="e">
        <f t="shared" si="2"/>
        <v>#NUM!</v>
      </c>
      <c r="O41" s="42">
        <f t="shared" si="3"/>
        <v>0</v>
      </c>
      <c r="P41" s="42" t="e">
        <f t="shared" si="4"/>
        <v>#NUM!</v>
      </c>
      <c r="Q41" s="42">
        <f ca="1">IF(I41&gt;'入力シート（基本情報）'!$I$1,1,0)</f>
        <v>0</v>
      </c>
      <c r="R41" s="42">
        <f ca="1">IFERROR(VLOOKUP($F41,リスト用!$P:$Q,2,FALSE)*VLOOKUP($J41,リスト用!$H:$I,2,FALSE)*O41*Q41,0)</f>
        <v>0</v>
      </c>
      <c r="S41" s="42">
        <f ca="1">IFERROR(VLOOKUP($F41,リスト用!$P:$Q,2,FALSE)*VLOOKUP($J41,リスト用!$H:$I,2,FALSE)*P41*Q41,0)</f>
        <v>0</v>
      </c>
      <c r="U41" s="42">
        <f t="shared" ca="1" si="6"/>
        <v>0</v>
      </c>
      <c r="V41" s="42">
        <f t="shared" ca="1" si="7"/>
        <v>0</v>
      </c>
      <c r="W41" s="42">
        <f t="shared" si="5"/>
        <v>1</v>
      </c>
      <c r="X41" s="42">
        <f>IFERROR(VLOOKUP($E41,リスト用!$M:$N,2,FALSE)*VLOOKUP($J41,リスト用!$H:$I,2,FALSE)*O41*W41,0)</f>
        <v>0</v>
      </c>
      <c r="Y41" s="42">
        <f>IFERROR(VLOOKUP($E41,リスト用!$M:$N,2,FALSE)*VLOOKUP($J41,リスト用!$H:$I,2,FALSE)*P41*W41,0)</f>
        <v>0</v>
      </c>
      <c r="AA41" s="42">
        <f t="shared" si="8"/>
        <v>0</v>
      </c>
      <c r="AB41" s="42">
        <f t="shared" si="9"/>
        <v>0</v>
      </c>
    </row>
    <row r="42" spans="1:28" x14ac:dyDescent="0.2">
      <c r="A42" s="7" t="str">
        <f t="shared" si="0"/>
        <v/>
      </c>
      <c r="H42" s="43"/>
      <c r="I42" s="43"/>
      <c r="L42" s="57"/>
      <c r="M42" s="58" t="e">
        <f t="shared" si="1"/>
        <v>#NUM!</v>
      </c>
      <c r="N42" s="58" t="e">
        <f t="shared" si="2"/>
        <v>#NUM!</v>
      </c>
      <c r="O42" s="42">
        <f t="shared" si="3"/>
        <v>0</v>
      </c>
      <c r="P42" s="42" t="e">
        <f t="shared" si="4"/>
        <v>#NUM!</v>
      </c>
      <c r="Q42" s="42">
        <f ca="1">IF(I42&gt;'入力シート（基本情報）'!$I$1,1,0)</f>
        <v>0</v>
      </c>
      <c r="R42" s="42">
        <f ca="1">IFERROR(VLOOKUP($F42,リスト用!$P:$Q,2,FALSE)*VLOOKUP($J42,リスト用!$H:$I,2,FALSE)*O42*Q42,0)</f>
        <v>0</v>
      </c>
      <c r="S42" s="42">
        <f ca="1">IFERROR(VLOOKUP($F42,リスト用!$P:$Q,2,FALSE)*VLOOKUP($J42,リスト用!$H:$I,2,FALSE)*P42*Q42,0)</f>
        <v>0</v>
      </c>
      <c r="U42" s="42">
        <f t="shared" ca="1" si="6"/>
        <v>0</v>
      </c>
      <c r="V42" s="42">
        <f t="shared" ca="1" si="7"/>
        <v>0</v>
      </c>
      <c r="W42" s="42">
        <f t="shared" si="5"/>
        <v>1</v>
      </c>
      <c r="X42" s="42">
        <f>IFERROR(VLOOKUP($E42,リスト用!$M:$N,2,FALSE)*VLOOKUP($J42,リスト用!$H:$I,2,FALSE)*O42*W42,0)</f>
        <v>0</v>
      </c>
      <c r="Y42" s="42">
        <f>IFERROR(VLOOKUP($E42,リスト用!$M:$N,2,FALSE)*VLOOKUP($J42,リスト用!$H:$I,2,FALSE)*P42*W42,0)</f>
        <v>0</v>
      </c>
      <c r="AA42" s="42">
        <f t="shared" si="8"/>
        <v>0</v>
      </c>
      <c r="AB42" s="42">
        <f t="shared" si="9"/>
        <v>0</v>
      </c>
    </row>
    <row r="43" spans="1:28" x14ac:dyDescent="0.2">
      <c r="A43" s="7" t="str">
        <f t="shared" si="0"/>
        <v/>
      </c>
      <c r="H43" s="43"/>
      <c r="I43" s="43"/>
      <c r="L43" s="57"/>
      <c r="M43" s="58" t="e">
        <f t="shared" si="1"/>
        <v>#NUM!</v>
      </c>
      <c r="N43" s="58" t="e">
        <f t="shared" si="2"/>
        <v>#NUM!</v>
      </c>
      <c r="O43" s="42">
        <f t="shared" si="3"/>
        <v>0</v>
      </c>
      <c r="P43" s="42" t="e">
        <f t="shared" si="4"/>
        <v>#NUM!</v>
      </c>
      <c r="Q43" s="42">
        <f ca="1">IF(I43&gt;'入力シート（基本情報）'!$I$1,1,0)</f>
        <v>0</v>
      </c>
      <c r="R43" s="42">
        <f ca="1">IFERROR(VLOOKUP($F43,リスト用!$P:$Q,2,FALSE)*VLOOKUP($J43,リスト用!$H:$I,2,FALSE)*O43*Q43,0)</f>
        <v>0</v>
      </c>
      <c r="S43" s="42">
        <f ca="1">IFERROR(VLOOKUP($F43,リスト用!$P:$Q,2,FALSE)*VLOOKUP($J43,リスト用!$H:$I,2,FALSE)*P43*Q43,0)</f>
        <v>0</v>
      </c>
      <c r="U43" s="42">
        <f t="shared" ca="1" si="6"/>
        <v>0</v>
      </c>
      <c r="V43" s="42">
        <f t="shared" ca="1" si="7"/>
        <v>0</v>
      </c>
      <c r="W43" s="42">
        <f t="shared" si="5"/>
        <v>1</v>
      </c>
      <c r="X43" s="42">
        <f>IFERROR(VLOOKUP($E43,リスト用!$M:$N,2,FALSE)*VLOOKUP($J43,リスト用!$H:$I,2,FALSE)*O43*W43,0)</f>
        <v>0</v>
      </c>
      <c r="Y43" s="42">
        <f>IFERROR(VLOOKUP($E43,リスト用!$M:$N,2,FALSE)*VLOOKUP($J43,リスト用!$H:$I,2,FALSE)*P43*W43,0)</f>
        <v>0</v>
      </c>
      <c r="AA43" s="42">
        <f t="shared" si="8"/>
        <v>0</v>
      </c>
      <c r="AB43" s="42">
        <f t="shared" si="9"/>
        <v>0</v>
      </c>
    </row>
    <row r="44" spans="1:28" x14ac:dyDescent="0.2">
      <c r="A44" s="7" t="str">
        <f t="shared" si="0"/>
        <v/>
      </c>
      <c r="H44" s="43"/>
      <c r="I44" s="43"/>
      <c r="L44" s="57"/>
      <c r="M44" s="58" t="e">
        <f t="shared" si="1"/>
        <v>#NUM!</v>
      </c>
      <c r="N44" s="58" t="e">
        <f t="shared" si="2"/>
        <v>#NUM!</v>
      </c>
      <c r="O44" s="42">
        <f t="shared" si="3"/>
        <v>0</v>
      </c>
      <c r="P44" s="42" t="e">
        <f t="shared" si="4"/>
        <v>#NUM!</v>
      </c>
      <c r="Q44" s="42">
        <f ca="1">IF(I44&gt;'入力シート（基本情報）'!$I$1,1,0)</f>
        <v>0</v>
      </c>
      <c r="R44" s="42">
        <f ca="1">IFERROR(VLOOKUP($F44,リスト用!$P:$Q,2,FALSE)*VLOOKUP($J44,リスト用!$H:$I,2,FALSE)*O44*Q44,0)</f>
        <v>0</v>
      </c>
      <c r="S44" s="42">
        <f ca="1">IFERROR(VLOOKUP($F44,リスト用!$P:$Q,2,FALSE)*VLOOKUP($J44,リスト用!$H:$I,2,FALSE)*P44*Q44,0)</f>
        <v>0</v>
      </c>
      <c r="U44" s="42">
        <f t="shared" ca="1" si="6"/>
        <v>0</v>
      </c>
      <c r="V44" s="42">
        <f t="shared" ca="1" si="7"/>
        <v>0</v>
      </c>
      <c r="W44" s="42">
        <f t="shared" si="5"/>
        <v>1</v>
      </c>
      <c r="X44" s="42">
        <f>IFERROR(VLOOKUP($E44,リスト用!$M:$N,2,FALSE)*VLOOKUP($J44,リスト用!$H:$I,2,FALSE)*O44*W44,0)</f>
        <v>0</v>
      </c>
      <c r="Y44" s="42">
        <f>IFERROR(VLOOKUP($E44,リスト用!$M:$N,2,FALSE)*VLOOKUP($J44,リスト用!$H:$I,2,FALSE)*P44*W44,0)</f>
        <v>0</v>
      </c>
      <c r="AA44" s="42">
        <f t="shared" si="8"/>
        <v>0</v>
      </c>
      <c r="AB44" s="42">
        <f t="shared" si="9"/>
        <v>0</v>
      </c>
    </row>
    <row r="45" spans="1:28" x14ac:dyDescent="0.2">
      <c r="A45" s="7" t="str">
        <f t="shared" si="0"/>
        <v/>
      </c>
      <c r="H45" s="43"/>
      <c r="I45" s="43"/>
      <c r="L45" s="57"/>
      <c r="M45" s="58" t="e">
        <f t="shared" si="1"/>
        <v>#NUM!</v>
      </c>
      <c r="N45" s="58" t="e">
        <f t="shared" si="2"/>
        <v>#NUM!</v>
      </c>
      <c r="O45" s="42">
        <f t="shared" si="3"/>
        <v>0</v>
      </c>
      <c r="P45" s="42" t="e">
        <f t="shared" si="4"/>
        <v>#NUM!</v>
      </c>
      <c r="Q45" s="42">
        <f ca="1">IF(I45&gt;'入力シート（基本情報）'!$I$1,1,0)</f>
        <v>0</v>
      </c>
      <c r="R45" s="42">
        <f ca="1">IFERROR(VLOOKUP($F45,リスト用!$P:$Q,2,FALSE)*VLOOKUP($J45,リスト用!$H:$I,2,FALSE)*O45*Q45,0)</f>
        <v>0</v>
      </c>
      <c r="S45" s="42">
        <f ca="1">IFERROR(VLOOKUP($F45,リスト用!$P:$Q,2,FALSE)*VLOOKUP($J45,リスト用!$H:$I,2,FALSE)*P45*Q45,0)</f>
        <v>0</v>
      </c>
      <c r="U45" s="42">
        <f t="shared" ca="1" si="6"/>
        <v>0</v>
      </c>
      <c r="V45" s="42">
        <f t="shared" ca="1" si="7"/>
        <v>0</v>
      </c>
      <c r="W45" s="42">
        <f t="shared" si="5"/>
        <v>1</v>
      </c>
      <c r="X45" s="42">
        <f>IFERROR(VLOOKUP($E45,リスト用!$M:$N,2,FALSE)*VLOOKUP($J45,リスト用!$H:$I,2,FALSE)*O45*W45,0)</f>
        <v>0</v>
      </c>
      <c r="Y45" s="42">
        <f>IFERROR(VLOOKUP($E45,リスト用!$M:$N,2,FALSE)*VLOOKUP($J45,リスト用!$H:$I,2,FALSE)*P45*W45,0)</f>
        <v>0</v>
      </c>
      <c r="AA45" s="42">
        <f t="shared" si="8"/>
        <v>0</v>
      </c>
      <c r="AB45" s="42">
        <f t="shared" si="9"/>
        <v>0</v>
      </c>
    </row>
    <row r="46" spans="1:28" x14ac:dyDescent="0.2">
      <c r="A46" s="7" t="str">
        <f t="shared" si="0"/>
        <v/>
      </c>
      <c r="H46" s="43"/>
      <c r="I46" s="43"/>
      <c r="L46" s="57"/>
      <c r="M46" s="58" t="e">
        <f t="shared" si="1"/>
        <v>#NUM!</v>
      </c>
      <c r="N46" s="58" t="e">
        <f t="shared" si="2"/>
        <v>#NUM!</v>
      </c>
      <c r="O46" s="42">
        <f t="shared" si="3"/>
        <v>0</v>
      </c>
      <c r="P46" s="42" t="e">
        <f t="shared" si="4"/>
        <v>#NUM!</v>
      </c>
      <c r="Q46" s="42">
        <f ca="1">IF(I46&gt;'入力シート（基本情報）'!$I$1,1,0)</f>
        <v>0</v>
      </c>
      <c r="R46" s="42">
        <f ca="1">IFERROR(VLOOKUP($F46,リスト用!$P:$Q,2,FALSE)*VLOOKUP($J46,リスト用!$H:$I,2,FALSE)*O46*Q46,0)</f>
        <v>0</v>
      </c>
      <c r="S46" s="42">
        <f ca="1">IFERROR(VLOOKUP($F46,リスト用!$P:$Q,2,FALSE)*VLOOKUP($J46,リスト用!$H:$I,2,FALSE)*P46*Q46,0)</f>
        <v>0</v>
      </c>
      <c r="U46" s="42">
        <f t="shared" ca="1" si="6"/>
        <v>0</v>
      </c>
      <c r="V46" s="42">
        <f t="shared" ca="1" si="7"/>
        <v>0</v>
      </c>
      <c r="W46" s="42">
        <f t="shared" si="5"/>
        <v>1</v>
      </c>
      <c r="X46" s="42">
        <f>IFERROR(VLOOKUP($E46,リスト用!$M:$N,2,FALSE)*VLOOKUP($J46,リスト用!$H:$I,2,FALSE)*O46*W46,0)</f>
        <v>0</v>
      </c>
      <c r="Y46" s="42">
        <f>IFERROR(VLOOKUP($E46,リスト用!$M:$N,2,FALSE)*VLOOKUP($J46,リスト用!$H:$I,2,FALSE)*P46*W46,0)</f>
        <v>0</v>
      </c>
      <c r="AA46" s="42">
        <f t="shared" si="8"/>
        <v>0</v>
      </c>
      <c r="AB46" s="42">
        <f t="shared" si="9"/>
        <v>0</v>
      </c>
    </row>
    <row r="47" spans="1:28" x14ac:dyDescent="0.2">
      <c r="A47" s="7" t="str">
        <f t="shared" si="0"/>
        <v/>
      </c>
      <c r="H47" s="43"/>
      <c r="I47" s="43"/>
      <c r="L47" s="57"/>
      <c r="M47" s="58" t="e">
        <f t="shared" si="1"/>
        <v>#NUM!</v>
      </c>
      <c r="N47" s="58" t="e">
        <f t="shared" si="2"/>
        <v>#NUM!</v>
      </c>
      <c r="O47" s="42">
        <f t="shared" si="3"/>
        <v>0</v>
      </c>
      <c r="P47" s="42" t="e">
        <f t="shared" si="4"/>
        <v>#NUM!</v>
      </c>
      <c r="Q47" s="42">
        <f ca="1">IF(I47&gt;'入力シート（基本情報）'!$I$1,1,0)</f>
        <v>0</v>
      </c>
      <c r="R47" s="42">
        <f ca="1">IFERROR(VLOOKUP($F47,リスト用!$P:$Q,2,FALSE)*VLOOKUP($J47,リスト用!$H:$I,2,FALSE)*O47*Q47,0)</f>
        <v>0</v>
      </c>
      <c r="S47" s="42">
        <f ca="1">IFERROR(VLOOKUP($F47,リスト用!$P:$Q,2,FALSE)*VLOOKUP($J47,リスト用!$H:$I,2,FALSE)*P47*Q47,0)</f>
        <v>0</v>
      </c>
      <c r="U47" s="42">
        <f t="shared" ca="1" si="6"/>
        <v>0</v>
      </c>
      <c r="V47" s="42">
        <f t="shared" ca="1" si="7"/>
        <v>0</v>
      </c>
      <c r="W47" s="42">
        <f t="shared" si="5"/>
        <v>1</v>
      </c>
      <c r="X47" s="42">
        <f>IFERROR(VLOOKUP($E47,リスト用!$M:$N,2,FALSE)*VLOOKUP($J47,リスト用!$H:$I,2,FALSE)*O47*W47,0)</f>
        <v>0</v>
      </c>
      <c r="Y47" s="42">
        <f>IFERROR(VLOOKUP($E47,リスト用!$M:$N,2,FALSE)*VLOOKUP($J47,リスト用!$H:$I,2,FALSE)*P47*W47,0)</f>
        <v>0</v>
      </c>
      <c r="AA47" s="42">
        <f t="shared" si="8"/>
        <v>0</v>
      </c>
      <c r="AB47" s="42">
        <f t="shared" si="9"/>
        <v>0</v>
      </c>
    </row>
    <row r="48" spans="1:28" x14ac:dyDescent="0.2">
      <c r="A48" s="7" t="str">
        <f t="shared" si="0"/>
        <v/>
      </c>
      <c r="H48" s="43"/>
      <c r="I48" s="43"/>
      <c r="L48" s="57"/>
      <c r="M48" s="58" t="e">
        <f t="shared" si="1"/>
        <v>#NUM!</v>
      </c>
      <c r="N48" s="58" t="e">
        <f t="shared" si="2"/>
        <v>#NUM!</v>
      </c>
      <c r="O48" s="42">
        <f t="shared" si="3"/>
        <v>0</v>
      </c>
      <c r="P48" s="42" t="e">
        <f t="shared" si="4"/>
        <v>#NUM!</v>
      </c>
      <c r="Q48" s="42">
        <f ca="1">IF(I48&gt;'入力シート（基本情報）'!$I$1,1,0)</f>
        <v>0</v>
      </c>
      <c r="R48" s="42">
        <f ca="1">IFERROR(VLOOKUP($F48,リスト用!$P:$Q,2,FALSE)*VLOOKUP($J48,リスト用!$H:$I,2,FALSE)*O48*Q48,0)</f>
        <v>0</v>
      </c>
      <c r="S48" s="42">
        <f ca="1">IFERROR(VLOOKUP($F48,リスト用!$P:$Q,2,FALSE)*VLOOKUP($J48,リスト用!$H:$I,2,FALSE)*P48*Q48,0)</f>
        <v>0</v>
      </c>
      <c r="U48" s="42">
        <f t="shared" ca="1" si="6"/>
        <v>0</v>
      </c>
      <c r="V48" s="42">
        <f t="shared" ca="1" si="7"/>
        <v>0</v>
      </c>
      <c r="W48" s="42">
        <f t="shared" si="5"/>
        <v>1</v>
      </c>
      <c r="X48" s="42">
        <f>IFERROR(VLOOKUP($E48,リスト用!$M:$N,2,FALSE)*VLOOKUP($J48,リスト用!$H:$I,2,FALSE)*O48*W48,0)</f>
        <v>0</v>
      </c>
      <c r="Y48" s="42">
        <f>IFERROR(VLOOKUP($E48,リスト用!$M:$N,2,FALSE)*VLOOKUP($J48,リスト用!$H:$I,2,FALSE)*P48*W48,0)</f>
        <v>0</v>
      </c>
      <c r="AA48" s="42">
        <f t="shared" si="8"/>
        <v>0</v>
      </c>
      <c r="AB48" s="42">
        <f t="shared" si="9"/>
        <v>0</v>
      </c>
    </row>
    <row r="49" spans="1:28" x14ac:dyDescent="0.2">
      <c r="A49" s="7" t="str">
        <f t="shared" si="0"/>
        <v/>
      </c>
      <c r="H49" s="43"/>
      <c r="I49" s="43"/>
      <c r="L49" s="57"/>
      <c r="M49" s="58" t="e">
        <f t="shared" si="1"/>
        <v>#NUM!</v>
      </c>
      <c r="N49" s="58" t="e">
        <f t="shared" si="2"/>
        <v>#NUM!</v>
      </c>
      <c r="O49" s="42">
        <f t="shared" si="3"/>
        <v>0</v>
      </c>
      <c r="P49" s="42" t="e">
        <f t="shared" si="4"/>
        <v>#NUM!</v>
      </c>
      <c r="Q49" s="42">
        <f ca="1">IF(I49&gt;'入力シート（基本情報）'!$I$1,1,0)</f>
        <v>0</v>
      </c>
      <c r="R49" s="42">
        <f ca="1">IFERROR(VLOOKUP($F49,リスト用!$P:$Q,2,FALSE)*VLOOKUP($J49,リスト用!$H:$I,2,FALSE)*O49*Q49,0)</f>
        <v>0</v>
      </c>
      <c r="S49" s="42">
        <f ca="1">IFERROR(VLOOKUP($F49,リスト用!$P:$Q,2,FALSE)*VLOOKUP($J49,リスト用!$H:$I,2,FALSE)*P49*Q49,0)</f>
        <v>0</v>
      </c>
      <c r="U49" s="42">
        <f t="shared" ca="1" si="6"/>
        <v>0</v>
      </c>
      <c r="V49" s="42">
        <f t="shared" ca="1" si="7"/>
        <v>0</v>
      </c>
      <c r="W49" s="42">
        <f t="shared" si="5"/>
        <v>1</v>
      </c>
      <c r="X49" s="42">
        <f>IFERROR(VLOOKUP($E49,リスト用!$M:$N,2,FALSE)*VLOOKUP($J49,リスト用!$H:$I,2,FALSE)*O49*W49,0)</f>
        <v>0</v>
      </c>
      <c r="Y49" s="42">
        <f>IFERROR(VLOOKUP($E49,リスト用!$M:$N,2,FALSE)*VLOOKUP($J49,リスト用!$H:$I,2,FALSE)*P49*W49,0)</f>
        <v>0</v>
      </c>
      <c r="AA49" s="42">
        <f t="shared" si="8"/>
        <v>0</v>
      </c>
      <c r="AB49" s="42">
        <f t="shared" si="9"/>
        <v>0</v>
      </c>
    </row>
    <row r="50" spans="1:28" x14ac:dyDescent="0.2">
      <c r="A50" s="7" t="str">
        <f t="shared" si="0"/>
        <v/>
      </c>
      <c r="H50" s="43"/>
      <c r="I50" s="43"/>
      <c r="L50" s="57"/>
      <c r="M50" s="58" t="e">
        <f t="shared" si="1"/>
        <v>#NUM!</v>
      </c>
      <c r="N50" s="58" t="e">
        <f t="shared" si="2"/>
        <v>#NUM!</v>
      </c>
      <c r="O50" s="42">
        <f t="shared" si="3"/>
        <v>0</v>
      </c>
      <c r="P50" s="42" t="e">
        <f t="shared" si="4"/>
        <v>#NUM!</v>
      </c>
      <c r="Q50" s="42">
        <f ca="1">IF(I50&gt;'入力シート（基本情報）'!$I$1,1,0)</f>
        <v>0</v>
      </c>
      <c r="R50" s="42">
        <f ca="1">IFERROR(VLOOKUP($F50,リスト用!$P:$Q,2,FALSE)*VLOOKUP($J50,リスト用!$H:$I,2,FALSE)*O50*Q50,0)</f>
        <v>0</v>
      </c>
      <c r="S50" s="42">
        <f ca="1">IFERROR(VLOOKUP($F50,リスト用!$P:$Q,2,FALSE)*VLOOKUP($J50,リスト用!$H:$I,2,FALSE)*P50*Q50,0)</f>
        <v>0</v>
      </c>
      <c r="U50" s="42">
        <f t="shared" ca="1" si="6"/>
        <v>0</v>
      </c>
      <c r="V50" s="42">
        <f t="shared" ca="1" si="7"/>
        <v>0</v>
      </c>
      <c r="W50" s="42">
        <f t="shared" si="5"/>
        <v>1</v>
      </c>
      <c r="X50" s="42">
        <f>IFERROR(VLOOKUP($E50,リスト用!$M:$N,2,FALSE)*VLOOKUP($J50,リスト用!$H:$I,2,FALSE)*O50*W50,0)</f>
        <v>0</v>
      </c>
      <c r="Y50" s="42">
        <f>IFERROR(VLOOKUP($E50,リスト用!$M:$N,2,FALSE)*VLOOKUP($J50,リスト用!$H:$I,2,FALSE)*P50*W50,0)</f>
        <v>0</v>
      </c>
      <c r="AA50" s="42">
        <f t="shared" si="8"/>
        <v>0</v>
      </c>
      <c r="AB50" s="42">
        <f t="shared" si="9"/>
        <v>0</v>
      </c>
    </row>
    <row r="51" spans="1:28" x14ac:dyDescent="0.2">
      <c r="A51" s="7" t="str">
        <f t="shared" si="0"/>
        <v/>
      </c>
      <c r="H51" s="43"/>
      <c r="I51" s="43"/>
      <c r="L51" s="57"/>
      <c r="M51" s="58" t="e">
        <f t="shared" si="1"/>
        <v>#NUM!</v>
      </c>
      <c r="N51" s="58" t="e">
        <f t="shared" si="2"/>
        <v>#NUM!</v>
      </c>
      <c r="O51" s="42">
        <f t="shared" si="3"/>
        <v>0</v>
      </c>
      <c r="P51" s="42" t="e">
        <f t="shared" si="4"/>
        <v>#NUM!</v>
      </c>
      <c r="Q51" s="42">
        <f ca="1">IF(I51&gt;'入力シート（基本情報）'!$I$1,1,0)</f>
        <v>0</v>
      </c>
      <c r="R51" s="42">
        <f ca="1">IFERROR(VLOOKUP($F51,リスト用!$P:$Q,2,FALSE)*VLOOKUP($J51,リスト用!$H:$I,2,FALSE)*O51*Q51,0)</f>
        <v>0</v>
      </c>
      <c r="S51" s="42">
        <f ca="1">IFERROR(VLOOKUP($F51,リスト用!$P:$Q,2,FALSE)*VLOOKUP($J51,リスト用!$H:$I,2,FALSE)*P51*Q51,0)</f>
        <v>0</v>
      </c>
      <c r="U51" s="42">
        <f t="shared" ca="1" si="6"/>
        <v>0</v>
      </c>
      <c r="V51" s="42">
        <f t="shared" ca="1" si="7"/>
        <v>0</v>
      </c>
      <c r="W51" s="42">
        <f t="shared" si="5"/>
        <v>1</v>
      </c>
      <c r="X51" s="42">
        <f>IFERROR(VLOOKUP($E51,リスト用!$M:$N,2,FALSE)*VLOOKUP($J51,リスト用!$H:$I,2,FALSE)*O51*W51,0)</f>
        <v>0</v>
      </c>
      <c r="Y51" s="42">
        <f>IFERROR(VLOOKUP($E51,リスト用!$M:$N,2,FALSE)*VLOOKUP($J51,リスト用!$H:$I,2,FALSE)*P51*W51,0)</f>
        <v>0</v>
      </c>
      <c r="AA51" s="42">
        <f t="shared" si="8"/>
        <v>0</v>
      </c>
      <c r="AB51" s="42">
        <f t="shared" si="9"/>
        <v>0</v>
      </c>
    </row>
    <row r="52" spans="1:28" x14ac:dyDescent="0.2">
      <c r="A52" s="7" t="str">
        <f t="shared" si="0"/>
        <v/>
      </c>
      <c r="H52" s="43"/>
      <c r="I52" s="43"/>
      <c r="L52" s="57"/>
      <c r="M52" s="58" t="e">
        <f t="shared" si="1"/>
        <v>#NUM!</v>
      </c>
      <c r="N52" s="58" t="e">
        <f t="shared" si="2"/>
        <v>#NUM!</v>
      </c>
      <c r="O52" s="42">
        <f t="shared" si="3"/>
        <v>0</v>
      </c>
      <c r="P52" s="42" t="e">
        <f t="shared" si="4"/>
        <v>#NUM!</v>
      </c>
      <c r="Q52" s="42">
        <f ca="1">IF(I52&gt;'入力シート（基本情報）'!$I$1,1,0)</f>
        <v>0</v>
      </c>
      <c r="R52" s="42">
        <f ca="1">IFERROR(VLOOKUP($F52,リスト用!$P:$Q,2,FALSE)*VLOOKUP($J52,リスト用!$H:$I,2,FALSE)*O52*Q52,0)</f>
        <v>0</v>
      </c>
      <c r="S52" s="42">
        <f ca="1">IFERROR(VLOOKUP($F52,リスト用!$P:$Q,2,FALSE)*VLOOKUP($J52,リスト用!$H:$I,2,FALSE)*P52*Q52,0)</f>
        <v>0</v>
      </c>
      <c r="U52" s="42">
        <f t="shared" ca="1" si="6"/>
        <v>0</v>
      </c>
      <c r="V52" s="42">
        <f t="shared" ca="1" si="7"/>
        <v>0</v>
      </c>
      <c r="W52" s="42">
        <f t="shared" si="5"/>
        <v>1</v>
      </c>
      <c r="X52" s="42">
        <f>IFERROR(VLOOKUP($E52,リスト用!$M:$N,2,FALSE)*VLOOKUP($J52,リスト用!$H:$I,2,FALSE)*O52*W52,0)</f>
        <v>0</v>
      </c>
      <c r="Y52" s="42">
        <f>IFERROR(VLOOKUP($E52,リスト用!$M:$N,2,FALSE)*VLOOKUP($J52,リスト用!$H:$I,2,FALSE)*P52*W52,0)</f>
        <v>0</v>
      </c>
      <c r="AA52" s="42">
        <f t="shared" si="8"/>
        <v>0</v>
      </c>
      <c r="AB52" s="42">
        <f t="shared" si="9"/>
        <v>0</v>
      </c>
    </row>
    <row r="53" spans="1:28" x14ac:dyDescent="0.2">
      <c r="A53" s="7" t="str">
        <f t="shared" si="0"/>
        <v/>
      </c>
      <c r="H53" s="43"/>
      <c r="I53" s="43"/>
      <c r="L53" s="57"/>
      <c r="M53" s="58" t="e">
        <f t="shared" si="1"/>
        <v>#NUM!</v>
      </c>
      <c r="N53" s="58" t="e">
        <f t="shared" si="2"/>
        <v>#NUM!</v>
      </c>
      <c r="O53" s="42">
        <f t="shared" si="3"/>
        <v>0</v>
      </c>
      <c r="P53" s="42" t="e">
        <f t="shared" si="4"/>
        <v>#NUM!</v>
      </c>
      <c r="Q53" s="42">
        <f ca="1">IF(I53&gt;'入力シート（基本情報）'!$I$1,1,0)</f>
        <v>0</v>
      </c>
      <c r="R53" s="42">
        <f ca="1">IFERROR(VLOOKUP($F53,リスト用!$P:$Q,2,FALSE)*VLOOKUP($J53,リスト用!$H:$I,2,FALSE)*O53*Q53,0)</f>
        <v>0</v>
      </c>
      <c r="S53" s="42">
        <f ca="1">IFERROR(VLOOKUP($F53,リスト用!$P:$Q,2,FALSE)*VLOOKUP($J53,リスト用!$H:$I,2,FALSE)*P53*Q53,0)</f>
        <v>0</v>
      </c>
      <c r="U53" s="42">
        <f t="shared" ca="1" si="6"/>
        <v>0</v>
      </c>
      <c r="V53" s="42">
        <f t="shared" ca="1" si="7"/>
        <v>0</v>
      </c>
      <c r="W53" s="42">
        <f t="shared" si="5"/>
        <v>1</v>
      </c>
      <c r="X53" s="42">
        <f>IFERROR(VLOOKUP($E53,リスト用!$M:$N,2,FALSE)*VLOOKUP($J53,リスト用!$H:$I,2,FALSE)*O53*W53,0)</f>
        <v>0</v>
      </c>
      <c r="Y53" s="42">
        <f>IFERROR(VLOOKUP($E53,リスト用!$M:$N,2,FALSE)*VLOOKUP($J53,リスト用!$H:$I,2,FALSE)*P53*W53,0)</f>
        <v>0</v>
      </c>
      <c r="AA53" s="42">
        <f t="shared" si="8"/>
        <v>0</v>
      </c>
      <c r="AB53" s="42">
        <f t="shared" si="9"/>
        <v>0</v>
      </c>
    </row>
    <row r="54" spans="1:28" x14ac:dyDescent="0.2">
      <c r="A54" s="7" t="str">
        <f t="shared" si="0"/>
        <v/>
      </c>
      <c r="H54" s="43"/>
      <c r="I54" s="43"/>
      <c r="L54" s="57"/>
      <c r="M54" s="58" t="e">
        <f t="shared" si="1"/>
        <v>#NUM!</v>
      </c>
      <c r="N54" s="58" t="e">
        <f t="shared" si="2"/>
        <v>#NUM!</v>
      </c>
      <c r="O54" s="42">
        <f t="shared" si="3"/>
        <v>0</v>
      </c>
      <c r="P54" s="42" t="e">
        <f t="shared" si="4"/>
        <v>#NUM!</v>
      </c>
      <c r="Q54" s="42">
        <f ca="1">IF(I54&gt;'入力シート（基本情報）'!$I$1,1,0)</f>
        <v>0</v>
      </c>
      <c r="R54" s="42">
        <f ca="1">IFERROR(VLOOKUP($F54,リスト用!$P:$Q,2,FALSE)*VLOOKUP($J54,リスト用!$H:$I,2,FALSE)*O54*Q54,0)</f>
        <v>0</v>
      </c>
      <c r="S54" s="42">
        <f ca="1">IFERROR(VLOOKUP($F54,リスト用!$P:$Q,2,FALSE)*VLOOKUP($J54,リスト用!$H:$I,2,FALSE)*P54*Q54,0)</f>
        <v>0</v>
      </c>
      <c r="U54" s="42">
        <f t="shared" ca="1" si="6"/>
        <v>0</v>
      </c>
      <c r="V54" s="42">
        <f t="shared" ca="1" si="7"/>
        <v>0</v>
      </c>
      <c r="W54" s="42">
        <f t="shared" si="5"/>
        <v>1</v>
      </c>
      <c r="X54" s="42">
        <f>IFERROR(VLOOKUP($E54,リスト用!$M:$N,2,FALSE)*VLOOKUP($J54,リスト用!$H:$I,2,FALSE)*O54*W54,0)</f>
        <v>0</v>
      </c>
      <c r="Y54" s="42">
        <f>IFERROR(VLOOKUP($E54,リスト用!$M:$N,2,FALSE)*VLOOKUP($J54,リスト用!$H:$I,2,FALSE)*P54*W54,0)</f>
        <v>0</v>
      </c>
      <c r="AA54" s="42">
        <f t="shared" si="8"/>
        <v>0</v>
      </c>
      <c r="AB54" s="42">
        <f t="shared" si="9"/>
        <v>0</v>
      </c>
    </row>
    <row r="55" spans="1:28" x14ac:dyDescent="0.2">
      <c r="A55" s="7" t="str">
        <f t="shared" si="0"/>
        <v/>
      </c>
      <c r="H55" s="43"/>
      <c r="I55" s="43"/>
      <c r="L55" s="57"/>
      <c r="M55" s="58" t="e">
        <f t="shared" si="1"/>
        <v>#NUM!</v>
      </c>
      <c r="N55" s="58" t="e">
        <f t="shared" si="2"/>
        <v>#NUM!</v>
      </c>
      <c r="O55" s="42">
        <f t="shared" si="3"/>
        <v>0</v>
      </c>
      <c r="P55" s="42" t="e">
        <f t="shared" si="4"/>
        <v>#NUM!</v>
      </c>
      <c r="Q55" s="42">
        <f ca="1">IF(I55&gt;'入力シート（基本情報）'!$I$1,1,0)</f>
        <v>0</v>
      </c>
      <c r="R55" s="42">
        <f ca="1">IFERROR(VLOOKUP($F55,リスト用!$P:$Q,2,FALSE)*VLOOKUP($J55,リスト用!$H:$I,2,FALSE)*O55*Q55,0)</f>
        <v>0</v>
      </c>
      <c r="S55" s="42">
        <f ca="1">IFERROR(VLOOKUP($F55,リスト用!$P:$Q,2,FALSE)*VLOOKUP($J55,リスト用!$H:$I,2,FALSE)*P55*Q55,0)</f>
        <v>0</v>
      </c>
      <c r="U55" s="42">
        <f t="shared" ca="1" si="6"/>
        <v>0</v>
      </c>
      <c r="V55" s="42">
        <f t="shared" ca="1" si="7"/>
        <v>0</v>
      </c>
      <c r="W55" s="42">
        <f t="shared" si="5"/>
        <v>1</v>
      </c>
      <c r="X55" s="42">
        <f>IFERROR(VLOOKUP($E55,リスト用!$M:$N,2,FALSE)*VLOOKUP($J55,リスト用!$H:$I,2,FALSE)*O55*W55,0)</f>
        <v>0</v>
      </c>
      <c r="Y55" s="42">
        <f>IFERROR(VLOOKUP($E55,リスト用!$M:$N,2,FALSE)*VLOOKUP($J55,リスト用!$H:$I,2,FALSE)*P55*W55,0)</f>
        <v>0</v>
      </c>
      <c r="AA55" s="42">
        <f t="shared" si="8"/>
        <v>0</v>
      </c>
      <c r="AB55" s="42">
        <f t="shared" si="9"/>
        <v>0</v>
      </c>
    </row>
    <row r="56" spans="1:28" x14ac:dyDescent="0.2">
      <c r="A56" s="7" t="str">
        <f t="shared" si="0"/>
        <v/>
      </c>
      <c r="H56" s="43"/>
      <c r="I56" s="43"/>
      <c r="L56" s="57"/>
      <c r="M56" s="58" t="e">
        <f t="shared" si="1"/>
        <v>#NUM!</v>
      </c>
      <c r="N56" s="58" t="e">
        <f t="shared" si="2"/>
        <v>#NUM!</v>
      </c>
      <c r="O56" s="42">
        <f t="shared" si="3"/>
        <v>0</v>
      </c>
      <c r="P56" s="42" t="e">
        <f t="shared" si="4"/>
        <v>#NUM!</v>
      </c>
      <c r="Q56" s="42">
        <f ca="1">IF(I56&gt;'入力シート（基本情報）'!$I$1,1,0)</f>
        <v>0</v>
      </c>
      <c r="R56" s="42">
        <f ca="1">IFERROR(VLOOKUP($F56,リスト用!$P:$Q,2,FALSE)*VLOOKUP($J56,リスト用!$H:$I,2,FALSE)*O56*Q56,0)</f>
        <v>0</v>
      </c>
      <c r="S56" s="42">
        <f ca="1">IFERROR(VLOOKUP($F56,リスト用!$P:$Q,2,FALSE)*VLOOKUP($J56,リスト用!$H:$I,2,FALSE)*P56*Q56,0)</f>
        <v>0</v>
      </c>
      <c r="U56" s="42">
        <f t="shared" ca="1" si="6"/>
        <v>0</v>
      </c>
      <c r="V56" s="42">
        <f t="shared" ca="1" si="7"/>
        <v>0</v>
      </c>
      <c r="W56" s="42">
        <f t="shared" si="5"/>
        <v>1</v>
      </c>
      <c r="X56" s="42">
        <f>IFERROR(VLOOKUP($E56,リスト用!$M:$N,2,FALSE)*VLOOKUP($J56,リスト用!$H:$I,2,FALSE)*O56*W56,0)</f>
        <v>0</v>
      </c>
      <c r="Y56" s="42">
        <f>IFERROR(VLOOKUP($E56,リスト用!$M:$N,2,FALSE)*VLOOKUP($J56,リスト用!$H:$I,2,FALSE)*P56*W56,0)</f>
        <v>0</v>
      </c>
      <c r="AA56" s="42">
        <f t="shared" si="8"/>
        <v>0</v>
      </c>
      <c r="AB56" s="42">
        <f t="shared" si="9"/>
        <v>0</v>
      </c>
    </row>
    <row r="57" spans="1:28" x14ac:dyDescent="0.2">
      <c r="A57" s="7" t="str">
        <f t="shared" si="0"/>
        <v/>
      </c>
      <c r="H57" s="43"/>
      <c r="I57" s="43"/>
      <c r="L57" s="57"/>
      <c r="M57" s="58" t="e">
        <f t="shared" si="1"/>
        <v>#NUM!</v>
      </c>
      <c r="N57" s="58" t="e">
        <f t="shared" si="2"/>
        <v>#NUM!</v>
      </c>
      <c r="O57" s="42">
        <f t="shared" si="3"/>
        <v>0</v>
      </c>
      <c r="P57" s="42" t="e">
        <f t="shared" si="4"/>
        <v>#NUM!</v>
      </c>
      <c r="Q57" s="42">
        <f ca="1">IF(I57&gt;'入力シート（基本情報）'!$I$1,1,0)</f>
        <v>0</v>
      </c>
      <c r="R57" s="42">
        <f ca="1">IFERROR(VLOOKUP($F57,リスト用!$P:$Q,2,FALSE)*VLOOKUP($J57,リスト用!$H:$I,2,FALSE)*O57*Q57,0)</f>
        <v>0</v>
      </c>
      <c r="S57" s="42">
        <f ca="1">IFERROR(VLOOKUP($F57,リスト用!$P:$Q,2,FALSE)*VLOOKUP($J57,リスト用!$H:$I,2,FALSE)*P57*Q57,0)</f>
        <v>0</v>
      </c>
      <c r="U57" s="42">
        <f t="shared" ca="1" si="6"/>
        <v>0</v>
      </c>
      <c r="V57" s="42">
        <f t="shared" ca="1" si="7"/>
        <v>0</v>
      </c>
      <c r="W57" s="42">
        <f t="shared" si="5"/>
        <v>1</v>
      </c>
      <c r="X57" s="42">
        <f>IFERROR(VLOOKUP($E57,リスト用!$M:$N,2,FALSE)*VLOOKUP($J57,リスト用!$H:$I,2,FALSE)*O57*W57,0)</f>
        <v>0</v>
      </c>
      <c r="Y57" s="42">
        <f>IFERROR(VLOOKUP($E57,リスト用!$M:$N,2,FALSE)*VLOOKUP($J57,リスト用!$H:$I,2,FALSE)*P57*W57,0)</f>
        <v>0</v>
      </c>
      <c r="AA57" s="42">
        <f t="shared" si="8"/>
        <v>0</v>
      </c>
      <c r="AB57" s="42">
        <f t="shared" si="9"/>
        <v>0</v>
      </c>
    </row>
    <row r="58" spans="1:28" x14ac:dyDescent="0.2">
      <c r="A58" s="7" t="str">
        <f t="shared" si="0"/>
        <v/>
      </c>
      <c r="H58" s="43"/>
      <c r="I58" s="43"/>
      <c r="L58" s="57"/>
      <c r="M58" s="58" t="e">
        <f t="shared" si="1"/>
        <v>#NUM!</v>
      </c>
      <c r="N58" s="58" t="e">
        <f t="shared" si="2"/>
        <v>#NUM!</v>
      </c>
      <c r="O58" s="42">
        <f t="shared" si="3"/>
        <v>0</v>
      </c>
      <c r="P58" s="42" t="e">
        <f t="shared" si="4"/>
        <v>#NUM!</v>
      </c>
      <c r="Q58" s="42">
        <f ca="1">IF(I58&gt;'入力シート（基本情報）'!$I$1,1,0)</f>
        <v>0</v>
      </c>
      <c r="R58" s="42">
        <f ca="1">IFERROR(VLOOKUP($F58,リスト用!$P:$Q,2,FALSE)*VLOOKUP($J58,リスト用!$H:$I,2,FALSE)*O58*Q58,0)</f>
        <v>0</v>
      </c>
      <c r="S58" s="42">
        <f ca="1">IFERROR(VLOOKUP($F58,リスト用!$P:$Q,2,FALSE)*VLOOKUP($J58,リスト用!$H:$I,2,FALSE)*P58*Q58,0)</f>
        <v>0</v>
      </c>
      <c r="U58" s="42">
        <f t="shared" ca="1" si="6"/>
        <v>0</v>
      </c>
      <c r="V58" s="42">
        <f t="shared" ca="1" si="7"/>
        <v>0</v>
      </c>
      <c r="W58" s="42">
        <f t="shared" si="5"/>
        <v>1</v>
      </c>
      <c r="X58" s="42">
        <f>IFERROR(VLOOKUP($E58,リスト用!$M:$N,2,FALSE)*VLOOKUP($J58,リスト用!$H:$I,2,FALSE)*O58*W58,0)</f>
        <v>0</v>
      </c>
      <c r="Y58" s="42">
        <f>IFERROR(VLOOKUP($E58,リスト用!$M:$N,2,FALSE)*VLOOKUP($J58,リスト用!$H:$I,2,FALSE)*P58*W58,0)</f>
        <v>0</v>
      </c>
      <c r="AA58" s="42">
        <f t="shared" si="8"/>
        <v>0</v>
      </c>
      <c r="AB58" s="42">
        <f t="shared" si="9"/>
        <v>0</v>
      </c>
    </row>
    <row r="59" spans="1:28" x14ac:dyDescent="0.2">
      <c r="A59" s="7" t="str">
        <f t="shared" si="0"/>
        <v/>
      </c>
      <c r="H59" s="43"/>
      <c r="I59" s="43"/>
      <c r="L59" s="57"/>
      <c r="M59" s="58" t="e">
        <f t="shared" si="1"/>
        <v>#NUM!</v>
      </c>
      <c r="N59" s="58" t="e">
        <f t="shared" si="2"/>
        <v>#NUM!</v>
      </c>
      <c r="O59" s="42">
        <f t="shared" si="3"/>
        <v>0</v>
      </c>
      <c r="P59" s="42" t="e">
        <f t="shared" si="4"/>
        <v>#NUM!</v>
      </c>
      <c r="Q59" s="42">
        <f ca="1">IF(I59&gt;'入力シート（基本情報）'!$I$1,1,0)</f>
        <v>0</v>
      </c>
      <c r="R59" s="42">
        <f ca="1">IFERROR(VLOOKUP($F59,リスト用!$P:$Q,2,FALSE)*VLOOKUP($J59,リスト用!$H:$I,2,FALSE)*O59*Q59,0)</f>
        <v>0</v>
      </c>
      <c r="S59" s="42">
        <f ca="1">IFERROR(VLOOKUP($F59,リスト用!$P:$Q,2,FALSE)*VLOOKUP($J59,リスト用!$H:$I,2,FALSE)*P59*Q59,0)</f>
        <v>0</v>
      </c>
      <c r="U59" s="42">
        <f t="shared" ca="1" si="6"/>
        <v>0</v>
      </c>
      <c r="V59" s="42">
        <f t="shared" ca="1" si="7"/>
        <v>0</v>
      </c>
      <c r="W59" s="42">
        <f t="shared" si="5"/>
        <v>1</v>
      </c>
      <c r="X59" s="42">
        <f>IFERROR(VLOOKUP($E59,リスト用!$M:$N,2,FALSE)*VLOOKUP($J59,リスト用!$H:$I,2,FALSE)*O59*W59,0)</f>
        <v>0</v>
      </c>
      <c r="Y59" s="42">
        <f>IFERROR(VLOOKUP($E59,リスト用!$M:$N,2,FALSE)*VLOOKUP($J59,リスト用!$H:$I,2,FALSE)*P59*W59,0)</f>
        <v>0</v>
      </c>
      <c r="AA59" s="42">
        <f t="shared" si="8"/>
        <v>0</v>
      </c>
      <c r="AB59" s="42">
        <f t="shared" si="9"/>
        <v>0</v>
      </c>
    </row>
    <row r="60" spans="1:28" x14ac:dyDescent="0.2">
      <c r="A60" s="7" t="str">
        <f t="shared" si="0"/>
        <v/>
      </c>
      <c r="H60" s="43"/>
      <c r="I60" s="43"/>
      <c r="L60" s="57"/>
      <c r="M60" s="58" t="e">
        <f t="shared" si="1"/>
        <v>#NUM!</v>
      </c>
      <c r="N60" s="58" t="e">
        <f t="shared" si="2"/>
        <v>#NUM!</v>
      </c>
      <c r="O60" s="42">
        <f t="shared" si="3"/>
        <v>0</v>
      </c>
      <c r="P60" s="42" t="e">
        <f t="shared" si="4"/>
        <v>#NUM!</v>
      </c>
      <c r="Q60" s="42">
        <f ca="1">IF(I60&gt;'入力シート（基本情報）'!$I$1,1,0)</f>
        <v>0</v>
      </c>
      <c r="R60" s="42">
        <f ca="1">IFERROR(VLOOKUP($F60,リスト用!$P:$Q,2,FALSE)*VLOOKUP($J60,リスト用!$H:$I,2,FALSE)*O60*Q60,0)</f>
        <v>0</v>
      </c>
      <c r="S60" s="42">
        <f ca="1">IFERROR(VLOOKUP($F60,リスト用!$P:$Q,2,FALSE)*VLOOKUP($J60,リスト用!$H:$I,2,FALSE)*P60*Q60,0)</f>
        <v>0</v>
      </c>
      <c r="U60" s="42">
        <f t="shared" ca="1" si="6"/>
        <v>0</v>
      </c>
      <c r="V60" s="42">
        <f t="shared" ca="1" si="7"/>
        <v>0</v>
      </c>
      <c r="W60" s="42">
        <f t="shared" si="5"/>
        <v>1</v>
      </c>
      <c r="X60" s="42">
        <f>IFERROR(VLOOKUP($E60,リスト用!$M:$N,2,FALSE)*VLOOKUP($J60,リスト用!$H:$I,2,FALSE)*O60*W60,0)</f>
        <v>0</v>
      </c>
      <c r="Y60" s="42">
        <f>IFERROR(VLOOKUP($E60,リスト用!$M:$N,2,FALSE)*VLOOKUP($J60,リスト用!$H:$I,2,FALSE)*P60*W60,0)</f>
        <v>0</v>
      </c>
      <c r="AA60" s="42">
        <f t="shared" si="8"/>
        <v>0</v>
      </c>
      <c r="AB60" s="42">
        <f t="shared" si="9"/>
        <v>0</v>
      </c>
    </row>
    <row r="61" spans="1:28" x14ac:dyDescent="0.2">
      <c r="A61" s="7" t="str">
        <f t="shared" si="0"/>
        <v/>
      </c>
      <c r="H61" s="43"/>
      <c r="I61" s="43"/>
      <c r="L61" s="57"/>
      <c r="M61" s="58" t="e">
        <f t="shared" si="1"/>
        <v>#NUM!</v>
      </c>
      <c r="N61" s="58" t="e">
        <f t="shared" si="2"/>
        <v>#NUM!</v>
      </c>
      <c r="O61" s="42">
        <f t="shared" si="3"/>
        <v>0</v>
      </c>
      <c r="P61" s="42" t="e">
        <f t="shared" si="4"/>
        <v>#NUM!</v>
      </c>
      <c r="Q61" s="42">
        <f ca="1">IF(I61&gt;'入力シート（基本情報）'!$I$1,1,0)</f>
        <v>0</v>
      </c>
      <c r="R61" s="42">
        <f ca="1">IFERROR(VLOOKUP($F61,リスト用!$P:$Q,2,FALSE)*VLOOKUP($J61,リスト用!$H:$I,2,FALSE)*O61*Q61,0)</f>
        <v>0</v>
      </c>
      <c r="S61" s="42">
        <f ca="1">IFERROR(VLOOKUP($F61,リスト用!$P:$Q,2,FALSE)*VLOOKUP($J61,リスト用!$H:$I,2,FALSE)*P61*Q61,0)</f>
        <v>0</v>
      </c>
      <c r="U61" s="42">
        <f t="shared" ca="1" si="6"/>
        <v>0</v>
      </c>
      <c r="V61" s="42">
        <f t="shared" ca="1" si="7"/>
        <v>0</v>
      </c>
      <c r="W61" s="42">
        <f t="shared" si="5"/>
        <v>1</v>
      </c>
      <c r="X61" s="42">
        <f>IFERROR(VLOOKUP($E61,リスト用!$M:$N,2,FALSE)*VLOOKUP($J61,リスト用!$H:$I,2,FALSE)*O61*W61,0)</f>
        <v>0</v>
      </c>
      <c r="Y61" s="42">
        <f>IFERROR(VLOOKUP($E61,リスト用!$M:$N,2,FALSE)*VLOOKUP($J61,リスト用!$H:$I,2,FALSE)*P61*W61,0)</f>
        <v>0</v>
      </c>
      <c r="AA61" s="42">
        <f t="shared" si="8"/>
        <v>0</v>
      </c>
      <c r="AB61" s="42">
        <f t="shared" si="9"/>
        <v>0</v>
      </c>
    </row>
    <row r="62" spans="1:28" x14ac:dyDescent="0.2">
      <c r="A62" s="7" t="str">
        <f t="shared" si="0"/>
        <v/>
      </c>
      <c r="H62" s="43"/>
      <c r="I62" s="43"/>
      <c r="L62" s="57"/>
      <c r="M62" s="58" t="e">
        <f t="shared" si="1"/>
        <v>#NUM!</v>
      </c>
      <c r="N62" s="58" t="e">
        <f t="shared" si="2"/>
        <v>#NUM!</v>
      </c>
      <c r="O62" s="42">
        <f t="shared" si="3"/>
        <v>0</v>
      </c>
      <c r="P62" s="42" t="e">
        <f t="shared" si="4"/>
        <v>#NUM!</v>
      </c>
      <c r="Q62" s="42">
        <f ca="1">IF(I62&gt;'入力シート（基本情報）'!$I$1,1,0)</f>
        <v>0</v>
      </c>
      <c r="R62" s="42">
        <f ca="1">IFERROR(VLOOKUP($F62,リスト用!$P:$Q,2,FALSE)*VLOOKUP($J62,リスト用!$H:$I,2,FALSE)*O62*Q62,0)</f>
        <v>0</v>
      </c>
      <c r="S62" s="42">
        <f ca="1">IFERROR(VLOOKUP($F62,リスト用!$P:$Q,2,FALSE)*VLOOKUP($J62,リスト用!$H:$I,2,FALSE)*P62*Q62,0)</f>
        <v>0</v>
      </c>
      <c r="U62" s="42">
        <f t="shared" ca="1" si="6"/>
        <v>0</v>
      </c>
      <c r="V62" s="42">
        <f t="shared" ca="1" si="7"/>
        <v>0</v>
      </c>
      <c r="W62" s="42">
        <f t="shared" si="5"/>
        <v>1</v>
      </c>
      <c r="X62" s="42">
        <f>IFERROR(VLOOKUP($E62,リスト用!$M:$N,2,FALSE)*VLOOKUP($J62,リスト用!$H:$I,2,FALSE)*O62*W62,0)</f>
        <v>0</v>
      </c>
      <c r="Y62" s="42">
        <f>IFERROR(VLOOKUP($E62,リスト用!$M:$N,2,FALSE)*VLOOKUP($J62,リスト用!$H:$I,2,FALSE)*P62*W62,0)</f>
        <v>0</v>
      </c>
      <c r="AA62" s="42">
        <f t="shared" si="8"/>
        <v>0</v>
      </c>
      <c r="AB62" s="42">
        <f t="shared" si="9"/>
        <v>0</v>
      </c>
    </row>
    <row r="63" spans="1:28" x14ac:dyDescent="0.2">
      <c r="A63" s="7" t="str">
        <f t="shared" si="0"/>
        <v/>
      </c>
      <c r="H63" s="43"/>
      <c r="I63" s="43"/>
      <c r="L63" s="57"/>
      <c r="M63" s="58" t="e">
        <f t="shared" si="1"/>
        <v>#NUM!</v>
      </c>
      <c r="N63" s="58" t="e">
        <f t="shared" si="2"/>
        <v>#NUM!</v>
      </c>
      <c r="O63" s="42">
        <f t="shared" si="3"/>
        <v>0</v>
      </c>
      <c r="P63" s="42" t="e">
        <f t="shared" si="4"/>
        <v>#NUM!</v>
      </c>
      <c r="Q63" s="42">
        <f ca="1">IF(I63&gt;'入力シート（基本情報）'!$I$1,1,0)</f>
        <v>0</v>
      </c>
      <c r="R63" s="42">
        <f ca="1">IFERROR(VLOOKUP($F63,リスト用!$P:$Q,2,FALSE)*VLOOKUP($J63,リスト用!$H:$I,2,FALSE)*O63*Q63,0)</f>
        <v>0</v>
      </c>
      <c r="S63" s="42">
        <f ca="1">IFERROR(VLOOKUP($F63,リスト用!$P:$Q,2,FALSE)*VLOOKUP($J63,リスト用!$H:$I,2,FALSE)*P63*Q63,0)</f>
        <v>0</v>
      </c>
      <c r="U63" s="42">
        <f t="shared" ca="1" si="6"/>
        <v>0</v>
      </c>
      <c r="V63" s="42">
        <f t="shared" ca="1" si="7"/>
        <v>0</v>
      </c>
      <c r="W63" s="42">
        <f t="shared" si="5"/>
        <v>1</v>
      </c>
      <c r="X63" s="42">
        <f>IFERROR(VLOOKUP($E63,リスト用!$M:$N,2,FALSE)*VLOOKUP($J63,リスト用!$H:$I,2,FALSE)*O63*W63,0)</f>
        <v>0</v>
      </c>
      <c r="Y63" s="42">
        <f>IFERROR(VLOOKUP($E63,リスト用!$M:$N,2,FALSE)*VLOOKUP($J63,リスト用!$H:$I,2,FALSE)*P63*W63,0)</f>
        <v>0</v>
      </c>
      <c r="AA63" s="42">
        <f t="shared" si="8"/>
        <v>0</v>
      </c>
      <c r="AB63" s="42">
        <f t="shared" si="9"/>
        <v>0</v>
      </c>
    </row>
    <row r="64" spans="1:28" x14ac:dyDescent="0.2">
      <c r="A64" s="7" t="str">
        <f t="shared" si="0"/>
        <v/>
      </c>
      <c r="H64" s="43"/>
      <c r="I64" s="43"/>
      <c r="L64" s="57"/>
      <c r="M64" s="58" t="e">
        <f t="shared" si="1"/>
        <v>#NUM!</v>
      </c>
      <c r="N64" s="58" t="e">
        <f t="shared" si="2"/>
        <v>#NUM!</v>
      </c>
      <c r="O64" s="42">
        <f t="shared" si="3"/>
        <v>0</v>
      </c>
      <c r="P64" s="42" t="e">
        <f t="shared" si="4"/>
        <v>#NUM!</v>
      </c>
      <c r="Q64" s="42">
        <f ca="1">IF(I64&gt;'入力シート（基本情報）'!$I$1,1,0)</f>
        <v>0</v>
      </c>
      <c r="R64" s="42">
        <f ca="1">IFERROR(VLOOKUP($F64,リスト用!$P:$Q,2,FALSE)*VLOOKUP($J64,リスト用!$H:$I,2,FALSE)*O64*Q64,0)</f>
        <v>0</v>
      </c>
      <c r="S64" s="42">
        <f ca="1">IFERROR(VLOOKUP($F64,リスト用!$P:$Q,2,FALSE)*VLOOKUP($J64,リスト用!$H:$I,2,FALSE)*P64*Q64,0)</f>
        <v>0</v>
      </c>
      <c r="U64" s="42">
        <f t="shared" ca="1" si="6"/>
        <v>0</v>
      </c>
      <c r="V64" s="42">
        <f t="shared" ca="1" si="7"/>
        <v>0</v>
      </c>
      <c r="W64" s="42">
        <f t="shared" si="5"/>
        <v>1</v>
      </c>
      <c r="X64" s="42">
        <f>IFERROR(VLOOKUP($E64,リスト用!$M:$N,2,FALSE)*VLOOKUP($J64,リスト用!$H:$I,2,FALSE)*O64*W64,0)</f>
        <v>0</v>
      </c>
      <c r="Y64" s="42">
        <f>IFERROR(VLOOKUP($E64,リスト用!$M:$N,2,FALSE)*VLOOKUP($J64,リスト用!$H:$I,2,FALSE)*P64*W64,0)</f>
        <v>0</v>
      </c>
      <c r="AA64" s="42">
        <f t="shared" si="8"/>
        <v>0</v>
      </c>
      <c r="AB64" s="42">
        <f t="shared" si="9"/>
        <v>0</v>
      </c>
    </row>
    <row r="65" spans="1:28" x14ac:dyDescent="0.2">
      <c r="A65" s="7" t="str">
        <f t="shared" si="0"/>
        <v/>
      </c>
      <c r="H65" s="43"/>
      <c r="I65" s="43"/>
      <c r="L65" s="57"/>
      <c r="M65" s="58" t="e">
        <f t="shared" si="1"/>
        <v>#NUM!</v>
      </c>
      <c r="N65" s="58" t="e">
        <f t="shared" si="2"/>
        <v>#NUM!</v>
      </c>
      <c r="O65" s="42">
        <f t="shared" si="3"/>
        <v>0</v>
      </c>
      <c r="P65" s="42" t="e">
        <f t="shared" si="4"/>
        <v>#NUM!</v>
      </c>
      <c r="Q65" s="42">
        <f ca="1">IF(I65&gt;'入力シート（基本情報）'!$I$1,1,0)</f>
        <v>0</v>
      </c>
      <c r="R65" s="42">
        <f ca="1">IFERROR(VLOOKUP($F65,リスト用!$P:$Q,2,FALSE)*VLOOKUP($J65,リスト用!$H:$I,2,FALSE)*O65*Q65,0)</f>
        <v>0</v>
      </c>
      <c r="S65" s="42">
        <f ca="1">IFERROR(VLOOKUP($F65,リスト用!$P:$Q,2,FALSE)*VLOOKUP($J65,リスト用!$H:$I,2,FALSE)*P65*Q65,0)</f>
        <v>0</v>
      </c>
      <c r="U65" s="42">
        <f t="shared" ca="1" si="6"/>
        <v>0</v>
      </c>
      <c r="V65" s="42">
        <f t="shared" ca="1" si="7"/>
        <v>0</v>
      </c>
      <c r="W65" s="42">
        <f t="shared" si="5"/>
        <v>1</v>
      </c>
      <c r="X65" s="42">
        <f>IFERROR(VLOOKUP($E65,リスト用!$M:$N,2,FALSE)*VLOOKUP($J65,リスト用!$H:$I,2,FALSE)*O65*W65,0)</f>
        <v>0</v>
      </c>
      <c r="Y65" s="42">
        <f>IFERROR(VLOOKUP($E65,リスト用!$M:$N,2,FALSE)*VLOOKUP($J65,リスト用!$H:$I,2,FALSE)*P65*W65,0)</f>
        <v>0</v>
      </c>
      <c r="AA65" s="42">
        <f t="shared" si="8"/>
        <v>0</v>
      </c>
      <c r="AB65" s="42">
        <f t="shared" si="9"/>
        <v>0</v>
      </c>
    </row>
    <row r="66" spans="1:28" x14ac:dyDescent="0.2">
      <c r="A66" s="7" t="str">
        <f t="shared" si="0"/>
        <v/>
      </c>
      <c r="H66" s="43"/>
      <c r="I66" s="43"/>
      <c r="L66" s="57"/>
      <c r="M66" s="58" t="e">
        <f t="shared" si="1"/>
        <v>#NUM!</v>
      </c>
      <c r="N66" s="58" t="e">
        <f t="shared" si="2"/>
        <v>#NUM!</v>
      </c>
      <c r="O66" s="42">
        <f t="shared" si="3"/>
        <v>0</v>
      </c>
      <c r="P66" s="42" t="e">
        <f t="shared" si="4"/>
        <v>#NUM!</v>
      </c>
      <c r="Q66" s="42">
        <f ca="1">IF(I66&gt;'入力シート（基本情報）'!$I$1,1,0)</f>
        <v>0</v>
      </c>
      <c r="R66" s="42">
        <f ca="1">IFERROR(VLOOKUP($F66,リスト用!$P:$Q,2,FALSE)*VLOOKUP($J66,リスト用!$H:$I,2,FALSE)*O66*Q66,0)</f>
        <v>0</v>
      </c>
      <c r="S66" s="42">
        <f ca="1">IFERROR(VLOOKUP($F66,リスト用!$P:$Q,2,FALSE)*VLOOKUP($J66,リスト用!$H:$I,2,FALSE)*P66*Q66,0)</f>
        <v>0</v>
      </c>
      <c r="U66" s="42">
        <f t="shared" ca="1" si="6"/>
        <v>0</v>
      </c>
      <c r="V66" s="42">
        <f t="shared" ca="1" si="7"/>
        <v>0</v>
      </c>
      <c r="W66" s="42">
        <f t="shared" si="5"/>
        <v>1</v>
      </c>
      <c r="X66" s="42">
        <f>IFERROR(VLOOKUP($E66,リスト用!$M:$N,2,FALSE)*VLOOKUP($J66,リスト用!$H:$I,2,FALSE)*O66*W66,0)</f>
        <v>0</v>
      </c>
      <c r="Y66" s="42">
        <f>IFERROR(VLOOKUP($E66,リスト用!$M:$N,2,FALSE)*VLOOKUP($J66,リスト用!$H:$I,2,FALSE)*P66*W66,0)</f>
        <v>0</v>
      </c>
      <c r="AA66" s="42">
        <f t="shared" si="8"/>
        <v>0</v>
      </c>
      <c r="AB66" s="42">
        <f t="shared" si="9"/>
        <v>0</v>
      </c>
    </row>
    <row r="67" spans="1:28" x14ac:dyDescent="0.2">
      <c r="A67" s="7" t="str">
        <f t="shared" si="0"/>
        <v/>
      </c>
      <c r="H67" s="43"/>
      <c r="I67" s="43"/>
      <c r="L67" s="57"/>
      <c r="M67" s="58" t="e">
        <f t="shared" si="1"/>
        <v>#NUM!</v>
      </c>
      <c r="N67" s="58" t="e">
        <f t="shared" si="2"/>
        <v>#NUM!</v>
      </c>
      <c r="O67" s="42">
        <f t="shared" si="3"/>
        <v>0</v>
      </c>
      <c r="P67" s="42" t="e">
        <f t="shared" si="4"/>
        <v>#NUM!</v>
      </c>
      <c r="Q67" s="42">
        <f ca="1">IF(I67&gt;'入力シート（基本情報）'!$I$1,1,0)</f>
        <v>0</v>
      </c>
      <c r="R67" s="42">
        <f ca="1">IFERROR(VLOOKUP($F67,リスト用!$P:$Q,2,FALSE)*VLOOKUP($J67,リスト用!$H:$I,2,FALSE)*O67*Q67,0)</f>
        <v>0</v>
      </c>
      <c r="S67" s="42">
        <f ca="1">IFERROR(VLOOKUP($F67,リスト用!$P:$Q,2,FALSE)*VLOOKUP($J67,リスト用!$H:$I,2,FALSE)*P67*Q67,0)</f>
        <v>0</v>
      </c>
      <c r="U67" s="42">
        <f t="shared" ca="1" si="6"/>
        <v>0</v>
      </c>
      <c r="V67" s="42">
        <f t="shared" ca="1" si="7"/>
        <v>0</v>
      </c>
      <c r="W67" s="42">
        <f t="shared" si="5"/>
        <v>1</v>
      </c>
      <c r="X67" s="42">
        <f>IFERROR(VLOOKUP($E67,リスト用!$M:$N,2,FALSE)*VLOOKUP($J67,リスト用!$H:$I,2,FALSE)*O67*W67,0)</f>
        <v>0</v>
      </c>
      <c r="Y67" s="42">
        <f>IFERROR(VLOOKUP($E67,リスト用!$M:$N,2,FALSE)*VLOOKUP($J67,リスト用!$H:$I,2,FALSE)*P67*W67,0)</f>
        <v>0</v>
      </c>
      <c r="AA67" s="42">
        <f t="shared" si="8"/>
        <v>0</v>
      </c>
      <c r="AB67" s="42">
        <f t="shared" si="9"/>
        <v>0</v>
      </c>
    </row>
    <row r="68" spans="1:28" x14ac:dyDescent="0.2">
      <c r="A68" s="7" t="str">
        <f t="shared" si="0"/>
        <v/>
      </c>
      <c r="H68" s="43"/>
      <c r="I68" s="43"/>
      <c r="L68" s="57"/>
      <c r="M68" s="58" t="e">
        <f t="shared" si="1"/>
        <v>#NUM!</v>
      </c>
      <c r="N68" s="58" t="e">
        <f t="shared" si="2"/>
        <v>#NUM!</v>
      </c>
      <c r="O68" s="42">
        <f t="shared" si="3"/>
        <v>0</v>
      </c>
      <c r="P68" s="42" t="e">
        <f t="shared" si="4"/>
        <v>#NUM!</v>
      </c>
      <c r="Q68" s="42">
        <f ca="1">IF(I68&gt;'入力シート（基本情報）'!$I$1,1,0)</f>
        <v>0</v>
      </c>
      <c r="R68" s="42">
        <f ca="1">IFERROR(VLOOKUP($F68,リスト用!$P:$Q,2,FALSE)*VLOOKUP($J68,リスト用!$H:$I,2,FALSE)*O68*Q68,0)</f>
        <v>0</v>
      </c>
      <c r="S68" s="42">
        <f ca="1">IFERROR(VLOOKUP($F68,リスト用!$P:$Q,2,FALSE)*VLOOKUP($J68,リスト用!$H:$I,2,FALSE)*P68*Q68,0)</f>
        <v>0</v>
      </c>
      <c r="U68" s="42">
        <f t="shared" ca="1" si="6"/>
        <v>0</v>
      </c>
      <c r="V68" s="42">
        <f t="shared" ca="1" si="7"/>
        <v>0</v>
      </c>
      <c r="W68" s="42">
        <f t="shared" si="5"/>
        <v>1</v>
      </c>
      <c r="X68" s="42">
        <f>IFERROR(VLOOKUP($E68,リスト用!$M:$N,2,FALSE)*VLOOKUP($J68,リスト用!$H:$I,2,FALSE)*O68*W68,0)</f>
        <v>0</v>
      </c>
      <c r="Y68" s="42">
        <f>IFERROR(VLOOKUP($E68,リスト用!$M:$N,2,FALSE)*VLOOKUP($J68,リスト用!$H:$I,2,FALSE)*P68*W68,0)</f>
        <v>0</v>
      </c>
      <c r="AA68" s="42">
        <f t="shared" si="8"/>
        <v>0</v>
      </c>
      <c r="AB68" s="42">
        <f t="shared" si="9"/>
        <v>0</v>
      </c>
    </row>
    <row r="69" spans="1:28" x14ac:dyDescent="0.2">
      <c r="A69" s="7" t="str">
        <f t="shared" si="0"/>
        <v/>
      </c>
      <c r="H69" s="43"/>
      <c r="I69" s="43"/>
      <c r="L69" s="57"/>
      <c r="M69" s="58" t="e">
        <f t="shared" si="1"/>
        <v>#NUM!</v>
      </c>
      <c r="N69" s="58" t="e">
        <f t="shared" si="2"/>
        <v>#NUM!</v>
      </c>
      <c r="O69" s="42">
        <f t="shared" si="3"/>
        <v>0</v>
      </c>
      <c r="P69" s="42" t="e">
        <f t="shared" si="4"/>
        <v>#NUM!</v>
      </c>
      <c r="Q69" s="42">
        <f ca="1">IF(I69&gt;'入力シート（基本情報）'!$I$1,1,0)</f>
        <v>0</v>
      </c>
      <c r="R69" s="42">
        <f ca="1">IFERROR(VLOOKUP($F69,リスト用!$P:$Q,2,FALSE)*VLOOKUP($J69,リスト用!$H:$I,2,FALSE)*O69*Q69,0)</f>
        <v>0</v>
      </c>
      <c r="S69" s="42">
        <f ca="1">IFERROR(VLOOKUP($F69,リスト用!$P:$Q,2,FALSE)*VLOOKUP($J69,リスト用!$H:$I,2,FALSE)*P69*Q69,0)</f>
        <v>0</v>
      </c>
      <c r="U69" s="42">
        <f t="shared" ca="1" si="6"/>
        <v>0</v>
      </c>
      <c r="V69" s="42">
        <f t="shared" ca="1" si="7"/>
        <v>0</v>
      </c>
      <c r="W69" s="42">
        <f t="shared" si="5"/>
        <v>1</v>
      </c>
      <c r="X69" s="42">
        <f>IFERROR(VLOOKUP($E69,リスト用!$M:$N,2,FALSE)*VLOOKUP($J69,リスト用!$H:$I,2,FALSE)*O69*W69,0)</f>
        <v>0</v>
      </c>
      <c r="Y69" s="42">
        <f>IFERROR(VLOOKUP($E69,リスト用!$M:$N,2,FALSE)*VLOOKUP($J69,リスト用!$H:$I,2,FALSE)*P69*W69,0)</f>
        <v>0</v>
      </c>
      <c r="AA69" s="42">
        <f t="shared" si="8"/>
        <v>0</v>
      </c>
      <c r="AB69" s="42">
        <f t="shared" si="9"/>
        <v>0</v>
      </c>
    </row>
    <row r="70" spans="1:28" x14ac:dyDescent="0.2">
      <c r="A70" s="7" t="str">
        <f t="shared" ref="A70:A104" si="21">IF(ISBLANK(B70),"",ROW()-1)</f>
        <v/>
      </c>
      <c r="H70" s="43"/>
      <c r="I70" s="43"/>
      <c r="L70" s="57"/>
      <c r="M70" s="58" t="e">
        <f t="shared" ref="M70:M104" si="22">EOMONTH(H70-1,0)+1</f>
        <v>#NUM!</v>
      </c>
      <c r="N70" s="58" t="e">
        <f t="shared" ref="N70:N104" si="23">EOMONTH(I70+1,-1)</f>
        <v>#NUM!</v>
      </c>
      <c r="O70" s="42">
        <f t="shared" ref="O70:O104" si="24">IFERROR(DATEDIF(M70,N70+1,"M"),0)</f>
        <v>0</v>
      </c>
      <c r="P70" s="42" t="e">
        <f t="shared" ref="P70:P104" si="25">IF(N70+1&lt;M70,I70-H70+1,(M70-H70)+(I70-N70))</f>
        <v>#NUM!</v>
      </c>
      <c r="Q70" s="42">
        <f ca="1">IF(I70&gt;'入力シート（基本情報）'!$I$1,1,0)</f>
        <v>0</v>
      </c>
      <c r="R70" s="42">
        <f ca="1">IFERROR(VLOOKUP($F70,リスト用!$P:$Q,2,FALSE)*VLOOKUP($J70,リスト用!$H:$I,2,FALSE)*O70*Q70,0)</f>
        <v>0</v>
      </c>
      <c r="S70" s="42">
        <f ca="1">IFERROR(VLOOKUP($F70,リスト用!$P:$Q,2,FALSE)*VLOOKUP($J70,リスト用!$H:$I,2,FALSE)*P70*Q70,0)</f>
        <v>0</v>
      </c>
      <c r="U70" s="42">
        <f t="shared" ca="1" si="6"/>
        <v>0</v>
      </c>
      <c r="V70" s="42">
        <f t="shared" ca="1" si="7"/>
        <v>0</v>
      </c>
      <c r="W70" s="42">
        <f t="shared" ref="W70:W104" si="26">IF(D70="高校３",0,1)</f>
        <v>1</v>
      </c>
      <c r="X70" s="42">
        <f>IFERROR(VLOOKUP($E70,リスト用!$M:$N,2,FALSE)*VLOOKUP($J70,リスト用!$H:$I,2,FALSE)*O70*W70,0)</f>
        <v>0</v>
      </c>
      <c r="Y70" s="42">
        <f>IFERROR(VLOOKUP($E70,リスト用!$M:$N,2,FALSE)*VLOOKUP($J70,リスト用!$H:$I,2,FALSE)*P70*W70,0)</f>
        <v>0</v>
      </c>
      <c r="AA70" s="42">
        <f t="shared" si="8"/>
        <v>0</v>
      </c>
      <c r="AB70" s="42">
        <f t="shared" si="9"/>
        <v>0</v>
      </c>
    </row>
    <row r="71" spans="1:28" x14ac:dyDescent="0.2">
      <c r="A71" s="7" t="str">
        <f t="shared" si="21"/>
        <v/>
      </c>
      <c r="H71" s="43"/>
      <c r="I71" s="43"/>
      <c r="L71" s="57"/>
      <c r="M71" s="58" t="e">
        <f t="shared" si="22"/>
        <v>#NUM!</v>
      </c>
      <c r="N71" s="58" t="e">
        <f t="shared" si="23"/>
        <v>#NUM!</v>
      </c>
      <c r="O71" s="42">
        <f t="shared" si="24"/>
        <v>0</v>
      </c>
      <c r="P71" s="42" t="e">
        <f t="shared" si="25"/>
        <v>#NUM!</v>
      </c>
      <c r="Q71" s="42">
        <f ca="1">IF(I71&gt;'入力シート（基本情報）'!$I$1,1,0)</f>
        <v>0</v>
      </c>
      <c r="R71" s="42">
        <f ca="1">IFERROR(VLOOKUP($F71,リスト用!$P:$Q,2,FALSE)*VLOOKUP($J71,リスト用!$H:$I,2,FALSE)*O71*Q71,0)</f>
        <v>0</v>
      </c>
      <c r="S71" s="42">
        <f ca="1">IFERROR(VLOOKUP($F71,リスト用!$P:$Q,2,FALSE)*VLOOKUP($J71,リスト用!$H:$I,2,FALSE)*P71*Q71,0)</f>
        <v>0</v>
      </c>
      <c r="U71" s="42">
        <f t="shared" ref="U71:U104" ca="1" si="27">INT(R71)</f>
        <v>0</v>
      </c>
      <c r="V71" s="42">
        <f t="shared" ref="V71:V104" ca="1" si="28">(R71-U71)*30+S71</f>
        <v>0</v>
      </c>
      <c r="W71" s="42">
        <f t="shared" si="26"/>
        <v>1</v>
      </c>
      <c r="X71" s="42">
        <f>IFERROR(VLOOKUP($E71,リスト用!$M:$N,2,FALSE)*VLOOKUP($J71,リスト用!$H:$I,2,FALSE)*O71*W71,0)</f>
        <v>0</v>
      </c>
      <c r="Y71" s="42">
        <f>IFERROR(VLOOKUP($E71,リスト用!$M:$N,2,FALSE)*VLOOKUP($J71,リスト用!$H:$I,2,FALSE)*P71*W71,0)</f>
        <v>0</v>
      </c>
      <c r="AA71" s="42">
        <f t="shared" ref="AA71:AA104" si="29">INT(X71)</f>
        <v>0</v>
      </c>
      <c r="AB71" s="42">
        <f t="shared" ref="AB71:AB104" si="30">(X71-AA71)*30+Y71</f>
        <v>0</v>
      </c>
    </row>
    <row r="72" spans="1:28" x14ac:dyDescent="0.2">
      <c r="A72" s="7" t="str">
        <f t="shared" si="21"/>
        <v/>
      </c>
      <c r="H72" s="43"/>
      <c r="I72" s="43"/>
      <c r="L72" s="57"/>
      <c r="M72" s="58" t="e">
        <f t="shared" si="22"/>
        <v>#NUM!</v>
      </c>
      <c r="N72" s="58" t="e">
        <f t="shared" si="23"/>
        <v>#NUM!</v>
      </c>
      <c r="O72" s="42">
        <f t="shared" si="24"/>
        <v>0</v>
      </c>
      <c r="P72" s="42" t="e">
        <f t="shared" si="25"/>
        <v>#NUM!</v>
      </c>
      <c r="Q72" s="42">
        <f ca="1">IF(I72&gt;'入力シート（基本情報）'!$I$1,1,0)</f>
        <v>0</v>
      </c>
      <c r="R72" s="42">
        <f ca="1">IFERROR(VLOOKUP($F72,リスト用!$P:$Q,2,FALSE)*VLOOKUP($J72,リスト用!$H:$I,2,FALSE)*O72*Q72,0)</f>
        <v>0</v>
      </c>
      <c r="S72" s="42">
        <f ca="1">IFERROR(VLOOKUP($F72,リスト用!$P:$Q,2,FALSE)*VLOOKUP($J72,リスト用!$H:$I,2,FALSE)*P72*Q72,0)</f>
        <v>0</v>
      </c>
      <c r="U72" s="42">
        <f t="shared" ca="1" si="27"/>
        <v>0</v>
      </c>
      <c r="V72" s="42">
        <f t="shared" ca="1" si="28"/>
        <v>0</v>
      </c>
      <c r="W72" s="42">
        <f t="shared" si="26"/>
        <v>1</v>
      </c>
      <c r="X72" s="42">
        <f>IFERROR(VLOOKUP($E72,リスト用!$M:$N,2,FALSE)*VLOOKUP($J72,リスト用!$H:$I,2,FALSE)*O72*W72,0)</f>
        <v>0</v>
      </c>
      <c r="Y72" s="42">
        <f>IFERROR(VLOOKUP($E72,リスト用!$M:$N,2,FALSE)*VLOOKUP($J72,リスト用!$H:$I,2,FALSE)*P72*W72,0)</f>
        <v>0</v>
      </c>
      <c r="AA72" s="42">
        <f t="shared" si="29"/>
        <v>0</v>
      </c>
      <c r="AB72" s="42">
        <f t="shared" si="30"/>
        <v>0</v>
      </c>
    </row>
    <row r="73" spans="1:28" x14ac:dyDescent="0.2">
      <c r="A73" s="7" t="str">
        <f t="shared" si="21"/>
        <v/>
      </c>
      <c r="H73" s="43"/>
      <c r="I73" s="43"/>
      <c r="L73" s="57"/>
      <c r="M73" s="58" t="e">
        <f t="shared" si="22"/>
        <v>#NUM!</v>
      </c>
      <c r="N73" s="58" t="e">
        <f t="shared" si="23"/>
        <v>#NUM!</v>
      </c>
      <c r="O73" s="42">
        <f t="shared" si="24"/>
        <v>0</v>
      </c>
      <c r="P73" s="42" t="e">
        <f t="shared" si="25"/>
        <v>#NUM!</v>
      </c>
      <c r="Q73" s="42">
        <f ca="1">IF(I73&gt;'入力シート（基本情報）'!$I$1,1,0)</f>
        <v>0</v>
      </c>
      <c r="R73" s="42">
        <f ca="1">IFERROR(VLOOKUP($F73,リスト用!$P:$Q,2,FALSE)*VLOOKUP($J73,リスト用!$H:$I,2,FALSE)*O73*Q73,0)</f>
        <v>0</v>
      </c>
      <c r="S73" s="42">
        <f ca="1">IFERROR(VLOOKUP($F73,リスト用!$P:$Q,2,FALSE)*VLOOKUP($J73,リスト用!$H:$I,2,FALSE)*P73*Q73,0)</f>
        <v>0</v>
      </c>
      <c r="U73" s="42">
        <f t="shared" ca="1" si="27"/>
        <v>0</v>
      </c>
      <c r="V73" s="42">
        <f t="shared" ca="1" si="28"/>
        <v>0</v>
      </c>
      <c r="W73" s="42">
        <f t="shared" si="26"/>
        <v>1</v>
      </c>
      <c r="X73" s="42">
        <f>IFERROR(VLOOKUP($E73,リスト用!$M:$N,2,FALSE)*VLOOKUP($J73,リスト用!$H:$I,2,FALSE)*O73*W73,0)</f>
        <v>0</v>
      </c>
      <c r="Y73" s="42">
        <f>IFERROR(VLOOKUP($E73,リスト用!$M:$N,2,FALSE)*VLOOKUP($J73,リスト用!$H:$I,2,FALSE)*P73*W73,0)</f>
        <v>0</v>
      </c>
      <c r="AA73" s="42">
        <f t="shared" si="29"/>
        <v>0</v>
      </c>
      <c r="AB73" s="42">
        <f t="shared" si="30"/>
        <v>0</v>
      </c>
    </row>
    <row r="74" spans="1:28" x14ac:dyDescent="0.2">
      <c r="A74" s="7" t="str">
        <f t="shared" si="21"/>
        <v/>
      </c>
      <c r="H74" s="43"/>
      <c r="I74" s="43"/>
      <c r="L74" s="57"/>
      <c r="M74" s="58" t="e">
        <f t="shared" si="22"/>
        <v>#NUM!</v>
      </c>
      <c r="N74" s="58" t="e">
        <f t="shared" si="23"/>
        <v>#NUM!</v>
      </c>
      <c r="O74" s="42">
        <f t="shared" si="24"/>
        <v>0</v>
      </c>
      <c r="P74" s="42" t="e">
        <f t="shared" si="25"/>
        <v>#NUM!</v>
      </c>
      <c r="Q74" s="42">
        <f ca="1">IF(I74&gt;'入力シート（基本情報）'!$I$1,1,0)</f>
        <v>0</v>
      </c>
      <c r="R74" s="42">
        <f ca="1">IFERROR(VLOOKUP($F74,リスト用!$P:$Q,2,FALSE)*VLOOKUP($J74,リスト用!$H:$I,2,FALSE)*O74*Q74,0)</f>
        <v>0</v>
      </c>
      <c r="S74" s="42">
        <f ca="1">IFERROR(VLOOKUP($F74,リスト用!$P:$Q,2,FALSE)*VLOOKUP($J74,リスト用!$H:$I,2,FALSE)*P74*Q74,0)</f>
        <v>0</v>
      </c>
      <c r="U74" s="42">
        <f t="shared" ca="1" si="27"/>
        <v>0</v>
      </c>
      <c r="V74" s="42">
        <f t="shared" ca="1" si="28"/>
        <v>0</v>
      </c>
      <c r="W74" s="42">
        <f t="shared" si="26"/>
        <v>1</v>
      </c>
      <c r="X74" s="42">
        <f>IFERROR(VLOOKUP($E74,リスト用!$M:$N,2,FALSE)*VLOOKUP($J74,リスト用!$H:$I,2,FALSE)*O74*W74,0)</f>
        <v>0</v>
      </c>
      <c r="Y74" s="42">
        <f>IFERROR(VLOOKUP($E74,リスト用!$M:$N,2,FALSE)*VLOOKUP($J74,リスト用!$H:$I,2,FALSE)*P74*W74,0)</f>
        <v>0</v>
      </c>
      <c r="AA74" s="42">
        <f t="shared" si="29"/>
        <v>0</v>
      </c>
      <c r="AB74" s="42">
        <f t="shared" si="30"/>
        <v>0</v>
      </c>
    </row>
    <row r="75" spans="1:28" x14ac:dyDescent="0.2">
      <c r="A75" s="7" t="str">
        <f t="shared" si="21"/>
        <v/>
      </c>
      <c r="H75" s="43"/>
      <c r="I75" s="43"/>
      <c r="L75" s="57"/>
      <c r="M75" s="58" t="e">
        <f t="shared" si="22"/>
        <v>#NUM!</v>
      </c>
      <c r="N75" s="58" t="e">
        <f t="shared" si="23"/>
        <v>#NUM!</v>
      </c>
      <c r="O75" s="42">
        <f t="shared" si="24"/>
        <v>0</v>
      </c>
      <c r="P75" s="42" t="e">
        <f t="shared" si="25"/>
        <v>#NUM!</v>
      </c>
      <c r="Q75" s="42">
        <f ca="1">IF(I75&gt;'入力シート（基本情報）'!$I$1,1,0)</f>
        <v>0</v>
      </c>
      <c r="R75" s="42">
        <f ca="1">IFERROR(VLOOKUP($F75,リスト用!$P:$Q,2,FALSE)*VLOOKUP($J75,リスト用!$H:$I,2,FALSE)*O75*Q75,0)</f>
        <v>0</v>
      </c>
      <c r="S75" s="42">
        <f ca="1">IFERROR(VLOOKUP($F75,リスト用!$P:$Q,2,FALSE)*VLOOKUP($J75,リスト用!$H:$I,2,FALSE)*P75*Q75,0)</f>
        <v>0</v>
      </c>
      <c r="U75" s="42">
        <f t="shared" ca="1" si="27"/>
        <v>0</v>
      </c>
      <c r="V75" s="42">
        <f t="shared" ca="1" si="28"/>
        <v>0</v>
      </c>
      <c r="W75" s="42">
        <f t="shared" si="26"/>
        <v>1</v>
      </c>
      <c r="X75" s="42">
        <f>IFERROR(VLOOKUP($E75,リスト用!$M:$N,2,FALSE)*VLOOKUP($J75,リスト用!$H:$I,2,FALSE)*O75*W75,0)</f>
        <v>0</v>
      </c>
      <c r="Y75" s="42">
        <f>IFERROR(VLOOKUP($E75,リスト用!$M:$N,2,FALSE)*VLOOKUP($J75,リスト用!$H:$I,2,FALSE)*P75*W75,0)</f>
        <v>0</v>
      </c>
      <c r="AA75" s="42">
        <f t="shared" si="29"/>
        <v>0</v>
      </c>
      <c r="AB75" s="42">
        <f t="shared" si="30"/>
        <v>0</v>
      </c>
    </row>
    <row r="76" spans="1:28" x14ac:dyDescent="0.2">
      <c r="A76" s="7" t="str">
        <f t="shared" si="21"/>
        <v/>
      </c>
      <c r="H76" s="43"/>
      <c r="I76" s="43"/>
      <c r="L76" s="57"/>
      <c r="M76" s="58" t="e">
        <f t="shared" si="22"/>
        <v>#NUM!</v>
      </c>
      <c r="N76" s="58" t="e">
        <f t="shared" si="23"/>
        <v>#NUM!</v>
      </c>
      <c r="O76" s="42">
        <f t="shared" si="24"/>
        <v>0</v>
      </c>
      <c r="P76" s="42" t="e">
        <f t="shared" si="25"/>
        <v>#NUM!</v>
      </c>
      <c r="Q76" s="42">
        <f ca="1">IF(I76&gt;'入力シート（基本情報）'!$I$1,1,0)</f>
        <v>0</v>
      </c>
      <c r="R76" s="42">
        <f ca="1">IFERROR(VLOOKUP($F76,リスト用!$P:$Q,2,FALSE)*VLOOKUP($J76,リスト用!$H:$I,2,FALSE)*O76*Q76,0)</f>
        <v>0</v>
      </c>
      <c r="S76" s="42">
        <f ca="1">IFERROR(VLOOKUP($F76,リスト用!$P:$Q,2,FALSE)*VLOOKUP($J76,リスト用!$H:$I,2,FALSE)*P76*Q76,0)</f>
        <v>0</v>
      </c>
      <c r="U76" s="42">
        <f t="shared" ca="1" si="27"/>
        <v>0</v>
      </c>
      <c r="V76" s="42">
        <f t="shared" ca="1" si="28"/>
        <v>0</v>
      </c>
      <c r="W76" s="42">
        <f t="shared" si="26"/>
        <v>1</v>
      </c>
      <c r="X76" s="42">
        <f>IFERROR(VLOOKUP($E76,リスト用!$M:$N,2,FALSE)*VLOOKUP($J76,リスト用!$H:$I,2,FALSE)*O76*W76,0)</f>
        <v>0</v>
      </c>
      <c r="Y76" s="42">
        <f>IFERROR(VLOOKUP($E76,リスト用!$M:$N,2,FALSE)*VLOOKUP($J76,リスト用!$H:$I,2,FALSE)*P76*W76,0)</f>
        <v>0</v>
      </c>
      <c r="AA76" s="42">
        <f t="shared" si="29"/>
        <v>0</v>
      </c>
      <c r="AB76" s="42">
        <f t="shared" si="30"/>
        <v>0</v>
      </c>
    </row>
    <row r="77" spans="1:28" x14ac:dyDescent="0.2">
      <c r="A77" s="7" t="str">
        <f t="shared" si="21"/>
        <v/>
      </c>
      <c r="H77" s="43"/>
      <c r="I77" s="43"/>
      <c r="L77" s="57"/>
      <c r="M77" s="58" t="e">
        <f t="shared" si="22"/>
        <v>#NUM!</v>
      </c>
      <c r="N77" s="58" t="e">
        <f t="shared" si="23"/>
        <v>#NUM!</v>
      </c>
      <c r="O77" s="42">
        <f t="shared" si="24"/>
        <v>0</v>
      </c>
      <c r="P77" s="42" t="e">
        <f t="shared" si="25"/>
        <v>#NUM!</v>
      </c>
      <c r="Q77" s="42">
        <f ca="1">IF(I77&gt;'入力シート（基本情報）'!$I$1,1,0)</f>
        <v>0</v>
      </c>
      <c r="R77" s="42">
        <f ca="1">IFERROR(VLOOKUP($F77,リスト用!$P:$Q,2,FALSE)*VLOOKUP($J77,リスト用!$H:$I,2,FALSE)*O77*Q77,0)</f>
        <v>0</v>
      </c>
      <c r="S77" s="42">
        <f ca="1">IFERROR(VLOOKUP($F77,リスト用!$P:$Q,2,FALSE)*VLOOKUP($J77,リスト用!$H:$I,2,FALSE)*P77*Q77,0)</f>
        <v>0</v>
      </c>
      <c r="U77" s="42">
        <f t="shared" ca="1" si="27"/>
        <v>0</v>
      </c>
      <c r="V77" s="42">
        <f t="shared" ca="1" si="28"/>
        <v>0</v>
      </c>
      <c r="W77" s="42">
        <f t="shared" si="26"/>
        <v>1</v>
      </c>
      <c r="X77" s="42">
        <f>IFERROR(VLOOKUP($E77,リスト用!$M:$N,2,FALSE)*VLOOKUP($J77,リスト用!$H:$I,2,FALSE)*O77*W77,0)</f>
        <v>0</v>
      </c>
      <c r="Y77" s="42">
        <f>IFERROR(VLOOKUP($E77,リスト用!$M:$N,2,FALSE)*VLOOKUP($J77,リスト用!$H:$I,2,FALSE)*P77*W77,0)</f>
        <v>0</v>
      </c>
      <c r="AA77" s="42">
        <f t="shared" si="29"/>
        <v>0</v>
      </c>
      <c r="AB77" s="42">
        <f t="shared" si="30"/>
        <v>0</v>
      </c>
    </row>
    <row r="78" spans="1:28" x14ac:dyDescent="0.2">
      <c r="A78" s="7" t="str">
        <f t="shared" si="21"/>
        <v/>
      </c>
      <c r="H78" s="43"/>
      <c r="I78" s="43"/>
      <c r="L78" s="57"/>
      <c r="M78" s="58" t="e">
        <f t="shared" si="22"/>
        <v>#NUM!</v>
      </c>
      <c r="N78" s="58" t="e">
        <f t="shared" si="23"/>
        <v>#NUM!</v>
      </c>
      <c r="O78" s="42">
        <f t="shared" si="24"/>
        <v>0</v>
      </c>
      <c r="P78" s="42" t="e">
        <f t="shared" si="25"/>
        <v>#NUM!</v>
      </c>
      <c r="Q78" s="42">
        <f ca="1">IF(I78&gt;'入力シート（基本情報）'!$I$1,1,0)</f>
        <v>0</v>
      </c>
      <c r="R78" s="42">
        <f ca="1">IFERROR(VLOOKUP($F78,リスト用!$P:$Q,2,FALSE)*VLOOKUP($J78,リスト用!$H:$I,2,FALSE)*O78*Q78,0)</f>
        <v>0</v>
      </c>
      <c r="S78" s="42">
        <f ca="1">IFERROR(VLOOKUP($F78,リスト用!$P:$Q,2,FALSE)*VLOOKUP($J78,リスト用!$H:$I,2,FALSE)*P78*Q78,0)</f>
        <v>0</v>
      </c>
      <c r="U78" s="42">
        <f t="shared" ca="1" si="27"/>
        <v>0</v>
      </c>
      <c r="V78" s="42">
        <f t="shared" ca="1" si="28"/>
        <v>0</v>
      </c>
      <c r="W78" s="42">
        <f t="shared" si="26"/>
        <v>1</v>
      </c>
      <c r="X78" s="42">
        <f>IFERROR(VLOOKUP($E78,リスト用!$M:$N,2,FALSE)*VLOOKUP($J78,リスト用!$H:$I,2,FALSE)*O78*W78,0)</f>
        <v>0</v>
      </c>
      <c r="Y78" s="42">
        <f>IFERROR(VLOOKUP($E78,リスト用!$M:$N,2,FALSE)*VLOOKUP($J78,リスト用!$H:$I,2,FALSE)*P78*W78,0)</f>
        <v>0</v>
      </c>
      <c r="AA78" s="42">
        <f t="shared" si="29"/>
        <v>0</v>
      </c>
      <c r="AB78" s="42">
        <f t="shared" si="30"/>
        <v>0</v>
      </c>
    </row>
    <row r="79" spans="1:28" x14ac:dyDescent="0.2">
      <c r="A79" s="7" t="str">
        <f t="shared" si="21"/>
        <v/>
      </c>
      <c r="H79" s="43"/>
      <c r="I79" s="43"/>
      <c r="L79" s="57"/>
      <c r="M79" s="58" t="e">
        <f t="shared" si="22"/>
        <v>#NUM!</v>
      </c>
      <c r="N79" s="58" t="e">
        <f t="shared" si="23"/>
        <v>#NUM!</v>
      </c>
      <c r="O79" s="42">
        <f t="shared" si="24"/>
        <v>0</v>
      </c>
      <c r="P79" s="42" t="e">
        <f t="shared" si="25"/>
        <v>#NUM!</v>
      </c>
      <c r="Q79" s="42">
        <f ca="1">IF(I79&gt;'入力シート（基本情報）'!$I$1,1,0)</f>
        <v>0</v>
      </c>
      <c r="R79" s="42">
        <f ca="1">IFERROR(VLOOKUP($F79,リスト用!$P:$Q,2,FALSE)*VLOOKUP($J79,リスト用!$H:$I,2,FALSE)*O79*Q79,0)</f>
        <v>0</v>
      </c>
      <c r="S79" s="42">
        <f ca="1">IFERROR(VLOOKUP($F79,リスト用!$P:$Q,2,FALSE)*VLOOKUP($J79,リスト用!$H:$I,2,FALSE)*P79*Q79,0)</f>
        <v>0</v>
      </c>
      <c r="U79" s="42">
        <f t="shared" ca="1" si="27"/>
        <v>0</v>
      </c>
      <c r="V79" s="42">
        <f t="shared" ca="1" si="28"/>
        <v>0</v>
      </c>
      <c r="W79" s="42">
        <f t="shared" si="26"/>
        <v>1</v>
      </c>
      <c r="X79" s="42">
        <f>IFERROR(VLOOKUP($E79,リスト用!$M:$N,2,FALSE)*VLOOKUP($J79,リスト用!$H:$I,2,FALSE)*O79*W79,0)</f>
        <v>0</v>
      </c>
      <c r="Y79" s="42">
        <f>IFERROR(VLOOKUP($E79,リスト用!$M:$N,2,FALSE)*VLOOKUP($J79,リスト用!$H:$I,2,FALSE)*P79*W79,0)</f>
        <v>0</v>
      </c>
      <c r="AA79" s="42">
        <f t="shared" si="29"/>
        <v>0</v>
      </c>
      <c r="AB79" s="42">
        <f t="shared" si="30"/>
        <v>0</v>
      </c>
    </row>
    <row r="80" spans="1:28" x14ac:dyDescent="0.2">
      <c r="A80" s="7" t="str">
        <f t="shared" si="21"/>
        <v/>
      </c>
      <c r="H80" s="43"/>
      <c r="I80" s="43"/>
      <c r="L80" s="57"/>
      <c r="M80" s="58" t="e">
        <f t="shared" si="22"/>
        <v>#NUM!</v>
      </c>
      <c r="N80" s="58" t="e">
        <f t="shared" si="23"/>
        <v>#NUM!</v>
      </c>
      <c r="O80" s="42">
        <f t="shared" si="24"/>
        <v>0</v>
      </c>
      <c r="P80" s="42" t="e">
        <f t="shared" si="25"/>
        <v>#NUM!</v>
      </c>
      <c r="Q80" s="42">
        <f ca="1">IF(I80&gt;'入力シート（基本情報）'!$I$1,1,0)</f>
        <v>0</v>
      </c>
      <c r="R80" s="42">
        <f ca="1">IFERROR(VLOOKUP($F80,リスト用!$P:$Q,2,FALSE)*VLOOKUP($J80,リスト用!$H:$I,2,FALSE)*O80*Q80,0)</f>
        <v>0</v>
      </c>
      <c r="S80" s="42">
        <f ca="1">IFERROR(VLOOKUP($F80,リスト用!$P:$Q,2,FALSE)*VLOOKUP($J80,リスト用!$H:$I,2,FALSE)*P80*Q80,0)</f>
        <v>0</v>
      </c>
      <c r="U80" s="42">
        <f t="shared" ca="1" si="27"/>
        <v>0</v>
      </c>
      <c r="V80" s="42">
        <f t="shared" ca="1" si="28"/>
        <v>0</v>
      </c>
      <c r="W80" s="42">
        <f t="shared" si="26"/>
        <v>1</v>
      </c>
      <c r="X80" s="42">
        <f>IFERROR(VLOOKUP($E80,リスト用!$M:$N,2,FALSE)*VLOOKUP($J80,リスト用!$H:$I,2,FALSE)*O80*W80,0)</f>
        <v>0</v>
      </c>
      <c r="Y80" s="42">
        <f>IFERROR(VLOOKUP($E80,リスト用!$M:$N,2,FALSE)*VLOOKUP($J80,リスト用!$H:$I,2,FALSE)*P80*W80,0)</f>
        <v>0</v>
      </c>
      <c r="AA80" s="42">
        <f t="shared" si="29"/>
        <v>0</v>
      </c>
      <c r="AB80" s="42">
        <f t="shared" si="30"/>
        <v>0</v>
      </c>
    </row>
    <row r="81" spans="1:28" x14ac:dyDescent="0.2">
      <c r="A81" s="7" t="str">
        <f t="shared" si="21"/>
        <v/>
      </c>
      <c r="H81" s="43"/>
      <c r="I81" s="43"/>
      <c r="L81" s="57"/>
      <c r="M81" s="58" t="e">
        <f t="shared" si="22"/>
        <v>#NUM!</v>
      </c>
      <c r="N81" s="58" t="e">
        <f t="shared" si="23"/>
        <v>#NUM!</v>
      </c>
      <c r="O81" s="42">
        <f t="shared" si="24"/>
        <v>0</v>
      </c>
      <c r="P81" s="42" t="e">
        <f t="shared" si="25"/>
        <v>#NUM!</v>
      </c>
      <c r="Q81" s="42">
        <f ca="1">IF(I81&gt;'入力シート（基本情報）'!$I$1,1,0)</f>
        <v>0</v>
      </c>
      <c r="R81" s="42">
        <f ca="1">IFERROR(VLOOKUP($F81,リスト用!$P:$Q,2,FALSE)*VLOOKUP($J81,リスト用!$H:$I,2,FALSE)*O81*Q81,0)</f>
        <v>0</v>
      </c>
      <c r="S81" s="42">
        <f ca="1">IFERROR(VLOOKUP($F81,リスト用!$P:$Q,2,FALSE)*VLOOKUP($J81,リスト用!$H:$I,2,FALSE)*P81*Q81,0)</f>
        <v>0</v>
      </c>
      <c r="U81" s="42">
        <f t="shared" ca="1" si="27"/>
        <v>0</v>
      </c>
      <c r="V81" s="42">
        <f t="shared" ca="1" si="28"/>
        <v>0</v>
      </c>
      <c r="W81" s="42">
        <f t="shared" si="26"/>
        <v>1</v>
      </c>
      <c r="X81" s="42">
        <f>IFERROR(VLOOKUP($E81,リスト用!$M:$N,2,FALSE)*VLOOKUP($J81,リスト用!$H:$I,2,FALSE)*O81*W81,0)</f>
        <v>0</v>
      </c>
      <c r="Y81" s="42">
        <f>IFERROR(VLOOKUP($E81,リスト用!$M:$N,2,FALSE)*VLOOKUP($J81,リスト用!$H:$I,2,FALSE)*P81*W81,0)</f>
        <v>0</v>
      </c>
      <c r="AA81" s="42">
        <f t="shared" si="29"/>
        <v>0</v>
      </c>
      <c r="AB81" s="42">
        <f t="shared" si="30"/>
        <v>0</v>
      </c>
    </row>
    <row r="82" spans="1:28" x14ac:dyDescent="0.2">
      <c r="A82" s="7" t="str">
        <f t="shared" si="21"/>
        <v/>
      </c>
      <c r="H82" s="43"/>
      <c r="I82" s="43"/>
      <c r="L82" s="57"/>
      <c r="M82" s="58" t="e">
        <f t="shared" si="22"/>
        <v>#NUM!</v>
      </c>
      <c r="N82" s="58" t="e">
        <f t="shared" si="23"/>
        <v>#NUM!</v>
      </c>
      <c r="O82" s="42">
        <f t="shared" si="24"/>
        <v>0</v>
      </c>
      <c r="P82" s="42" t="e">
        <f t="shared" si="25"/>
        <v>#NUM!</v>
      </c>
      <c r="Q82" s="42">
        <f ca="1">IF(I82&gt;'入力シート（基本情報）'!$I$1,1,0)</f>
        <v>0</v>
      </c>
      <c r="R82" s="42">
        <f ca="1">IFERROR(VLOOKUP($F82,リスト用!$P:$Q,2,FALSE)*VLOOKUP($J82,リスト用!$H:$I,2,FALSE)*O82*Q82,0)</f>
        <v>0</v>
      </c>
      <c r="S82" s="42">
        <f ca="1">IFERROR(VLOOKUP($F82,リスト用!$P:$Q,2,FALSE)*VLOOKUP($J82,リスト用!$H:$I,2,FALSE)*P82*Q82,0)</f>
        <v>0</v>
      </c>
      <c r="U82" s="42">
        <f t="shared" ca="1" si="27"/>
        <v>0</v>
      </c>
      <c r="V82" s="42">
        <f t="shared" ca="1" si="28"/>
        <v>0</v>
      </c>
      <c r="W82" s="42">
        <f t="shared" si="26"/>
        <v>1</v>
      </c>
      <c r="X82" s="42">
        <f>IFERROR(VLOOKUP($E82,リスト用!$M:$N,2,FALSE)*VLOOKUP($J82,リスト用!$H:$I,2,FALSE)*O82*W82,0)</f>
        <v>0</v>
      </c>
      <c r="Y82" s="42">
        <f>IFERROR(VLOOKUP($E82,リスト用!$M:$N,2,FALSE)*VLOOKUP($J82,リスト用!$H:$I,2,FALSE)*P82*W82,0)</f>
        <v>0</v>
      </c>
      <c r="AA82" s="42">
        <f t="shared" si="29"/>
        <v>0</v>
      </c>
      <c r="AB82" s="42">
        <f t="shared" si="30"/>
        <v>0</v>
      </c>
    </row>
    <row r="83" spans="1:28" x14ac:dyDescent="0.2">
      <c r="A83" s="7" t="str">
        <f t="shared" si="21"/>
        <v/>
      </c>
      <c r="H83" s="43"/>
      <c r="I83" s="43"/>
      <c r="L83" s="57"/>
      <c r="M83" s="58" t="e">
        <f t="shared" si="22"/>
        <v>#NUM!</v>
      </c>
      <c r="N83" s="58" t="e">
        <f t="shared" si="23"/>
        <v>#NUM!</v>
      </c>
      <c r="O83" s="42">
        <f t="shared" si="24"/>
        <v>0</v>
      </c>
      <c r="P83" s="42" t="e">
        <f t="shared" si="25"/>
        <v>#NUM!</v>
      </c>
      <c r="Q83" s="42">
        <f ca="1">IF(I83&gt;'入力シート（基本情報）'!$I$1,1,0)</f>
        <v>0</v>
      </c>
      <c r="R83" s="42">
        <f ca="1">IFERROR(VLOOKUP($F83,リスト用!$P:$Q,2,FALSE)*VLOOKUP($J83,リスト用!$H:$I,2,FALSE)*O83*Q83,0)</f>
        <v>0</v>
      </c>
      <c r="S83" s="42">
        <f ca="1">IFERROR(VLOOKUP($F83,リスト用!$P:$Q,2,FALSE)*VLOOKUP($J83,リスト用!$H:$I,2,FALSE)*P83*Q83,0)</f>
        <v>0</v>
      </c>
      <c r="U83" s="42">
        <f t="shared" ca="1" si="27"/>
        <v>0</v>
      </c>
      <c r="V83" s="42">
        <f t="shared" ca="1" si="28"/>
        <v>0</v>
      </c>
      <c r="W83" s="42">
        <f t="shared" si="26"/>
        <v>1</v>
      </c>
      <c r="X83" s="42">
        <f>IFERROR(VLOOKUP($E83,リスト用!$M:$N,2,FALSE)*VLOOKUP($J83,リスト用!$H:$I,2,FALSE)*O83*W83,0)</f>
        <v>0</v>
      </c>
      <c r="Y83" s="42">
        <f>IFERROR(VLOOKUP($E83,リスト用!$M:$N,2,FALSE)*VLOOKUP($J83,リスト用!$H:$I,2,FALSE)*P83*W83,0)</f>
        <v>0</v>
      </c>
      <c r="AA83" s="42">
        <f t="shared" si="29"/>
        <v>0</v>
      </c>
      <c r="AB83" s="42">
        <f t="shared" si="30"/>
        <v>0</v>
      </c>
    </row>
    <row r="84" spans="1:28" x14ac:dyDescent="0.2">
      <c r="A84" s="7" t="str">
        <f t="shared" si="21"/>
        <v/>
      </c>
      <c r="H84" s="43"/>
      <c r="I84" s="43"/>
      <c r="L84" s="57"/>
      <c r="M84" s="58" t="e">
        <f t="shared" si="22"/>
        <v>#NUM!</v>
      </c>
      <c r="N84" s="58" t="e">
        <f t="shared" si="23"/>
        <v>#NUM!</v>
      </c>
      <c r="O84" s="42">
        <f t="shared" si="24"/>
        <v>0</v>
      </c>
      <c r="P84" s="42" t="e">
        <f t="shared" si="25"/>
        <v>#NUM!</v>
      </c>
      <c r="Q84" s="42">
        <f ca="1">IF(I84&gt;'入力シート（基本情報）'!$I$1,1,0)</f>
        <v>0</v>
      </c>
      <c r="R84" s="42">
        <f ca="1">IFERROR(VLOOKUP($F84,リスト用!$P:$Q,2,FALSE)*VLOOKUP($J84,リスト用!$H:$I,2,FALSE)*O84*Q84,0)</f>
        <v>0</v>
      </c>
      <c r="S84" s="42">
        <f ca="1">IFERROR(VLOOKUP($F84,リスト用!$P:$Q,2,FALSE)*VLOOKUP($J84,リスト用!$H:$I,2,FALSE)*P84*Q84,0)</f>
        <v>0</v>
      </c>
      <c r="U84" s="42">
        <f t="shared" ca="1" si="27"/>
        <v>0</v>
      </c>
      <c r="V84" s="42">
        <f t="shared" ca="1" si="28"/>
        <v>0</v>
      </c>
      <c r="W84" s="42">
        <f t="shared" si="26"/>
        <v>1</v>
      </c>
      <c r="X84" s="42">
        <f>IFERROR(VLOOKUP($E84,リスト用!$M:$N,2,FALSE)*VLOOKUP($J84,リスト用!$H:$I,2,FALSE)*O84*W84,0)</f>
        <v>0</v>
      </c>
      <c r="Y84" s="42">
        <f>IFERROR(VLOOKUP($E84,リスト用!$M:$N,2,FALSE)*VLOOKUP($J84,リスト用!$H:$I,2,FALSE)*P84*W84,0)</f>
        <v>0</v>
      </c>
      <c r="AA84" s="42">
        <f t="shared" si="29"/>
        <v>0</v>
      </c>
      <c r="AB84" s="42">
        <f t="shared" si="30"/>
        <v>0</v>
      </c>
    </row>
    <row r="85" spans="1:28" x14ac:dyDescent="0.2">
      <c r="A85" s="7" t="str">
        <f t="shared" si="21"/>
        <v/>
      </c>
      <c r="H85" s="43"/>
      <c r="I85" s="43"/>
      <c r="L85" s="57"/>
      <c r="M85" s="58" t="e">
        <f t="shared" si="22"/>
        <v>#NUM!</v>
      </c>
      <c r="N85" s="58" t="e">
        <f t="shared" si="23"/>
        <v>#NUM!</v>
      </c>
      <c r="O85" s="42">
        <f t="shared" si="24"/>
        <v>0</v>
      </c>
      <c r="P85" s="42" t="e">
        <f t="shared" si="25"/>
        <v>#NUM!</v>
      </c>
      <c r="Q85" s="42">
        <f ca="1">IF(I85&gt;'入力シート（基本情報）'!$I$1,1,0)</f>
        <v>0</v>
      </c>
      <c r="R85" s="42">
        <f ca="1">IFERROR(VLOOKUP($F85,リスト用!$P:$Q,2,FALSE)*VLOOKUP($J85,リスト用!$H:$I,2,FALSE)*O85*Q85,0)</f>
        <v>0</v>
      </c>
      <c r="S85" s="42">
        <f ca="1">IFERROR(VLOOKUP($F85,リスト用!$P:$Q,2,FALSE)*VLOOKUP($J85,リスト用!$H:$I,2,FALSE)*P85*Q85,0)</f>
        <v>0</v>
      </c>
      <c r="U85" s="42">
        <f t="shared" ca="1" si="27"/>
        <v>0</v>
      </c>
      <c r="V85" s="42">
        <f t="shared" ca="1" si="28"/>
        <v>0</v>
      </c>
      <c r="W85" s="42">
        <f t="shared" si="26"/>
        <v>1</v>
      </c>
      <c r="X85" s="42">
        <f>IFERROR(VLOOKUP($E85,リスト用!$M:$N,2,FALSE)*VLOOKUP($J85,リスト用!$H:$I,2,FALSE)*O85*W85,0)</f>
        <v>0</v>
      </c>
      <c r="Y85" s="42">
        <f>IFERROR(VLOOKUP($E85,リスト用!$M:$N,2,FALSE)*VLOOKUP($J85,リスト用!$H:$I,2,FALSE)*P85*W85,0)</f>
        <v>0</v>
      </c>
      <c r="AA85" s="42">
        <f t="shared" si="29"/>
        <v>0</v>
      </c>
      <c r="AB85" s="42">
        <f t="shared" si="30"/>
        <v>0</v>
      </c>
    </row>
    <row r="86" spans="1:28" x14ac:dyDescent="0.2">
      <c r="A86" s="7" t="str">
        <f t="shared" si="21"/>
        <v/>
      </c>
      <c r="H86" s="43"/>
      <c r="I86" s="43"/>
      <c r="L86" s="57"/>
      <c r="M86" s="58" t="e">
        <f t="shared" si="22"/>
        <v>#NUM!</v>
      </c>
      <c r="N86" s="58" t="e">
        <f t="shared" si="23"/>
        <v>#NUM!</v>
      </c>
      <c r="O86" s="42">
        <f t="shared" si="24"/>
        <v>0</v>
      </c>
      <c r="P86" s="42" t="e">
        <f t="shared" si="25"/>
        <v>#NUM!</v>
      </c>
      <c r="Q86" s="42">
        <f ca="1">IF(I86&gt;'入力シート（基本情報）'!$I$1,1,0)</f>
        <v>0</v>
      </c>
      <c r="R86" s="42">
        <f ca="1">IFERROR(VLOOKUP($F86,リスト用!$P:$Q,2,FALSE)*VLOOKUP($J86,リスト用!$H:$I,2,FALSE)*O86*Q86,0)</f>
        <v>0</v>
      </c>
      <c r="S86" s="42">
        <f ca="1">IFERROR(VLOOKUP($F86,リスト用!$P:$Q,2,FALSE)*VLOOKUP($J86,リスト用!$H:$I,2,FALSE)*P86*Q86,0)</f>
        <v>0</v>
      </c>
      <c r="U86" s="42">
        <f t="shared" ca="1" si="27"/>
        <v>0</v>
      </c>
      <c r="V86" s="42">
        <f t="shared" ca="1" si="28"/>
        <v>0</v>
      </c>
      <c r="W86" s="42">
        <f t="shared" si="26"/>
        <v>1</v>
      </c>
      <c r="X86" s="42">
        <f>IFERROR(VLOOKUP($E86,リスト用!$M:$N,2,FALSE)*VLOOKUP($J86,リスト用!$H:$I,2,FALSE)*O86*W86,0)</f>
        <v>0</v>
      </c>
      <c r="Y86" s="42">
        <f>IFERROR(VLOOKUP($E86,リスト用!$M:$N,2,FALSE)*VLOOKUP($J86,リスト用!$H:$I,2,FALSE)*P86*W86,0)</f>
        <v>0</v>
      </c>
      <c r="AA86" s="42">
        <f t="shared" si="29"/>
        <v>0</v>
      </c>
      <c r="AB86" s="42">
        <f t="shared" si="30"/>
        <v>0</v>
      </c>
    </row>
    <row r="87" spans="1:28" x14ac:dyDescent="0.2">
      <c r="A87" s="7" t="str">
        <f t="shared" si="21"/>
        <v/>
      </c>
      <c r="H87" s="43"/>
      <c r="I87" s="43"/>
      <c r="L87" s="57"/>
      <c r="M87" s="58" t="e">
        <f t="shared" si="22"/>
        <v>#NUM!</v>
      </c>
      <c r="N87" s="58" t="e">
        <f t="shared" si="23"/>
        <v>#NUM!</v>
      </c>
      <c r="O87" s="42">
        <f t="shared" si="24"/>
        <v>0</v>
      </c>
      <c r="P87" s="42" t="e">
        <f t="shared" si="25"/>
        <v>#NUM!</v>
      </c>
      <c r="Q87" s="42">
        <f ca="1">IF(I87&gt;'入力シート（基本情報）'!$I$1,1,0)</f>
        <v>0</v>
      </c>
      <c r="R87" s="42">
        <f ca="1">IFERROR(VLOOKUP($F87,リスト用!$P:$Q,2,FALSE)*VLOOKUP($J87,リスト用!$H:$I,2,FALSE)*O87*Q87,0)</f>
        <v>0</v>
      </c>
      <c r="S87" s="42">
        <f ca="1">IFERROR(VLOOKUP($F87,リスト用!$P:$Q,2,FALSE)*VLOOKUP($J87,リスト用!$H:$I,2,FALSE)*P87*Q87,0)</f>
        <v>0</v>
      </c>
      <c r="U87" s="42">
        <f t="shared" ca="1" si="27"/>
        <v>0</v>
      </c>
      <c r="V87" s="42">
        <f t="shared" ca="1" si="28"/>
        <v>0</v>
      </c>
      <c r="W87" s="42">
        <f t="shared" si="26"/>
        <v>1</v>
      </c>
      <c r="X87" s="42">
        <f>IFERROR(VLOOKUP($E87,リスト用!$M:$N,2,FALSE)*VLOOKUP($J87,リスト用!$H:$I,2,FALSE)*O87*W87,0)</f>
        <v>0</v>
      </c>
      <c r="Y87" s="42">
        <f>IFERROR(VLOOKUP($E87,リスト用!$M:$N,2,FALSE)*VLOOKUP($J87,リスト用!$H:$I,2,FALSE)*P87*W87,0)</f>
        <v>0</v>
      </c>
      <c r="AA87" s="42">
        <f t="shared" si="29"/>
        <v>0</v>
      </c>
      <c r="AB87" s="42">
        <f t="shared" si="30"/>
        <v>0</v>
      </c>
    </row>
    <row r="88" spans="1:28" x14ac:dyDescent="0.2">
      <c r="A88" s="7" t="str">
        <f t="shared" si="21"/>
        <v/>
      </c>
      <c r="H88" s="43"/>
      <c r="I88" s="43"/>
      <c r="L88" s="57"/>
      <c r="M88" s="58" t="e">
        <f t="shared" si="22"/>
        <v>#NUM!</v>
      </c>
      <c r="N88" s="58" t="e">
        <f t="shared" si="23"/>
        <v>#NUM!</v>
      </c>
      <c r="O88" s="42">
        <f t="shared" si="24"/>
        <v>0</v>
      </c>
      <c r="P88" s="42" t="e">
        <f t="shared" si="25"/>
        <v>#NUM!</v>
      </c>
      <c r="Q88" s="42">
        <f ca="1">IF(I88&gt;'入力シート（基本情報）'!$I$1,1,0)</f>
        <v>0</v>
      </c>
      <c r="R88" s="42">
        <f ca="1">IFERROR(VLOOKUP($F88,リスト用!$P:$Q,2,FALSE)*VLOOKUP($J88,リスト用!$H:$I,2,FALSE)*O88*Q88,0)</f>
        <v>0</v>
      </c>
      <c r="S88" s="42">
        <f ca="1">IFERROR(VLOOKUP($F88,リスト用!$P:$Q,2,FALSE)*VLOOKUP($J88,リスト用!$H:$I,2,FALSE)*P88*Q88,0)</f>
        <v>0</v>
      </c>
      <c r="U88" s="42">
        <f t="shared" ca="1" si="27"/>
        <v>0</v>
      </c>
      <c r="V88" s="42">
        <f t="shared" ca="1" si="28"/>
        <v>0</v>
      </c>
      <c r="W88" s="42">
        <f t="shared" si="26"/>
        <v>1</v>
      </c>
      <c r="X88" s="42">
        <f>IFERROR(VLOOKUP($E88,リスト用!$M:$N,2,FALSE)*VLOOKUP($J88,リスト用!$H:$I,2,FALSE)*O88*W88,0)</f>
        <v>0</v>
      </c>
      <c r="Y88" s="42">
        <f>IFERROR(VLOOKUP($E88,リスト用!$M:$N,2,FALSE)*VLOOKUP($J88,リスト用!$H:$I,2,FALSE)*P88*W88,0)</f>
        <v>0</v>
      </c>
      <c r="AA88" s="42">
        <f t="shared" si="29"/>
        <v>0</v>
      </c>
      <c r="AB88" s="42">
        <f t="shared" si="30"/>
        <v>0</v>
      </c>
    </row>
    <row r="89" spans="1:28" x14ac:dyDescent="0.2">
      <c r="A89" s="7" t="str">
        <f t="shared" si="21"/>
        <v/>
      </c>
      <c r="H89" s="43"/>
      <c r="I89" s="43"/>
      <c r="L89" s="57"/>
      <c r="M89" s="58" t="e">
        <f t="shared" si="22"/>
        <v>#NUM!</v>
      </c>
      <c r="N89" s="58" t="e">
        <f t="shared" si="23"/>
        <v>#NUM!</v>
      </c>
      <c r="O89" s="42">
        <f t="shared" si="24"/>
        <v>0</v>
      </c>
      <c r="P89" s="42" t="e">
        <f t="shared" si="25"/>
        <v>#NUM!</v>
      </c>
      <c r="Q89" s="42">
        <f ca="1">IF(I89&gt;'入力シート（基本情報）'!$I$1,1,0)</f>
        <v>0</v>
      </c>
      <c r="R89" s="42">
        <f ca="1">IFERROR(VLOOKUP($F89,リスト用!$P:$Q,2,FALSE)*VLOOKUP($J89,リスト用!$H:$I,2,FALSE)*O89*Q89,0)</f>
        <v>0</v>
      </c>
      <c r="S89" s="42">
        <f ca="1">IFERROR(VLOOKUP($F89,リスト用!$P:$Q,2,FALSE)*VLOOKUP($J89,リスト用!$H:$I,2,FALSE)*P89*Q89,0)</f>
        <v>0</v>
      </c>
      <c r="U89" s="42">
        <f t="shared" ca="1" si="27"/>
        <v>0</v>
      </c>
      <c r="V89" s="42">
        <f t="shared" ca="1" si="28"/>
        <v>0</v>
      </c>
      <c r="W89" s="42">
        <f t="shared" si="26"/>
        <v>1</v>
      </c>
      <c r="X89" s="42">
        <f>IFERROR(VLOOKUP($E89,リスト用!$M:$N,2,FALSE)*VLOOKUP($J89,リスト用!$H:$I,2,FALSE)*O89*W89,0)</f>
        <v>0</v>
      </c>
      <c r="Y89" s="42">
        <f>IFERROR(VLOOKUP($E89,リスト用!$M:$N,2,FALSE)*VLOOKUP($J89,リスト用!$H:$I,2,FALSE)*P89*W89,0)</f>
        <v>0</v>
      </c>
      <c r="AA89" s="42">
        <f t="shared" si="29"/>
        <v>0</v>
      </c>
      <c r="AB89" s="42">
        <f t="shared" si="30"/>
        <v>0</v>
      </c>
    </row>
    <row r="90" spans="1:28" x14ac:dyDescent="0.2">
      <c r="A90" s="7" t="str">
        <f t="shared" si="21"/>
        <v/>
      </c>
      <c r="H90" s="43"/>
      <c r="I90" s="43"/>
      <c r="L90" s="57"/>
      <c r="M90" s="58" t="e">
        <f t="shared" si="22"/>
        <v>#NUM!</v>
      </c>
      <c r="N90" s="58" t="e">
        <f t="shared" si="23"/>
        <v>#NUM!</v>
      </c>
      <c r="O90" s="42">
        <f t="shared" si="24"/>
        <v>0</v>
      </c>
      <c r="P90" s="42" t="e">
        <f t="shared" si="25"/>
        <v>#NUM!</v>
      </c>
      <c r="Q90" s="42">
        <f ca="1">IF(I90&gt;'入力シート（基本情報）'!$I$1,1,0)</f>
        <v>0</v>
      </c>
      <c r="R90" s="42">
        <f ca="1">IFERROR(VLOOKUP($F90,リスト用!$P:$Q,2,FALSE)*VLOOKUP($J90,リスト用!$H:$I,2,FALSE)*O90*Q90,0)</f>
        <v>0</v>
      </c>
      <c r="S90" s="42">
        <f ca="1">IFERROR(VLOOKUP($F90,リスト用!$P:$Q,2,FALSE)*VLOOKUP($J90,リスト用!$H:$I,2,FALSE)*P90*Q90,0)</f>
        <v>0</v>
      </c>
      <c r="U90" s="42">
        <f t="shared" ca="1" si="27"/>
        <v>0</v>
      </c>
      <c r="V90" s="42">
        <f t="shared" ca="1" si="28"/>
        <v>0</v>
      </c>
      <c r="W90" s="42">
        <f t="shared" si="26"/>
        <v>1</v>
      </c>
      <c r="X90" s="42">
        <f>IFERROR(VLOOKUP($E90,リスト用!$M:$N,2,FALSE)*VLOOKUP($J90,リスト用!$H:$I,2,FALSE)*O90*W90,0)</f>
        <v>0</v>
      </c>
      <c r="Y90" s="42">
        <f>IFERROR(VLOOKUP($E90,リスト用!$M:$N,2,FALSE)*VLOOKUP($J90,リスト用!$H:$I,2,FALSE)*P90*W90,0)</f>
        <v>0</v>
      </c>
      <c r="AA90" s="42">
        <f t="shared" si="29"/>
        <v>0</v>
      </c>
      <c r="AB90" s="42">
        <f t="shared" si="30"/>
        <v>0</v>
      </c>
    </row>
    <row r="91" spans="1:28" x14ac:dyDescent="0.2">
      <c r="A91" s="7" t="str">
        <f t="shared" si="21"/>
        <v/>
      </c>
      <c r="H91" s="43"/>
      <c r="I91" s="43"/>
      <c r="L91" s="57"/>
      <c r="M91" s="58" t="e">
        <f t="shared" si="22"/>
        <v>#NUM!</v>
      </c>
      <c r="N91" s="58" t="e">
        <f t="shared" si="23"/>
        <v>#NUM!</v>
      </c>
      <c r="O91" s="42">
        <f t="shared" si="24"/>
        <v>0</v>
      </c>
      <c r="P91" s="42" t="e">
        <f t="shared" si="25"/>
        <v>#NUM!</v>
      </c>
      <c r="Q91" s="42">
        <f ca="1">IF(I91&gt;'入力シート（基本情報）'!$I$1,1,0)</f>
        <v>0</v>
      </c>
      <c r="R91" s="42">
        <f ca="1">IFERROR(VLOOKUP($F91,リスト用!$P:$Q,2,FALSE)*VLOOKUP($J91,リスト用!$H:$I,2,FALSE)*O91*Q91,0)</f>
        <v>0</v>
      </c>
      <c r="S91" s="42">
        <f ca="1">IFERROR(VLOOKUP($F91,リスト用!$P:$Q,2,FALSE)*VLOOKUP($J91,リスト用!$H:$I,2,FALSE)*P91*Q91,0)</f>
        <v>0</v>
      </c>
      <c r="U91" s="42">
        <f t="shared" ca="1" si="27"/>
        <v>0</v>
      </c>
      <c r="V91" s="42">
        <f t="shared" ca="1" si="28"/>
        <v>0</v>
      </c>
      <c r="W91" s="42">
        <f t="shared" si="26"/>
        <v>1</v>
      </c>
      <c r="X91" s="42">
        <f>IFERROR(VLOOKUP($E91,リスト用!$M:$N,2,FALSE)*VLOOKUP($J91,リスト用!$H:$I,2,FALSE)*O91*W91,0)</f>
        <v>0</v>
      </c>
      <c r="Y91" s="42">
        <f>IFERROR(VLOOKUP($E91,リスト用!$M:$N,2,FALSE)*VLOOKUP($J91,リスト用!$H:$I,2,FALSE)*P91*W91,0)</f>
        <v>0</v>
      </c>
      <c r="AA91" s="42">
        <f t="shared" si="29"/>
        <v>0</v>
      </c>
      <c r="AB91" s="42">
        <f t="shared" si="30"/>
        <v>0</v>
      </c>
    </row>
    <row r="92" spans="1:28" x14ac:dyDescent="0.2">
      <c r="A92" s="7" t="str">
        <f t="shared" si="21"/>
        <v/>
      </c>
      <c r="H92" s="43"/>
      <c r="I92" s="43"/>
      <c r="L92" s="57"/>
      <c r="M92" s="58" t="e">
        <f t="shared" si="22"/>
        <v>#NUM!</v>
      </c>
      <c r="N92" s="58" t="e">
        <f t="shared" si="23"/>
        <v>#NUM!</v>
      </c>
      <c r="O92" s="42">
        <f t="shared" si="24"/>
        <v>0</v>
      </c>
      <c r="P92" s="42" t="e">
        <f t="shared" si="25"/>
        <v>#NUM!</v>
      </c>
      <c r="Q92" s="42">
        <f ca="1">IF(I92&gt;'入力シート（基本情報）'!$I$1,1,0)</f>
        <v>0</v>
      </c>
      <c r="R92" s="42">
        <f ca="1">IFERROR(VLOOKUP($F92,リスト用!$P:$Q,2,FALSE)*VLOOKUP($J92,リスト用!$H:$I,2,FALSE)*O92*Q92,0)</f>
        <v>0</v>
      </c>
      <c r="S92" s="42">
        <f ca="1">IFERROR(VLOOKUP($F92,リスト用!$P:$Q,2,FALSE)*VLOOKUP($J92,リスト用!$H:$I,2,FALSE)*P92*Q92,0)</f>
        <v>0</v>
      </c>
      <c r="U92" s="42">
        <f t="shared" ca="1" si="27"/>
        <v>0</v>
      </c>
      <c r="V92" s="42">
        <f t="shared" ca="1" si="28"/>
        <v>0</v>
      </c>
      <c r="W92" s="42">
        <f t="shared" si="26"/>
        <v>1</v>
      </c>
      <c r="X92" s="42">
        <f>IFERROR(VLOOKUP($E92,リスト用!$M:$N,2,FALSE)*VLOOKUP($J92,リスト用!$H:$I,2,FALSE)*O92*W92,0)</f>
        <v>0</v>
      </c>
      <c r="Y92" s="42">
        <f>IFERROR(VLOOKUP($E92,リスト用!$M:$N,2,FALSE)*VLOOKUP($J92,リスト用!$H:$I,2,FALSE)*P92*W92,0)</f>
        <v>0</v>
      </c>
      <c r="AA92" s="42">
        <f t="shared" si="29"/>
        <v>0</v>
      </c>
      <c r="AB92" s="42">
        <f t="shared" si="30"/>
        <v>0</v>
      </c>
    </row>
    <row r="93" spans="1:28" x14ac:dyDescent="0.2">
      <c r="A93" s="7" t="str">
        <f t="shared" si="21"/>
        <v/>
      </c>
      <c r="H93" s="43"/>
      <c r="I93" s="43"/>
      <c r="L93" s="57"/>
      <c r="M93" s="58" t="e">
        <f t="shared" si="22"/>
        <v>#NUM!</v>
      </c>
      <c r="N93" s="58" t="e">
        <f t="shared" si="23"/>
        <v>#NUM!</v>
      </c>
      <c r="O93" s="42">
        <f t="shared" si="24"/>
        <v>0</v>
      </c>
      <c r="P93" s="42" t="e">
        <f t="shared" si="25"/>
        <v>#NUM!</v>
      </c>
      <c r="Q93" s="42">
        <f ca="1">IF(I93&gt;'入力シート（基本情報）'!$I$1,1,0)</f>
        <v>0</v>
      </c>
      <c r="R93" s="42">
        <f ca="1">IFERROR(VLOOKUP($F93,リスト用!$P:$Q,2,FALSE)*VLOOKUP($J93,リスト用!$H:$I,2,FALSE)*O93*Q93,0)</f>
        <v>0</v>
      </c>
      <c r="S93" s="42">
        <f ca="1">IFERROR(VLOOKUP($F93,リスト用!$P:$Q,2,FALSE)*VLOOKUP($J93,リスト用!$H:$I,2,FALSE)*P93*Q93,0)</f>
        <v>0</v>
      </c>
      <c r="U93" s="42">
        <f t="shared" ca="1" si="27"/>
        <v>0</v>
      </c>
      <c r="V93" s="42">
        <f t="shared" ca="1" si="28"/>
        <v>0</v>
      </c>
      <c r="W93" s="42">
        <f t="shared" si="26"/>
        <v>1</v>
      </c>
      <c r="X93" s="42">
        <f>IFERROR(VLOOKUP($E93,リスト用!$M:$N,2,FALSE)*VLOOKUP($J93,リスト用!$H:$I,2,FALSE)*O93*W93,0)</f>
        <v>0</v>
      </c>
      <c r="Y93" s="42">
        <f>IFERROR(VLOOKUP($E93,リスト用!$M:$N,2,FALSE)*VLOOKUP($J93,リスト用!$H:$I,2,FALSE)*P93*W93,0)</f>
        <v>0</v>
      </c>
      <c r="AA93" s="42">
        <f t="shared" si="29"/>
        <v>0</v>
      </c>
      <c r="AB93" s="42">
        <f t="shared" si="30"/>
        <v>0</v>
      </c>
    </row>
    <row r="94" spans="1:28" x14ac:dyDescent="0.2">
      <c r="A94" s="7" t="str">
        <f t="shared" si="21"/>
        <v/>
      </c>
      <c r="H94" s="43"/>
      <c r="I94" s="43"/>
      <c r="L94" s="57"/>
      <c r="M94" s="58" t="e">
        <f t="shared" si="22"/>
        <v>#NUM!</v>
      </c>
      <c r="N94" s="58" t="e">
        <f t="shared" si="23"/>
        <v>#NUM!</v>
      </c>
      <c r="O94" s="42">
        <f t="shared" si="24"/>
        <v>0</v>
      </c>
      <c r="P94" s="42" t="e">
        <f t="shared" si="25"/>
        <v>#NUM!</v>
      </c>
      <c r="Q94" s="42">
        <f ca="1">IF(I94&gt;'入力シート（基本情報）'!$I$1,1,0)</f>
        <v>0</v>
      </c>
      <c r="R94" s="42">
        <f ca="1">IFERROR(VLOOKUP($F94,リスト用!$P:$Q,2,FALSE)*VLOOKUP($J94,リスト用!$H:$I,2,FALSE)*O94*Q94,0)</f>
        <v>0</v>
      </c>
      <c r="S94" s="42">
        <f ca="1">IFERROR(VLOOKUP($F94,リスト用!$P:$Q,2,FALSE)*VLOOKUP($J94,リスト用!$H:$I,2,FALSE)*P94*Q94,0)</f>
        <v>0</v>
      </c>
      <c r="U94" s="42">
        <f t="shared" ca="1" si="27"/>
        <v>0</v>
      </c>
      <c r="V94" s="42">
        <f t="shared" ca="1" si="28"/>
        <v>0</v>
      </c>
      <c r="W94" s="42">
        <f t="shared" si="26"/>
        <v>1</v>
      </c>
      <c r="X94" s="42">
        <f>IFERROR(VLOOKUP($E94,リスト用!$M:$N,2,FALSE)*VLOOKUP($J94,リスト用!$H:$I,2,FALSE)*O94*W94,0)</f>
        <v>0</v>
      </c>
      <c r="Y94" s="42">
        <f>IFERROR(VLOOKUP($E94,リスト用!$M:$N,2,FALSE)*VLOOKUP($J94,リスト用!$H:$I,2,FALSE)*P94*W94,0)</f>
        <v>0</v>
      </c>
      <c r="AA94" s="42">
        <f t="shared" si="29"/>
        <v>0</v>
      </c>
      <c r="AB94" s="42">
        <f t="shared" si="30"/>
        <v>0</v>
      </c>
    </row>
    <row r="95" spans="1:28" x14ac:dyDescent="0.2">
      <c r="A95" s="7" t="str">
        <f t="shared" si="21"/>
        <v/>
      </c>
      <c r="H95" s="43"/>
      <c r="I95" s="43"/>
      <c r="L95" s="57"/>
      <c r="M95" s="58" t="e">
        <f t="shared" si="22"/>
        <v>#NUM!</v>
      </c>
      <c r="N95" s="58" t="e">
        <f t="shared" si="23"/>
        <v>#NUM!</v>
      </c>
      <c r="O95" s="42">
        <f t="shared" si="24"/>
        <v>0</v>
      </c>
      <c r="P95" s="42" t="e">
        <f t="shared" si="25"/>
        <v>#NUM!</v>
      </c>
      <c r="Q95" s="42">
        <f ca="1">IF(I95&gt;'入力シート（基本情報）'!$I$1,1,0)</f>
        <v>0</v>
      </c>
      <c r="R95" s="42">
        <f ca="1">IFERROR(VLOOKUP($F95,リスト用!$P:$Q,2,FALSE)*VLOOKUP($J95,リスト用!$H:$I,2,FALSE)*O95*Q95,0)</f>
        <v>0</v>
      </c>
      <c r="S95" s="42">
        <f ca="1">IFERROR(VLOOKUP($F95,リスト用!$P:$Q,2,FALSE)*VLOOKUP($J95,リスト用!$H:$I,2,FALSE)*P95*Q95,0)</f>
        <v>0</v>
      </c>
      <c r="U95" s="42">
        <f t="shared" ca="1" si="27"/>
        <v>0</v>
      </c>
      <c r="V95" s="42">
        <f t="shared" ca="1" si="28"/>
        <v>0</v>
      </c>
      <c r="W95" s="42">
        <f t="shared" si="26"/>
        <v>1</v>
      </c>
      <c r="X95" s="42">
        <f>IFERROR(VLOOKUP($E95,リスト用!$M:$N,2,FALSE)*VLOOKUP($J95,リスト用!$H:$I,2,FALSE)*O95*W95,0)</f>
        <v>0</v>
      </c>
      <c r="Y95" s="42">
        <f>IFERROR(VLOOKUP($E95,リスト用!$M:$N,2,FALSE)*VLOOKUP($J95,リスト用!$H:$I,2,FALSE)*P95*W95,0)</f>
        <v>0</v>
      </c>
      <c r="AA95" s="42">
        <f t="shared" si="29"/>
        <v>0</v>
      </c>
      <c r="AB95" s="42">
        <f t="shared" si="30"/>
        <v>0</v>
      </c>
    </row>
    <row r="96" spans="1:28" x14ac:dyDescent="0.2">
      <c r="A96" s="7" t="str">
        <f t="shared" si="21"/>
        <v/>
      </c>
      <c r="H96" s="43"/>
      <c r="I96" s="43"/>
      <c r="L96" s="57"/>
      <c r="M96" s="58" t="e">
        <f t="shared" si="22"/>
        <v>#NUM!</v>
      </c>
      <c r="N96" s="58" t="e">
        <f t="shared" si="23"/>
        <v>#NUM!</v>
      </c>
      <c r="O96" s="42">
        <f t="shared" si="24"/>
        <v>0</v>
      </c>
      <c r="P96" s="42" t="e">
        <f t="shared" si="25"/>
        <v>#NUM!</v>
      </c>
      <c r="Q96" s="42">
        <f ca="1">IF(I96&gt;'入力シート（基本情報）'!$I$1,1,0)</f>
        <v>0</v>
      </c>
      <c r="R96" s="42">
        <f ca="1">IFERROR(VLOOKUP($F96,リスト用!$P:$Q,2,FALSE)*VLOOKUP($J96,リスト用!$H:$I,2,FALSE)*O96*Q96,0)</f>
        <v>0</v>
      </c>
      <c r="S96" s="42">
        <f ca="1">IFERROR(VLOOKUP($F96,リスト用!$P:$Q,2,FALSE)*VLOOKUP($J96,リスト用!$H:$I,2,FALSE)*P96*Q96,0)</f>
        <v>0</v>
      </c>
      <c r="U96" s="42">
        <f t="shared" ca="1" si="27"/>
        <v>0</v>
      </c>
      <c r="V96" s="42">
        <f t="shared" ca="1" si="28"/>
        <v>0</v>
      </c>
      <c r="W96" s="42">
        <f t="shared" si="26"/>
        <v>1</v>
      </c>
      <c r="X96" s="42">
        <f>IFERROR(VLOOKUP($E96,リスト用!$M:$N,2,FALSE)*VLOOKUP($J96,リスト用!$H:$I,2,FALSE)*O96*W96,0)</f>
        <v>0</v>
      </c>
      <c r="Y96" s="42">
        <f>IFERROR(VLOOKUP($E96,リスト用!$M:$N,2,FALSE)*VLOOKUP($J96,リスト用!$H:$I,2,FALSE)*P96*W96,0)</f>
        <v>0</v>
      </c>
      <c r="AA96" s="42">
        <f t="shared" si="29"/>
        <v>0</v>
      </c>
      <c r="AB96" s="42">
        <f t="shared" si="30"/>
        <v>0</v>
      </c>
    </row>
    <row r="97" spans="1:28" x14ac:dyDescent="0.2">
      <c r="A97" s="7" t="str">
        <f t="shared" si="21"/>
        <v/>
      </c>
      <c r="H97" s="43"/>
      <c r="I97" s="43"/>
      <c r="L97" s="57"/>
      <c r="M97" s="58" t="e">
        <f t="shared" si="22"/>
        <v>#NUM!</v>
      </c>
      <c r="N97" s="58" t="e">
        <f t="shared" si="23"/>
        <v>#NUM!</v>
      </c>
      <c r="O97" s="42">
        <f t="shared" si="24"/>
        <v>0</v>
      </c>
      <c r="P97" s="42" t="e">
        <f t="shared" si="25"/>
        <v>#NUM!</v>
      </c>
      <c r="Q97" s="42">
        <f ca="1">IF(I97&gt;'入力シート（基本情報）'!$I$1,1,0)</f>
        <v>0</v>
      </c>
      <c r="R97" s="42">
        <f ca="1">IFERROR(VLOOKUP($F97,リスト用!$P:$Q,2,FALSE)*VLOOKUP($J97,リスト用!$H:$I,2,FALSE)*O97*Q97,0)</f>
        <v>0</v>
      </c>
      <c r="S97" s="42">
        <f ca="1">IFERROR(VLOOKUP($F97,リスト用!$P:$Q,2,FALSE)*VLOOKUP($J97,リスト用!$H:$I,2,FALSE)*P97*Q97,0)</f>
        <v>0</v>
      </c>
      <c r="U97" s="42">
        <f t="shared" ca="1" si="27"/>
        <v>0</v>
      </c>
      <c r="V97" s="42">
        <f t="shared" ca="1" si="28"/>
        <v>0</v>
      </c>
      <c r="W97" s="42">
        <f t="shared" si="26"/>
        <v>1</v>
      </c>
      <c r="X97" s="42">
        <f>IFERROR(VLOOKUP($E97,リスト用!$M:$N,2,FALSE)*VLOOKUP($J97,リスト用!$H:$I,2,FALSE)*O97*W97,0)</f>
        <v>0</v>
      </c>
      <c r="Y97" s="42">
        <f>IFERROR(VLOOKUP($E97,リスト用!$M:$N,2,FALSE)*VLOOKUP($J97,リスト用!$H:$I,2,FALSE)*P97*W97,0)</f>
        <v>0</v>
      </c>
      <c r="AA97" s="42">
        <f t="shared" si="29"/>
        <v>0</v>
      </c>
      <c r="AB97" s="42">
        <f t="shared" si="30"/>
        <v>0</v>
      </c>
    </row>
    <row r="98" spans="1:28" x14ac:dyDescent="0.2">
      <c r="A98" s="7" t="str">
        <f t="shared" si="21"/>
        <v/>
      </c>
      <c r="H98" s="43"/>
      <c r="I98" s="43"/>
      <c r="L98" s="57"/>
      <c r="M98" s="58" t="e">
        <f t="shared" si="22"/>
        <v>#NUM!</v>
      </c>
      <c r="N98" s="58" t="e">
        <f t="shared" si="23"/>
        <v>#NUM!</v>
      </c>
      <c r="O98" s="42">
        <f t="shared" si="24"/>
        <v>0</v>
      </c>
      <c r="P98" s="42" t="e">
        <f t="shared" si="25"/>
        <v>#NUM!</v>
      </c>
      <c r="Q98" s="42">
        <f ca="1">IF(I98&gt;'入力シート（基本情報）'!$I$1,1,0)</f>
        <v>0</v>
      </c>
      <c r="R98" s="42">
        <f ca="1">IFERROR(VLOOKUP($F98,リスト用!$P:$Q,2,FALSE)*VLOOKUP($J98,リスト用!$H:$I,2,FALSE)*O98*Q98,0)</f>
        <v>0</v>
      </c>
      <c r="S98" s="42">
        <f ca="1">IFERROR(VLOOKUP($F98,リスト用!$P:$Q,2,FALSE)*VLOOKUP($J98,リスト用!$H:$I,2,FALSE)*P98*Q98,0)</f>
        <v>0</v>
      </c>
      <c r="U98" s="42">
        <f t="shared" ca="1" si="27"/>
        <v>0</v>
      </c>
      <c r="V98" s="42">
        <f t="shared" ca="1" si="28"/>
        <v>0</v>
      </c>
      <c r="W98" s="42">
        <f t="shared" si="26"/>
        <v>1</v>
      </c>
      <c r="X98" s="42">
        <f>IFERROR(VLOOKUP($E98,リスト用!$M:$N,2,FALSE)*VLOOKUP($J98,リスト用!$H:$I,2,FALSE)*O98*W98,0)</f>
        <v>0</v>
      </c>
      <c r="Y98" s="42">
        <f>IFERROR(VLOOKUP($E98,リスト用!$M:$N,2,FALSE)*VLOOKUP($J98,リスト用!$H:$I,2,FALSE)*P98*W98,0)</f>
        <v>0</v>
      </c>
      <c r="AA98" s="42">
        <f t="shared" si="29"/>
        <v>0</v>
      </c>
      <c r="AB98" s="42">
        <f t="shared" si="30"/>
        <v>0</v>
      </c>
    </row>
    <row r="99" spans="1:28" x14ac:dyDescent="0.2">
      <c r="A99" s="7" t="str">
        <f t="shared" si="21"/>
        <v/>
      </c>
      <c r="H99" s="43"/>
      <c r="I99" s="43"/>
      <c r="L99" s="57"/>
      <c r="M99" s="58" t="e">
        <f t="shared" si="22"/>
        <v>#NUM!</v>
      </c>
      <c r="N99" s="58" t="e">
        <f t="shared" si="23"/>
        <v>#NUM!</v>
      </c>
      <c r="O99" s="42">
        <f t="shared" si="24"/>
        <v>0</v>
      </c>
      <c r="P99" s="42" t="e">
        <f t="shared" si="25"/>
        <v>#NUM!</v>
      </c>
      <c r="Q99" s="42">
        <f ca="1">IF(I99&gt;'入力シート（基本情報）'!$I$1,1,0)</f>
        <v>0</v>
      </c>
      <c r="R99" s="42">
        <f ca="1">IFERROR(VLOOKUP($F99,リスト用!$P:$Q,2,FALSE)*VLOOKUP($J99,リスト用!$H:$I,2,FALSE)*O99*Q99,0)</f>
        <v>0</v>
      </c>
      <c r="S99" s="42">
        <f ca="1">IFERROR(VLOOKUP($F99,リスト用!$P:$Q,2,FALSE)*VLOOKUP($J99,リスト用!$H:$I,2,FALSE)*P99*Q99,0)</f>
        <v>0</v>
      </c>
      <c r="U99" s="42">
        <f t="shared" ca="1" si="27"/>
        <v>0</v>
      </c>
      <c r="V99" s="42">
        <f t="shared" ca="1" si="28"/>
        <v>0</v>
      </c>
      <c r="W99" s="42">
        <f t="shared" si="26"/>
        <v>1</v>
      </c>
      <c r="X99" s="42">
        <f>IFERROR(VLOOKUP($E99,リスト用!$M:$N,2,FALSE)*VLOOKUP($J99,リスト用!$H:$I,2,FALSE)*O99*W99,0)</f>
        <v>0</v>
      </c>
      <c r="Y99" s="42">
        <f>IFERROR(VLOOKUP($E99,リスト用!$M:$N,2,FALSE)*VLOOKUP($J99,リスト用!$H:$I,2,FALSE)*P99*W99,0)</f>
        <v>0</v>
      </c>
      <c r="AA99" s="42">
        <f t="shared" si="29"/>
        <v>0</v>
      </c>
      <c r="AB99" s="42">
        <f t="shared" si="30"/>
        <v>0</v>
      </c>
    </row>
    <row r="100" spans="1:28" x14ac:dyDescent="0.2">
      <c r="A100" s="7" t="str">
        <f t="shared" si="21"/>
        <v/>
      </c>
      <c r="H100" s="43"/>
      <c r="I100" s="43"/>
      <c r="L100" s="57"/>
      <c r="M100" s="58" t="e">
        <f t="shared" si="22"/>
        <v>#NUM!</v>
      </c>
      <c r="N100" s="58" t="e">
        <f t="shared" si="23"/>
        <v>#NUM!</v>
      </c>
      <c r="O100" s="42">
        <f t="shared" si="24"/>
        <v>0</v>
      </c>
      <c r="P100" s="42" t="e">
        <f t="shared" si="25"/>
        <v>#NUM!</v>
      </c>
      <c r="Q100" s="42">
        <f ca="1">IF(I100&gt;'入力シート（基本情報）'!$I$1,1,0)</f>
        <v>0</v>
      </c>
      <c r="R100" s="42">
        <f ca="1">IFERROR(VLOOKUP($F100,リスト用!$P:$Q,2,FALSE)*VLOOKUP($J100,リスト用!$H:$I,2,FALSE)*O100*Q100,0)</f>
        <v>0</v>
      </c>
      <c r="S100" s="42">
        <f ca="1">IFERROR(VLOOKUP($F100,リスト用!$P:$Q,2,FALSE)*VLOOKUP($J100,リスト用!$H:$I,2,FALSE)*P100*Q100,0)</f>
        <v>0</v>
      </c>
      <c r="U100" s="42">
        <f t="shared" ca="1" si="27"/>
        <v>0</v>
      </c>
      <c r="V100" s="42">
        <f t="shared" ca="1" si="28"/>
        <v>0</v>
      </c>
      <c r="W100" s="42">
        <f t="shared" si="26"/>
        <v>1</v>
      </c>
      <c r="X100" s="42">
        <f>IFERROR(VLOOKUP($E100,リスト用!$M:$N,2,FALSE)*VLOOKUP($J100,リスト用!$H:$I,2,FALSE)*O100*W100,0)</f>
        <v>0</v>
      </c>
      <c r="Y100" s="42">
        <f>IFERROR(VLOOKUP($E100,リスト用!$M:$N,2,FALSE)*VLOOKUP($J100,リスト用!$H:$I,2,FALSE)*P100*W100,0)</f>
        <v>0</v>
      </c>
      <c r="AA100" s="42">
        <f t="shared" si="29"/>
        <v>0</v>
      </c>
      <c r="AB100" s="42">
        <f t="shared" si="30"/>
        <v>0</v>
      </c>
    </row>
    <row r="101" spans="1:28" x14ac:dyDescent="0.2">
      <c r="A101" s="7" t="str">
        <f t="shared" si="21"/>
        <v/>
      </c>
      <c r="H101" s="43"/>
      <c r="I101" s="43"/>
      <c r="L101" s="57"/>
      <c r="M101" s="58" t="e">
        <f t="shared" si="22"/>
        <v>#NUM!</v>
      </c>
      <c r="N101" s="58" t="e">
        <f t="shared" si="23"/>
        <v>#NUM!</v>
      </c>
      <c r="O101" s="42">
        <f t="shared" si="24"/>
        <v>0</v>
      </c>
      <c r="P101" s="42" t="e">
        <f t="shared" si="25"/>
        <v>#NUM!</v>
      </c>
      <c r="Q101" s="42">
        <f ca="1">IF(I101&gt;'入力シート（基本情報）'!$I$1,1,0)</f>
        <v>0</v>
      </c>
      <c r="R101" s="42">
        <f ca="1">IFERROR(VLOOKUP($F101,リスト用!$P:$Q,2,FALSE)*VLOOKUP($J101,リスト用!$H:$I,2,FALSE)*O101*Q101,0)</f>
        <v>0</v>
      </c>
      <c r="S101" s="42">
        <f ca="1">IFERROR(VLOOKUP($F101,リスト用!$P:$Q,2,FALSE)*VLOOKUP($J101,リスト用!$H:$I,2,FALSE)*P101*Q101,0)</f>
        <v>0</v>
      </c>
      <c r="U101" s="42">
        <f t="shared" ca="1" si="27"/>
        <v>0</v>
      </c>
      <c r="V101" s="42">
        <f t="shared" ca="1" si="28"/>
        <v>0</v>
      </c>
      <c r="W101" s="42">
        <f t="shared" si="26"/>
        <v>1</v>
      </c>
      <c r="X101" s="42">
        <f>IFERROR(VLOOKUP($E101,リスト用!$M:$N,2,FALSE)*VLOOKUP($J101,リスト用!$H:$I,2,FALSE)*O101*W101,0)</f>
        <v>0</v>
      </c>
      <c r="Y101" s="42">
        <f>IFERROR(VLOOKUP($E101,リスト用!$M:$N,2,FALSE)*VLOOKUP($J101,リスト用!$H:$I,2,FALSE)*P101*W101,0)</f>
        <v>0</v>
      </c>
      <c r="AA101" s="42">
        <f t="shared" si="29"/>
        <v>0</v>
      </c>
      <c r="AB101" s="42">
        <f t="shared" si="30"/>
        <v>0</v>
      </c>
    </row>
    <row r="102" spans="1:28" x14ac:dyDescent="0.2">
      <c r="A102" s="7" t="str">
        <f t="shared" si="21"/>
        <v/>
      </c>
      <c r="H102" s="43"/>
      <c r="I102" s="43"/>
      <c r="L102" s="57"/>
      <c r="M102" s="58" t="e">
        <f t="shared" si="22"/>
        <v>#NUM!</v>
      </c>
      <c r="N102" s="58" t="e">
        <f t="shared" si="23"/>
        <v>#NUM!</v>
      </c>
      <c r="O102" s="42">
        <f t="shared" si="24"/>
        <v>0</v>
      </c>
      <c r="P102" s="42" t="e">
        <f t="shared" si="25"/>
        <v>#NUM!</v>
      </c>
      <c r="Q102" s="42">
        <f ca="1">IF(I102&gt;'入力シート（基本情報）'!$I$1,1,0)</f>
        <v>0</v>
      </c>
      <c r="R102" s="42">
        <f ca="1">IFERROR(VLOOKUP($F102,リスト用!$P:$Q,2,FALSE)*VLOOKUP($J102,リスト用!$H:$I,2,FALSE)*O102*Q102,0)</f>
        <v>0</v>
      </c>
      <c r="S102" s="42">
        <f ca="1">IFERROR(VLOOKUP($F102,リスト用!$P:$Q,2,FALSE)*VLOOKUP($J102,リスト用!$H:$I,2,FALSE)*P102*Q102,0)</f>
        <v>0</v>
      </c>
      <c r="U102" s="42">
        <f t="shared" ca="1" si="27"/>
        <v>0</v>
      </c>
      <c r="V102" s="42">
        <f t="shared" ca="1" si="28"/>
        <v>0</v>
      </c>
      <c r="W102" s="42">
        <f t="shared" si="26"/>
        <v>1</v>
      </c>
      <c r="X102" s="42">
        <f>IFERROR(VLOOKUP($E102,リスト用!$M:$N,2,FALSE)*VLOOKUP($J102,リスト用!$H:$I,2,FALSE)*O102*W102,0)</f>
        <v>0</v>
      </c>
      <c r="Y102" s="42">
        <f>IFERROR(VLOOKUP($E102,リスト用!$M:$N,2,FALSE)*VLOOKUP($J102,リスト用!$H:$I,2,FALSE)*P102*W102,0)</f>
        <v>0</v>
      </c>
      <c r="AA102" s="42">
        <f t="shared" si="29"/>
        <v>0</v>
      </c>
      <c r="AB102" s="42">
        <f t="shared" si="30"/>
        <v>0</v>
      </c>
    </row>
    <row r="103" spans="1:28" x14ac:dyDescent="0.2">
      <c r="A103" s="7" t="str">
        <f t="shared" si="21"/>
        <v/>
      </c>
      <c r="H103" s="43"/>
      <c r="I103" s="43"/>
      <c r="L103" s="57"/>
      <c r="M103" s="58" t="e">
        <f t="shared" si="22"/>
        <v>#NUM!</v>
      </c>
      <c r="N103" s="58" t="e">
        <f t="shared" si="23"/>
        <v>#NUM!</v>
      </c>
      <c r="O103" s="42">
        <f t="shared" si="24"/>
        <v>0</v>
      </c>
      <c r="P103" s="42" t="e">
        <f t="shared" si="25"/>
        <v>#NUM!</v>
      </c>
      <c r="Q103" s="42">
        <f ca="1">IF(I103&gt;'入力シート（基本情報）'!$I$1,1,0)</f>
        <v>0</v>
      </c>
      <c r="R103" s="42">
        <f ca="1">IFERROR(VLOOKUP($F103,リスト用!$P:$Q,2,FALSE)*VLOOKUP($J103,リスト用!$H:$I,2,FALSE)*O103*Q103,0)</f>
        <v>0</v>
      </c>
      <c r="S103" s="42">
        <f ca="1">IFERROR(VLOOKUP($F103,リスト用!$P:$Q,2,FALSE)*VLOOKUP($J103,リスト用!$H:$I,2,FALSE)*P103*Q103,0)</f>
        <v>0</v>
      </c>
      <c r="U103" s="42">
        <f t="shared" ca="1" si="27"/>
        <v>0</v>
      </c>
      <c r="V103" s="42">
        <f t="shared" ca="1" si="28"/>
        <v>0</v>
      </c>
      <c r="W103" s="42">
        <f t="shared" si="26"/>
        <v>1</v>
      </c>
      <c r="X103" s="42">
        <f>IFERROR(VLOOKUP($E103,リスト用!$M:$N,2,FALSE)*VLOOKUP($J103,リスト用!$H:$I,2,FALSE)*O103*W103,0)</f>
        <v>0</v>
      </c>
      <c r="Y103" s="42">
        <f>IFERROR(VLOOKUP($E103,リスト用!$M:$N,2,FALSE)*VLOOKUP($J103,リスト用!$H:$I,2,FALSE)*P103*W103,0)</f>
        <v>0</v>
      </c>
      <c r="AA103" s="42">
        <f t="shared" si="29"/>
        <v>0</v>
      </c>
      <c r="AB103" s="42">
        <f t="shared" si="30"/>
        <v>0</v>
      </c>
    </row>
    <row r="104" spans="1:28" x14ac:dyDescent="0.2">
      <c r="A104" s="7" t="str">
        <f t="shared" si="21"/>
        <v/>
      </c>
      <c r="H104" s="43"/>
      <c r="I104" s="43"/>
      <c r="L104" s="57"/>
      <c r="M104" s="58" t="e">
        <f t="shared" si="22"/>
        <v>#NUM!</v>
      </c>
      <c r="N104" s="58" t="e">
        <f t="shared" si="23"/>
        <v>#NUM!</v>
      </c>
      <c r="O104" s="42">
        <f t="shared" si="24"/>
        <v>0</v>
      </c>
      <c r="P104" s="42" t="e">
        <f t="shared" si="25"/>
        <v>#NUM!</v>
      </c>
      <c r="Q104" s="42">
        <f ca="1">IF(I104&gt;'入力シート（基本情報）'!$I$1,1,0)</f>
        <v>0</v>
      </c>
      <c r="R104" s="42">
        <f ca="1">IFERROR(VLOOKUP($F104,リスト用!$P:$Q,2,FALSE)*VLOOKUP($J104,リスト用!$H:$I,2,FALSE)*O104*Q104,0)</f>
        <v>0</v>
      </c>
      <c r="S104" s="42">
        <f ca="1">IFERROR(VLOOKUP($F104,リスト用!$P:$Q,2,FALSE)*VLOOKUP($J104,リスト用!$H:$I,2,FALSE)*P104*Q104,0)</f>
        <v>0</v>
      </c>
      <c r="U104" s="42">
        <f t="shared" ca="1" si="27"/>
        <v>0</v>
      </c>
      <c r="V104" s="42">
        <f t="shared" ca="1" si="28"/>
        <v>0</v>
      </c>
      <c r="W104" s="42">
        <f t="shared" si="26"/>
        <v>1</v>
      </c>
      <c r="X104" s="42">
        <f>IFERROR(VLOOKUP($E104,リスト用!$M:$N,2,FALSE)*VLOOKUP($J104,リスト用!$H:$I,2,FALSE)*O104*W104,0)</f>
        <v>0</v>
      </c>
      <c r="Y104" s="42">
        <f>IFERROR(VLOOKUP($E104,リスト用!$M:$N,2,FALSE)*VLOOKUP($J104,リスト用!$H:$I,2,FALSE)*P104*W104,0)</f>
        <v>0</v>
      </c>
      <c r="AA104" s="42">
        <f t="shared" si="29"/>
        <v>0</v>
      </c>
      <c r="AB104" s="42">
        <f t="shared" si="30"/>
        <v>0</v>
      </c>
    </row>
  </sheetData>
  <sheetProtection algorithmName="SHA-512" hashValue="UN+ZIXrzEAWvF7UYxtMO/Lcy/HQpqmVwxh2vJe4xxZu6Cpq0WwQ4WzNMzv9HMSiTrQ+cIx8wlZD5KkJG1/SaMA==" saltValue="Xa6OBV8azCKgZIPpxhKCsg==" spinCount="100000" sheet="1" objects="1" scenarios="1" selectLockedCells="1"/>
  <dataConsolidate/>
  <phoneticPr fontId="1"/>
  <conditionalFormatting sqref="C1:C1048576">
    <cfRule type="expression" dxfId="19" priority="1">
      <formula>AND($A1&lt;&gt;"",ISBLANK($D1),ISBLANK(C1),$J1&lt;&gt;"29時間未満、在家庭、浪人等")</formula>
    </cfRule>
  </conditionalFormatting>
  <conditionalFormatting sqref="D1 D17:D1048576">
    <cfRule type="expression" dxfId="18" priority="21">
      <formula>AND($E1&lt;&gt;"学生",$A1&lt;&gt;"",$D1&lt;&gt;"学校区分")</formula>
    </cfRule>
  </conditionalFormatting>
  <conditionalFormatting sqref="D1:E1 D17:E1048576 G1:J1 G17 J17 G18:J1048576">
    <cfRule type="expression" dxfId="17" priority="29">
      <formula>AND($A1="",NOT(ISBLANK(D1)))</formula>
    </cfRule>
  </conditionalFormatting>
  <conditionalFormatting sqref="E1 E17:E1048576">
    <cfRule type="expression" dxfId="16" priority="25">
      <formula>AND($A1&lt;&gt;"",ISBLANK($D1),ISBLANK(E1),$J1&lt;&gt;"29時間未満、在家庭、浪人等")</formula>
    </cfRule>
  </conditionalFormatting>
  <conditionalFormatting sqref="F1 F18:F1048576">
    <cfRule type="expression" dxfId="15" priority="20">
      <formula>AND($E1&lt;&gt;"福祉経験",$A1&lt;&gt;"",$F1&lt;&gt;"業務内容")</formula>
    </cfRule>
  </conditionalFormatting>
  <conditionalFormatting sqref="G1 G17:G1048576">
    <cfRule type="expression" dxfId="14" priority="22">
      <formula>AND(OR(LEFT(E1,3)="その他",LEFT(F1,3)="その他"),ISBLANK(G1))</formula>
    </cfRule>
  </conditionalFormatting>
  <conditionalFormatting sqref="H1">
    <cfRule type="expression" dxfId="13" priority="46">
      <formula>AND($A1&gt;1,$A1&lt;101,#REF!+1&lt;&gt;H1)</formula>
    </cfRule>
  </conditionalFormatting>
  <conditionalFormatting sqref="H18:H1048576">
    <cfRule type="expression" dxfId="12" priority="32">
      <formula>AND($A18&gt;1,$A18&lt;101,I17+1&lt;&gt;H18)</formula>
    </cfRule>
  </conditionalFormatting>
  <conditionalFormatting sqref="I1 I18:I1048576">
    <cfRule type="expression" dxfId="11" priority="31">
      <formula>AND($A1&gt;1,$A1&lt;101,H1&gt;I1)</formula>
    </cfRule>
  </conditionalFormatting>
  <conditionalFormatting sqref="J1 J17:J1048576">
    <cfRule type="expression" dxfId="9" priority="26">
      <formula>AND(J1="休職等（３か月以上のもの）",O1*30+P1&lt;90)</formula>
    </cfRule>
    <cfRule type="expression" dxfId="8" priority="27">
      <formula>AND(NOT(ISBLANK(D1)),J1&lt;&gt;"正規課程",J1&lt;&gt;"休学、留年等",J1&lt;&gt;$J$1)</formula>
    </cfRule>
    <cfRule type="expression" dxfId="7" priority="28">
      <formula>AND(ISBLANK(D1),OR(J1="正規課程",J1="休学、留年等"))</formula>
    </cfRule>
  </conditionalFormatting>
  <conditionalFormatting sqref="J17 H18:J1048576">
    <cfRule type="expression" dxfId="5" priority="35">
      <formula>AND($A17&lt;&gt;"",ISBLANK(H17))</formula>
    </cfRule>
  </conditionalFormatting>
  <conditionalFormatting sqref="M1:S1 AA1:AB1">
    <cfRule type="expression" dxfId="2" priority="24">
      <formula>AND(ISERROR($M1),ISERROR($N1))</formula>
    </cfRule>
  </conditionalFormatting>
  <conditionalFormatting sqref="M2:AB1048576">
    <cfRule type="expression" dxfId="1" priority="5">
      <formula>AND(ISERROR($M2),ISERROR($N2))</formula>
    </cfRule>
  </conditionalFormatting>
  <conditionalFormatting sqref="V1:Y1">
    <cfRule type="expression" dxfId="0" priority="23">
      <formula>AND(ISERROR($M1),ISERROR($N1))</formula>
    </cfRule>
  </conditionalFormatting>
  <dataValidations xWindow="1164" yWindow="715" count="4">
    <dataValidation allowBlank="1" showInputMessage="1" showErrorMessage="1" prompt="入力内容に不備がある場合、セルが赤色に塗りつぶされます。_x000a_塗りつぶされた場合は、入力内容を必ず確認してください。" sqref="G2:G1048576" xr:uid="{00000000-0002-0000-0500-000000000000}"/>
    <dataValidation allowBlank="1" showInputMessage="1" showErrorMessage="1" prompt="職歴の場合のみ入力してください。" sqref="C2:C104" xr:uid="{00000000-0002-0000-0500-000001000000}"/>
    <dataValidation allowBlank="1" showInputMessage="1" showErrorMessage="1" prompt="空白期間が存在しないよう、入力してください。" sqref="H2:I104" xr:uid="{00000000-0002-0000-0500-000002000000}"/>
    <dataValidation allowBlank="1" showInputMessage="1" showErrorMessage="1" prompt="高等学校以降の経歴を古い順に入力してください。" sqref="C105:C1048576 B2:B1048576" xr:uid="{00000000-0002-0000-0500-000003000000}"/>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2313B6A2-460A-43E1-A986-14C892A98AAD}">
            <xm:f>AND(NOT(ISBLANK(#REF!)),#REF!&lt;&gt;リスト用!$K$1,ISBLANK($B1))</xm:f>
            <x14:dxf>
              <fill>
                <patternFill>
                  <bgColor rgb="FFFF0000"/>
                </patternFill>
              </fill>
            </x14:dxf>
          </x14:cfRule>
          <xm:sqref>B1:B9</xm:sqref>
        </x14:conditionalFormatting>
        <x14:conditionalFormatting xmlns:xm="http://schemas.microsoft.com/office/excel/2006/main">
          <x14:cfRule type="expression" priority="60" id="{42C0424C-3AB1-49D0-A1CB-F32CD58632C8}">
            <xm:f>AND(NOT(ISBLANK($B8)),$I8&lt;&gt;リスト用!$K$1,ISBLANK($B10))</xm:f>
            <x14:dxf>
              <fill>
                <patternFill>
                  <bgColor rgb="FFFF0000"/>
                </patternFill>
              </fill>
            </x14:dxf>
          </x14:cfRule>
          <xm:sqref>B10</xm:sqref>
        </x14:conditionalFormatting>
        <x14:conditionalFormatting xmlns:xm="http://schemas.microsoft.com/office/excel/2006/main">
          <x14:cfRule type="expression" priority="17" id="{2ECBC1E2-9441-4236-B13B-4A7B55DD92B5}">
            <xm:f>AND(NOT(ISBLANK($B10)),$I10&lt;&gt;リスト用!$K$1,ISBLANK($B11))</xm:f>
            <x14:dxf>
              <fill>
                <patternFill>
                  <bgColor rgb="FFFF0000"/>
                </patternFill>
              </fill>
            </x14:dxf>
          </x14:cfRule>
          <xm:sqref>B11:B12</xm:sqref>
        </x14:conditionalFormatting>
        <x14:conditionalFormatting xmlns:xm="http://schemas.microsoft.com/office/excel/2006/main">
          <x14:cfRule type="expression" priority="7" id="{030F213A-6E08-48C3-879E-883518DD4C15}">
            <xm:f>AND(NOT(ISBLANK($B11)),$I11&lt;&gt;リスト用!$K$1,ISBLANK($B13))</xm:f>
            <x14:dxf>
              <fill>
                <patternFill>
                  <bgColor rgb="FFFF0000"/>
                </patternFill>
              </fill>
            </x14:dxf>
          </x14:cfRule>
          <xm:sqref>B13</xm:sqref>
        </x14:conditionalFormatting>
        <x14:conditionalFormatting xmlns:xm="http://schemas.microsoft.com/office/excel/2006/main">
          <x14:cfRule type="expression" priority="2" id="{A427DAAF-720F-455D-BD34-67453F0002DD}">
            <xm:f>AND(NOT(ISBLANK($B11)),$I11&lt;&gt;リスト用!$K$1,ISBLANK($B14))</xm:f>
            <x14:dxf>
              <fill>
                <patternFill>
                  <bgColor rgb="FFFF0000"/>
                </patternFill>
              </fill>
            </x14:dxf>
          </x14:cfRule>
          <xm:sqref>B14:B15</xm:sqref>
        </x14:conditionalFormatting>
        <x14:conditionalFormatting xmlns:xm="http://schemas.microsoft.com/office/excel/2006/main">
          <x14:cfRule type="expression" priority="30" id="{42C0424C-3AB1-49D0-A1CB-F32CD58632C8}">
            <xm:f>AND(NOT(ISBLANK($B15)),$I15&lt;&gt;リスト用!$K$1,ISBLANK($B16))</xm:f>
            <x14:dxf>
              <fill>
                <patternFill>
                  <bgColor rgb="FFFF0000"/>
                </patternFill>
              </fill>
            </x14:dxf>
          </x14:cfRule>
          <xm:sqref>B16:B1048576 I18:I1048576</xm:sqref>
        </x14:conditionalFormatting>
        <x14:conditionalFormatting xmlns:xm="http://schemas.microsoft.com/office/excel/2006/main">
          <x14:cfRule type="expression" priority="58" id="{42C0424C-3AB1-49D0-A1CB-F32CD58632C8}">
            <xm:f>AND(NOT(ISBLANK(#REF!)),#REF!&lt;&gt;リスト用!$K$1,ISBLANK($B1))</xm:f>
            <x14:dxf>
              <fill>
                <patternFill>
                  <bgColor rgb="FFFF0000"/>
                </patternFill>
              </fill>
            </x14:dxf>
          </x14:cfRule>
          <xm:sqref>I1</xm:sqref>
        </x14:conditionalFormatting>
        <x14:conditionalFormatting xmlns:xm="http://schemas.microsoft.com/office/excel/2006/main">
          <x14:cfRule type="expression" priority="34" id="{8279E92F-9BE7-4449-9F7F-62CED2E12570}">
            <xm:f>AND(NOT(ISBLANK($B1)),J1&lt;&gt;リスト用!$H$1,J1&lt;&gt;リスト用!$H$2,J1&lt;&gt;リスト用!$H$3,J1&lt;&gt;リスト用!$H$4,J1&lt;&gt;リスト用!$H$5,J1&lt;&gt;リスト用!$H$6,J1&lt;&gt;リスト用!$H$7,J1&lt;&gt;$J$1)</xm:f>
            <x14:dxf>
              <fill>
                <patternFill>
                  <bgColor rgb="FFFF0000"/>
                </patternFill>
              </fill>
            </x14:dxf>
          </x14:cfRule>
          <xm:sqref>J1 J17:J1048576</xm:sqref>
        </x14:conditionalFormatting>
        <x14:conditionalFormatting xmlns:xm="http://schemas.microsoft.com/office/excel/2006/main">
          <x14:cfRule type="expression" priority="40" id="{373AAE74-CF02-4EF2-BD3D-7BE33BA8AD56}">
            <xm:f>K3&lt;'入力シート（基本情報）'!#REF!</xm:f>
            <x14:dxf>
              <fill>
                <patternFill>
                  <bgColor rgb="FFFF0000"/>
                </patternFill>
              </fill>
            </x14:dxf>
          </x14:cfRule>
          <xm:sqref>K3</xm:sqref>
        </x14:conditionalFormatting>
        <x14:conditionalFormatting xmlns:xm="http://schemas.microsoft.com/office/excel/2006/main">
          <x14:cfRule type="expression" priority="41" id="{D696E1AD-FEFE-453C-896F-E293F51C1F9C}">
            <xm:f>K6&lt;'入力シート（基本情報）'!#REF!</xm:f>
            <x14:dxf>
              <fill>
                <patternFill>
                  <bgColor rgb="FFFF0000"/>
                </patternFill>
              </fill>
            </x14:dxf>
          </x14:cfRule>
          <xm:sqref>K6</xm:sqref>
        </x14:conditionalFormatting>
      </x14:conditionalFormattings>
    </ext>
    <ext xmlns:x14="http://schemas.microsoft.com/office/spreadsheetml/2009/9/main" uri="{CCE6A557-97BC-4b89-ADB6-D9C93CAAB3DF}">
      <x14:dataValidations xmlns:xm="http://schemas.microsoft.com/office/excel/2006/main" xWindow="1164" yWindow="715" count="4">
        <x14:dataValidation type="list" allowBlank="1" showInputMessage="1" showErrorMessage="1" xr:uid="{00000000-0002-0000-0500-000004000000}">
          <x14:formula1>
            <xm:f>リスト用!$P$1:$P$5</xm:f>
          </x14:formula1>
          <xm:sqref>F2:F1048576</xm:sqref>
        </x14:dataValidation>
        <x14:dataValidation type="list" allowBlank="1" showInputMessage="1" showErrorMessage="1" prompt="対応する分類をリストから選択してください。" xr:uid="{00000000-0002-0000-0500-000005000000}">
          <x14:formula1>
            <xm:f>リスト用!$M$1:$M$6</xm:f>
          </x14:formula1>
          <xm:sqref>E2:E1048576</xm:sqref>
        </x14:dataValidation>
        <x14:dataValidation type="list" allowBlank="1" showInputMessage="1" showErrorMessage="1" prompt="学歴を入力した場合は、対応する区分をリストから選択してください。_x000a_※区分の説明は、受験案内を参照してください。" xr:uid="{00000000-0002-0000-0500-000006000000}">
          <x14:formula1>
            <xm:f>リスト用!$F$2:$F$13</xm:f>
          </x14:formula1>
          <xm:sqref>D2:D1048576</xm:sqref>
        </x14:dataValidation>
        <x14:dataValidation type="list" allowBlank="1" showInputMessage="1" showErrorMessage="1" xr:uid="{00000000-0002-0000-0500-000007000000}">
          <x14:formula1>
            <xm:f>リスト用!$H$1:$H$7</xm:f>
          </x14:formula1>
          <xm:sqref>J2:J1048576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U12"/>
  <sheetViews>
    <sheetView topLeftCell="A11" workbookViewId="0">
      <selection activeCell="C37" sqref="C37"/>
    </sheetView>
  </sheetViews>
  <sheetFormatPr defaultColWidth="8.6640625" defaultRowHeight="13" x14ac:dyDescent="0.2"/>
  <cols>
    <col min="1" max="1" width="48.6640625" style="13" bestFit="1" customWidth="1"/>
    <col min="2" max="2" width="40.6640625" style="13" bestFit="1" customWidth="1"/>
    <col min="3" max="3" width="47.6640625" style="13" bestFit="1" customWidth="1"/>
    <col min="4" max="5" width="40.6640625" style="13" bestFit="1" customWidth="1"/>
    <col min="6" max="6" width="50.6640625" style="13" bestFit="1" customWidth="1"/>
    <col min="7" max="9" width="40.6640625" style="13" bestFit="1" customWidth="1"/>
    <col min="10" max="10" width="50.6640625" style="13" bestFit="1" customWidth="1"/>
    <col min="11" max="11" width="47.6640625" style="13" bestFit="1" customWidth="1"/>
    <col min="12" max="12" width="40.6640625" style="13" bestFit="1" customWidth="1"/>
    <col min="13" max="13" width="47.6640625" style="13" bestFit="1" customWidth="1"/>
    <col min="14" max="14" width="40.6640625" style="13" bestFit="1" customWidth="1"/>
    <col min="15" max="16" width="50.6640625" style="13" bestFit="1" customWidth="1"/>
    <col min="17" max="21" width="40.6640625" style="13" bestFit="1" customWidth="1"/>
    <col min="22" max="16384" width="8.6640625" style="13"/>
  </cols>
  <sheetData>
    <row r="1" spans="1:21" x14ac:dyDescent="0.2">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157</v>
      </c>
      <c r="P1" s="12" t="s">
        <v>14</v>
      </c>
      <c r="Q1" s="12" t="s">
        <v>15</v>
      </c>
      <c r="R1" s="12" t="s">
        <v>16</v>
      </c>
      <c r="S1" s="12" t="s">
        <v>17</v>
      </c>
      <c r="T1" s="12" t="s">
        <v>158</v>
      </c>
      <c r="U1" s="12" t="s">
        <v>159</v>
      </c>
    </row>
    <row r="2" spans="1:21" x14ac:dyDescent="0.2">
      <c r="A2" s="12" t="s">
        <v>18</v>
      </c>
      <c r="B2" s="12" t="s">
        <v>19</v>
      </c>
      <c r="C2" s="12" t="s">
        <v>20</v>
      </c>
      <c r="D2" s="12" t="s">
        <v>21</v>
      </c>
      <c r="E2" s="12" t="s">
        <v>22</v>
      </c>
      <c r="F2" s="12" t="s">
        <v>23</v>
      </c>
      <c r="G2" s="12" t="s">
        <v>24</v>
      </c>
      <c r="H2" s="12" t="s">
        <v>25</v>
      </c>
      <c r="I2" s="12" t="s">
        <v>26</v>
      </c>
      <c r="J2" s="12" t="s">
        <v>27</v>
      </c>
      <c r="K2" s="12" t="s">
        <v>28</v>
      </c>
      <c r="L2" s="12" t="s">
        <v>29</v>
      </c>
      <c r="M2" s="12" t="s">
        <v>30</v>
      </c>
      <c r="N2" s="12" t="s">
        <v>31</v>
      </c>
      <c r="O2" s="12" t="s">
        <v>160</v>
      </c>
      <c r="P2" s="12" t="s">
        <v>32</v>
      </c>
      <c r="Q2" s="12" t="s">
        <v>161</v>
      </c>
      <c r="R2" s="12" t="s">
        <v>162</v>
      </c>
      <c r="S2" s="12" t="s">
        <v>33</v>
      </c>
      <c r="T2" s="12" t="s">
        <v>163</v>
      </c>
      <c r="U2" s="12" t="s">
        <v>164</v>
      </c>
    </row>
    <row r="3" spans="1:21" x14ac:dyDescent="0.2">
      <c r="A3" s="12" t="s">
        <v>34</v>
      </c>
      <c r="B3" s="12" t="s">
        <v>35</v>
      </c>
      <c r="C3" s="12" t="s">
        <v>35</v>
      </c>
      <c r="D3" s="12" t="s">
        <v>35</v>
      </c>
      <c r="E3" s="12" t="s">
        <v>35</v>
      </c>
      <c r="F3" s="12" t="s">
        <v>36</v>
      </c>
      <c r="G3" s="12" t="s">
        <v>36</v>
      </c>
      <c r="H3" s="12" t="s">
        <v>37</v>
      </c>
      <c r="I3" s="12" t="s">
        <v>38</v>
      </c>
      <c r="J3" s="12" t="s">
        <v>38</v>
      </c>
      <c r="K3" s="12" t="s">
        <v>35</v>
      </c>
      <c r="L3" s="12" t="s">
        <v>39</v>
      </c>
      <c r="M3" s="12" t="s">
        <v>39</v>
      </c>
      <c r="N3" s="12" t="s">
        <v>38</v>
      </c>
      <c r="O3" s="12" t="s">
        <v>38</v>
      </c>
      <c r="P3" s="12" t="s">
        <v>36</v>
      </c>
      <c r="Q3" s="12" t="s">
        <v>36</v>
      </c>
      <c r="R3" s="12" t="s">
        <v>36</v>
      </c>
      <c r="S3" s="12" t="s">
        <v>36</v>
      </c>
      <c r="T3" s="12" t="s">
        <v>37</v>
      </c>
      <c r="U3" s="12" t="s">
        <v>37</v>
      </c>
    </row>
    <row r="4" spans="1:21" x14ac:dyDescent="0.2">
      <c r="A4" s="12" t="s">
        <v>40</v>
      </c>
      <c r="B4" s="12" t="s">
        <v>41</v>
      </c>
      <c r="C4" s="12" t="s">
        <v>42</v>
      </c>
      <c r="D4" s="12" t="s">
        <v>42</v>
      </c>
      <c r="E4" s="12" t="s">
        <v>42</v>
      </c>
      <c r="F4" s="12" t="s">
        <v>43</v>
      </c>
      <c r="G4" s="12" t="s">
        <v>43</v>
      </c>
      <c r="H4" s="12" t="s">
        <v>44</v>
      </c>
      <c r="I4" s="12" t="s">
        <v>45</v>
      </c>
      <c r="J4" s="12" t="s">
        <v>45</v>
      </c>
      <c r="K4" s="12" t="s">
        <v>46</v>
      </c>
      <c r="L4" s="12" t="s">
        <v>44</v>
      </c>
      <c r="M4" s="12" t="s">
        <v>47</v>
      </c>
      <c r="N4" s="12" t="s">
        <v>42</v>
      </c>
      <c r="O4" s="12" t="s">
        <v>45</v>
      </c>
      <c r="P4" s="12" t="s">
        <v>48</v>
      </c>
      <c r="Q4" s="12" t="s">
        <v>42</v>
      </c>
      <c r="R4" s="12" t="s">
        <v>42</v>
      </c>
      <c r="S4" s="12" t="s">
        <v>42</v>
      </c>
      <c r="T4" s="12" t="s">
        <v>44</v>
      </c>
      <c r="U4" s="12" t="s">
        <v>44</v>
      </c>
    </row>
    <row r="5" spans="1:21" x14ac:dyDescent="0.2">
      <c r="A5" s="12" t="s">
        <v>165</v>
      </c>
      <c r="B5" s="12" t="s">
        <v>166</v>
      </c>
      <c r="C5" s="12" t="s">
        <v>167</v>
      </c>
      <c r="D5" s="12" t="s">
        <v>166</v>
      </c>
      <c r="E5" s="12" t="s">
        <v>166</v>
      </c>
      <c r="F5" s="12" t="s">
        <v>168</v>
      </c>
      <c r="G5" s="12" t="s">
        <v>166</v>
      </c>
      <c r="H5" s="12" t="s">
        <v>166</v>
      </c>
      <c r="I5" s="12" t="s">
        <v>166</v>
      </c>
      <c r="J5" s="12" t="s">
        <v>168</v>
      </c>
      <c r="K5" s="12" t="s">
        <v>167</v>
      </c>
      <c r="L5" s="12" t="s">
        <v>166</v>
      </c>
      <c r="M5" s="12" t="s">
        <v>167</v>
      </c>
      <c r="N5" s="12" t="s">
        <v>166</v>
      </c>
      <c r="O5" s="12" t="s">
        <v>168</v>
      </c>
      <c r="P5" s="12" t="s">
        <v>168</v>
      </c>
      <c r="Q5" s="12" t="s">
        <v>166</v>
      </c>
      <c r="R5" s="12" t="s">
        <v>166</v>
      </c>
      <c r="S5" s="12" t="s">
        <v>166</v>
      </c>
      <c r="T5" s="12" t="s">
        <v>166</v>
      </c>
      <c r="U5" s="12" t="s">
        <v>166</v>
      </c>
    </row>
    <row r="6" spans="1:21" x14ac:dyDescent="0.2">
      <c r="A6" s="12" t="s">
        <v>169</v>
      </c>
      <c r="B6" s="12" t="s">
        <v>170</v>
      </c>
      <c r="C6" s="12" t="s">
        <v>170</v>
      </c>
      <c r="D6" s="12" t="s">
        <v>171</v>
      </c>
      <c r="E6" s="12" t="s">
        <v>170</v>
      </c>
      <c r="F6" s="12" t="s">
        <v>171</v>
      </c>
      <c r="G6" s="12" t="s">
        <v>171</v>
      </c>
      <c r="H6" s="12" t="s">
        <v>171</v>
      </c>
      <c r="I6" s="12" t="s">
        <v>171</v>
      </c>
      <c r="J6" s="12" t="s">
        <v>170</v>
      </c>
      <c r="K6" s="12" t="s">
        <v>170</v>
      </c>
      <c r="L6" s="12" t="s">
        <v>170</v>
      </c>
      <c r="M6" s="12" t="s">
        <v>171</v>
      </c>
      <c r="N6" s="12" t="s">
        <v>171</v>
      </c>
      <c r="O6" s="12" t="s">
        <v>171</v>
      </c>
      <c r="P6" s="12" t="s">
        <v>171</v>
      </c>
      <c r="Q6" s="12" t="s">
        <v>171</v>
      </c>
      <c r="R6" s="12" t="s">
        <v>171</v>
      </c>
      <c r="S6" s="12" t="s">
        <v>171</v>
      </c>
      <c r="T6" s="12" t="s">
        <v>171</v>
      </c>
      <c r="U6" s="12" t="s">
        <v>171</v>
      </c>
    </row>
    <row r="7" spans="1:21" x14ac:dyDescent="0.2">
      <c r="A7" s="12" t="s">
        <v>172</v>
      </c>
      <c r="B7" s="12" t="s">
        <v>173</v>
      </c>
      <c r="C7" s="12" t="s">
        <v>173</v>
      </c>
      <c r="D7" s="12" t="s">
        <v>174</v>
      </c>
      <c r="E7" s="12" t="s">
        <v>173</v>
      </c>
      <c r="F7" s="12" t="s">
        <v>174</v>
      </c>
      <c r="G7" s="12" t="s">
        <v>174</v>
      </c>
      <c r="H7" s="12" t="s">
        <v>174</v>
      </c>
      <c r="I7" s="12" t="s">
        <v>174</v>
      </c>
      <c r="J7" s="12" t="s">
        <v>173</v>
      </c>
      <c r="K7" s="12" t="s">
        <v>173</v>
      </c>
      <c r="L7" s="12" t="s">
        <v>173</v>
      </c>
      <c r="M7" s="12" t="s">
        <v>174</v>
      </c>
      <c r="N7" s="12" t="s">
        <v>174</v>
      </c>
      <c r="O7" s="12" t="s">
        <v>174</v>
      </c>
      <c r="P7" s="12" t="s">
        <v>174</v>
      </c>
      <c r="Q7" s="12" t="s">
        <v>174</v>
      </c>
      <c r="R7" s="12" t="s">
        <v>174</v>
      </c>
      <c r="S7" s="12" t="s">
        <v>174</v>
      </c>
      <c r="T7" s="12" t="s">
        <v>174</v>
      </c>
      <c r="U7" s="12" t="s">
        <v>174</v>
      </c>
    </row>
    <row r="8" spans="1:21" x14ac:dyDescent="0.2">
      <c r="A8" s="12" t="s">
        <v>175</v>
      </c>
      <c r="B8" s="12" t="s">
        <v>176</v>
      </c>
      <c r="C8" s="12" t="s">
        <v>176</v>
      </c>
      <c r="D8" s="12" t="s">
        <v>176</v>
      </c>
      <c r="E8" s="12" t="s">
        <v>176</v>
      </c>
      <c r="F8" s="12" t="s">
        <v>176</v>
      </c>
      <c r="G8" s="12" t="s">
        <v>176</v>
      </c>
      <c r="H8" s="12" t="s">
        <v>176</v>
      </c>
      <c r="I8" s="12" t="s">
        <v>176</v>
      </c>
      <c r="J8" s="12" t="s">
        <v>176</v>
      </c>
      <c r="K8" s="12" t="s">
        <v>176</v>
      </c>
      <c r="L8" s="12" t="s">
        <v>176</v>
      </c>
      <c r="M8" s="12" t="s">
        <v>176</v>
      </c>
      <c r="N8" s="12" t="s">
        <v>176</v>
      </c>
      <c r="O8" s="12" t="s">
        <v>176</v>
      </c>
      <c r="P8" s="12" t="s">
        <v>176</v>
      </c>
      <c r="Q8" s="12" t="s">
        <v>176</v>
      </c>
      <c r="R8" s="12" t="s">
        <v>176</v>
      </c>
      <c r="S8" s="12" t="s">
        <v>176</v>
      </c>
      <c r="T8" s="12" t="s">
        <v>176</v>
      </c>
      <c r="U8" s="12" t="s">
        <v>176</v>
      </c>
    </row>
    <row r="9" spans="1:21" x14ac:dyDescent="0.2">
      <c r="A9" s="12" t="s">
        <v>177</v>
      </c>
      <c r="B9" s="12" t="s">
        <v>178</v>
      </c>
      <c r="C9" s="12" t="s">
        <v>178</v>
      </c>
      <c r="D9" s="12" t="s">
        <v>178</v>
      </c>
      <c r="E9" s="12" t="s">
        <v>178</v>
      </c>
      <c r="F9" s="12" t="s">
        <v>178</v>
      </c>
      <c r="G9" s="12" t="s">
        <v>178</v>
      </c>
      <c r="H9" s="12" t="s">
        <v>178</v>
      </c>
      <c r="I9" s="12" t="s">
        <v>178</v>
      </c>
      <c r="J9" s="12" t="s">
        <v>178</v>
      </c>
      <c r="K9" s="12" t="s">
        <v>178</v>
      </c>
      <c r="L9" s="12" t="s">
        <v>178</v>
      </c>
      <c r="M9" s="12" t="s">
        <v>178</v>
      </c>
      <c r="N9" s="12" t="s">
        <v>178</v>
      </c>
      <c r="O9" s="12" t="s">
        <v>178</v>
      </c>
      <c r="P9" s="12" t="s">
        <v>178</v>
      </c>
      <c r="Q9" s="12" t="s">
        <v>178</v>
      </c>
      <c r="R9" s="12" t="s">
        <v>178</v>
      </c>
      <c r="S9" s="12" t="s">
        <v>178</v>
      </c>
      <c r="T9" s="12" t="s">
        <v>178</v>
      </c>
      <c r="U9" s="12" t="s">
        <v>178</v>
      </c>
    </row>
    <row r="10" spans="1:21" x14ac:dyDescent="0.2">
      <c r="A10" s="12" t="s">
        <v>179</v>
      </c>
      <c r="B10" s="12" t="s">
        <v>180</v>
      </c>
      <c r="C10" s="12" t="s">
        <v>180</v>
      </c>
      <c r="D10" s="12" t="s">
        <v>180</v>
      </c>
      <c r="E10" s="12" t="s">
        <v>180</v>
      </c>
      <c r="F10" s="12" t="s">
        <v>180</v>
      </c>
      <c r="G10" s="12" t="s">
        <v>180</v>
      </c>
      <c r="H10" s="12" t="s">
        <v>180</v>
      </c>
      <c r="I10" s="12" t="s">
        <v>181</v>
      </c>
      <c r="J10" s="12" t="s">
        <v>181</v>
      </c>
      <c r="K10" s="12" t="s">
        <v>180</v>
      </c>
      <c r="L10" s="12" t="s">
        <v>180</v>
      </c>
      <c r="M10" s="12" t="s">
        <v>182</v>
      </c>
      <c r="N10" s="12" t="s">
        <v>181</v>
      </c>
      <c r="O10" s="12" t="s">
        <v>181</v>
      </c>
      <c r="P10" s="12" t="s">
        <v>180</v>
      </c>
      <c r="Q10" s="12" t="s">
        <v>180</v>
      </c>
      <c r="R10" s="12" t="s">
        <v>180</v>
      </c>
      <c r="S10" s="12" t="s">
        <v>180</v>
      </c>
      <c r="T10" s="12" t="s">
        <v>180</v>
      </c>
      <c r="U10" s="12" t="s">
        <v>180</v>
      </c>
    </row>
    <row r="11" spans="1:21" x14ac:dyDescent="0.2">
      <c r="A11" s="12" t="s">
        <v>183</v>
      </c>
      <c r="B11" s="12" t="s">
        <v>184</v>
      </c>
      <c r="C11" s="12" t="s">
        <v>184</v>
      </c>
      <c r="D11" s="12" t="s">
        <v>184</v>
      </c>
      <c r="E11" s="12" t="s">
        <v>184</v>
      </c>
      <c r="F11" s="12" t="s">
        <v>184</v>
      </c>
      <c r="G11" s="12" t="s">
        <v>184</v>
      </c>
      <c r="H11" s="12" t="s">
        <v>184</v>
      </c>
      <c r="I11" s="12" t="s">
        <v>185</v>
      </c>
      <c r="J11" s="12" t="s">
        <v>186</v>
      </c>
      <c r="K11" s="12" t="s">
        <v>184</v>
      </c>
      <c r="L11" s="12" t="s">
        <v>184</v>
      </c>
      <c r="M11" s="12" t="s">
        <v>187</v>
      </c>
      <c r="N11" s="12" t="s">
        <v>186</v>
      </c>
      <c r="O11" s="12" t="s">
        <v>186</v>
      </c>
      <c r="P11" s="12" t="s">
        <v>184</v>
      </c>
      <c r="Q11" s="12" t="s">
        <v>184</v>
      </c>
      <c r="R11" s="12" t="s">
        <v>184</v>
      </c>
      <c r="S11" s="12" t="s">
        <v>184</v>
      </c>
      <c r="T11" s="12" t="s">
        <v>184</v>
      </c>
      <c r="U11" s="12" t="s">
        <v>184</v>
      </c>
    </row>
    <row r="12" spans="1:21" x14ac:dyDescent="0.2">
      <c r="A12" s="12" t="s">
        <v>188</v>
      </c>
      <c r="B12" s="12" t="s">
        <v>189</v>
      </c>
      <c r="C12" s="12" t="s">
        <v>189</v>
      </c>
      <c r="D12" s="12" t="s">
        <v>189</v>
      </c>
      <c r="E12" s="12" t="s">
        <v>189</v>
      </c>
      <c r="F12" s="12" t="s">
        <v>189</v>
      </c>
      <c r="G12" s="12" t="s">
        <v>189</v>
      </c>
      <c r="H12" s="12" t="s">
        <v>189</v>
      </c>
      <c r="I12" s="12" t="s">
        <v>189</v>
      </c>
      <c r="J12" s="12" t="s">
        <v>189</v>
      </c>
      <c r="K12" s="12" t="s">
        <v>189</v>
      </c>
      <c r="L12" s="12" t="s">
        <v>189</v>
      </c>
      <c r="M12" s="12" t="s">
        <v>189</v>
      </c>
      <c r="N12" s="12" t="s">
        <v>190</v>
      </c>
      <c r="O12" s="12" t="s">
        <v>189</v>
      </c>
      <c r="P12" s="12" t="s">
        <v>189</v>
      </c>
      <c r="Q12" s="12" t="s">
        <v>190</v>
      </c>
      <c r="R12" s="12" t="s">
        <v>190</v>
      </c>
      <c r="S12" s="12" t="s">
        <v>190</v>
      </c>
      <c r="T12" s="12" t="s">
        <v>189</v>
      </c>
      <c r="U12" s="12" t="s">
        <v>189</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E12"/>
  <sheetViews>
    <sheetView workbookViewId="0">
      <selection activeCell="C37" sqref="C37"/>
    </sheetView>
  </sheetViews>
  <sheetFormatPr defaultColWidth="8.6640625" defaultRowHeight="13" x14ac:dyDescent="0.2"/>
  <cols>
    <col min="1" max="1" width="48.6640625" style="13" bestFit="1" customWidth="1"/>
    <col min="2" max="2" width="47.6640625" style="13" bestFit="1" customWidth="1"/>
    <col min="3" max="5" width="40.6640625" style="13" bestFit="1" customWidth="1"/>
    <col min="6" max="16384" width="8.6640625" style="13"/>
  </cols>
  <sheetData>
    <row r="1" spans="1:5" x14ac:dyDescent="0.2">
      <c r="A1" s="12" t="s">
        <v>49</v>
      </c>
      <c r="B1" s="12" t="s">
        <v>50</v>
      </c>
      <c r="C1" s="12" t="s">
        <v>51</v>
      </c>
      <c r="D1" s="12" t="s">
        <v>191</v>
      </c>
      <c r="E1" s="12" t="s">
        <v>192</v>
      </c>
    </row>
    <row r="2" spans="1:5" x14ac:dyDescent="0.2">
      <c r="A2" s="12" t="s">
        <v>108</v>
      </c>
      <c r="B2" s="12" t="s">
        <v>53</v>
      </c>
      <c r="C2" s="12" t="s">
        <v>22</v>
      </c>
      <c r="D2" s="12" t="s">
        <v>193</v>
      </c>
      <c r="E2" s="12" t="s">
        <v>194</v>
      </c>
    </row>
    <row r="3" spans="1:5" x14ac:dyDescent="0.2">
      <c r="A3" s="12" t="s">
        <v>34</v>
      </c>
      <c r="B3" s="12" t="s">
        <v>38</v>
      </c>
      <c r="C3" s="12" t="s">
        <v>35</v>
      </c>
      <c r="D3" s="12" t="s">
        <v>36</v>
      </c>
      <c r="E3" s="12" t="s">
        <v>35</v>
      </c>
    </row>
    <row r="4" spans="1:5" x14ac:dyDescent="0.2">
      <c r="A4" s="12" t="s">
        <v>40</v>
      </c>
      <c r="B4" s="12" t="s">
        <v>45</v>
      </c>
      <c r="C4" s="12" t="s">
        <v>42</v>
      </c>
      <c r="D4" s="12" t="s">
        <v>43</v>
      </c>
      <c r="E4" s="12" t="s">
        <v>55</v>
      </c>
    </row>
    <row r="5" spans="1:5" x14ac:dyDescent="0.2">
      <c r="A5" s="12" t="s">
        <v>165</v>
      </c>
      <c r="B5" s="12" t="s">
        <v>167</v>
      </c>
      <c r="C5" s="12" t="s">
        <v>166</v>
      </c>
      <c r="D5" s="12" t="s">
        <v>166</v>
      </c>
      <c r="E5" s="12" t="s">
        <v>166</v>
      </c>
    </row>
    <row r="6" spans="1:5" x14ac:dyDescent="0.2">
      <c r="A6" s="12" t="s">
        <v>169</v>
      </c>
      <c r="B6" s="12" t="s">
        <v>171</v>
      </c>
      <c r="C6" s="12" t="s">
        <v>170</v>
      </c>
      <c r="D6" s="12" t="s">
        <v>171</v>
      </c>
      <c r="E6" s="12" t="s">
        <v>171</v>
      </c>
    </row>
    <row r="7" spans="1:5" x14ac:dyDescent="0.2">
      <c r="A7" s="12" t="s">
        <v>172</v>
      </c>
      <c r="B7" s="12" t="s">
        <v>174</v>
      </c>
      <c r="C7" s="12" t="s">
        <v>173</v>
      </c>
      <c r="D7" s="12" t="s">
        <v>174</v>
      </c>
      <c r="E7" s="12" t="s">
        <v>174</v>
      </c>
    </row>
    <row r="8" spans="1:5" x14ac:dyDescent="0.2">
      <c r="A8" s="12" t="s">
        <v>195</v>
      </c>
      <c r="B8" s="12" t="s">
        <v>196</v>
      </c>
      <c r="C8" s="12" t="s">
        <v>176</v>
      </c>
      <c r="D8" s="12" t="s">
        <v>176</v>
      </c>
      <c r="E8" s="12" t="s">
        <v>176</v>
      </c>
    </row>
    <row r="9" spans="1:5" x14ac:dyDescent="0.2">
      <c r="A9" s="12" t="s">
        <v>197</v>
      </c>
      <c r="B9" s="12" t="s">
        <v>198</v>
      </c>
      <c r="C9" s="12" t="s">
        <v>178</v>
      </c>
      <c r="D9" s="12" t="s">
        <v>178</v>
      </c>
      <c r="E9" s="12" t="s">
        <v>178</v>
      </c>
    </row>
    <row r="10" spans="1:5" x14ac:dyDescent="0.2">
      <c r="A10" s="12" t="s">
        <v>179</v>
      </c>
      <c r="B10" s="12" t="s">
        <v>181</v>
      </c>
      <c r="C10" s="12" t="s">
        <v>180</v>
      </c>
      <c r="D10" s="12" t="s">
        <v>180</v>
      </c>
      <c r="E10" s="12" t="s">
        <v>180</v>
      </c>
    </row>
    <row r="11" spans="1:5" x14ac:dyDescent="0.2">
      <c r="A11" s="12" t="s">
        <v>183</v>
      </c>
      <c r="B11" s="12" t="s">
        <v>199</v>
      </c>
      <c r="C11" s="12" t="s">
        <v>184</v>
      </c>
      <c r="D11" s="12" t="s">
        <v>184</v>
      </c>
      <c r="E11" s="12" t="s">
        <v>184</v>
      </c>
    </row>
    <row r="12" spans="1:5" x14ac:dyDescent="0.2">
      <c r="A12" s="12" t="s">
        <v>188</v>
      </c>
      <c r="B12" s="12" t="s">
        <v>189</v>
      </c>
      <c r="C12" s="12" t="s">
        <v>189</v>
      </c>
      <c r="D12" s="12" t="s">
        <v>190</v>
      </c>
      <c r="E12" s="12" t="s">
        <v>190</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2"/>
  <sheetViews>
    <sheetView workbookViewId="0">
      <selection activeCell="C37" sqref="C37"/>
    </sheetView>
  </sheetViews>
  <sheetFormatPr defaultColWidth="8.6640625" defaultRowHeight="13" x14ac:dyDescent="0.2"/>
  <cols>
    <col min="1" max="1" width="48.6640625" style="13" bestFit="1" customWidth="1"/>
    <col min="2" max="3" width="47.6640625" style="13" bestFit="1" customWidth="1"/>
    <col min="4" max="21" width="40.6640625" style="13" bestFit="1" customWidth="1"/>
    <col min="22" max="16384" width="8.6640625" style="13"/>
  </cols>
  <sheetData>
    <row r="1" spans="1:21" x14ac:dyDescent="0.2">
      <c r="A1" s="12" t="s">
        <v>0</v>
      </c>
      <c r="B1" s="12" t="s">
        <v>49</v>
      </c>
      <c r="C1" s="12" t="s">
        <v>50</v>
      </c>
      <c r="D1" s="12" t="s">
        <v>51</v>
      </c>
      <c r="E1" s="12" t="s">
        <v>64</v>
      </c>
      <c r="F1" s="12" t="s">
        <v>65</v>
      </c>
      <c r="G1" s="12" t="s">
        <v>66</v>
      </c>
      <c r="H1" s="12" t="s">
        <v>67</v>
      </c>
      <c r="I1" s="12" t="s">
        <v>68</v>
      </c>
      <c r="J1" s="12" t="s">
        <v>69</v>
      </c>
      <c r="K1" s="12" t="s">
        <v>70</v>
      </c>
      <c r="L1" s="12" t="s">
        <v>71</v>
      </c>
      <c r="M1" s="12" t="s">
        <v>72</v>
      </c>
      <c r="N1" s="12" t="s">
        <v>73</v>
      </c>
      <c r="O1" s="12" t="s">
        <v>74</v>
      </c>
      <c r="P1" s="12" t="s">
        <v>75</v>
      </c>
      <c r="Q1" s="12" t="s">
        <v>76</v>
      </c>
      <c r="R1" s="12" t="s">
        <v>77</v>
      </c>
      <c r="S1" s="12" t="s">
        <v>200</v>
      </c>
      <c r="T1" s="12" t="s">
        <v>78</v>
      </c>
      <c r="U1" s="12" t="s">
        <v>79</v>
      </c>
    </row>
    <row r="2" spans="1:21" x14ac:dyDescent="0.2">
      <c r="A2" s="12" t="s">
        <v>18</v>
      </c>
      <c r="B2" s="12" t="s">
        <v>52</v>
      </c>
      <c r="C2" s="12" t="s">
        <v>53</v>
      </c>
      <c r="D2" s="12" t="s">
        <v>22</v>
      </c>
      <c r="E2" s="12" t="s">
        <v>80</v>
      </c>
      <c r="F2" s="12" t="s">
        <v>81</v>
      </c>
      <c r="G2" s="12" t="s">
        <v>82</v>
      </c>
      <c r="H2" s="12" t="s">
        <v>83</v>
      </c>
      <c r="I2" s="12" t="s">
        <v>84</v>
      </c>
      <c r="J2" s="12" t="s">
        <v>85</v>
      </c>
      <c r="K2" s="12" t="s">
        <v>86</v>
      </c>
      <c r="L2" s="12" t="s">
        <v>87</v>
      </c>
      <c r="M2" s="12" t="s">
        <v>88</v>
      </c>
      <c r="N2" s="12" t="s">
        <v>89</v>
      </c>
      <c r="O2" s="12" t="s">
        <v>90</v>
      </c>
      <c r="P2" s="12" t="s">
        <v>91</v>
      </c>
      <c r="Q2" s="12" t="s">
        <v>92</v>
      </c>
      <c r="R2" s="12" t="s">
        <v>93</v>
      </c>
      <c r="S2" s="12" t="s">
        <v>201</v>
      </c>
      <c r="T2" s="12" t="s">
        <v>94</v>
      </c>
      <c r="U2" s="12" t="s">
        <v>95</v>
      </c>
    </row>
    <row r="3" spans="1:21" x14ac:dyDescent="0.2">
      <c r="A3" s="12" t="s">
        <v>34</v>
      </c>
      <c r="B3" s="12" t="s">
        <v>39</v>
      </c>
      <c r="C3" s="12" t="s">
        <v>38</v>
      </c>
      <c r="D3" s="12" t="s">
        <v>36</v>
      </c>
      <c r="E3" s="12" t="s">
        <v>37</v>
      </c>
      <c r="F3" s="12" t="s">
        <v>39</v>
      </c>
      <c r="G3" s="12" t="s">
        <v>39</v>
      </c>
      <c r="H3" s="12" t="s">
        <v>39</v>
      </c>
      <c r="I3" s="12" t="s">
        <v>39</v>
      </c>
      <c r="J3" s="12" t="s">
        <v>37</v>
      </c>
      <c r="K3" s="12" t="s">
        <v>36</v>
      </c>
      <c r="L3" s="12" t="s">
        <v>36</v>
      </c>
      <c r="M3" s="12" t="s">
        <v>36</v>
      </c>
      <c r="N3" s="12" t="s">
        <v>36</v>
      </c>
      <c r="O3" s="12" t="s">
        <v>36</v>
      </c>
      <c r="P3" s="12" t="s">
        <v>36</v>
      </c>
      <c r="Q3" s="12" t="s">
        <v>36</v>
      </c>
      <c r="R3" s="12" t="s">
        <v>36</v>
      </c>
      <c r="S3" s="12" t="s">
        <v>36</v>
      </c>
      <c r="T3" s="12" t="s">
        <v>36</v>
      </c>
      <c r="U3" s="12" t="s">
        <v>37</v>
      </c>
    </row>
    <row r="4" spans="1:21" x14ac:dyDescent="0.2">
      <c r="A4" s="12" t="s">
        <v>40</v>
      </c>
      <c r="B4" s="12" t="s">
        <v>47</v>
      </c>
      <c r="C4" s="12" t="s">
        <v>45</v>
      </c>
      <c r="D4" s="12" t="s">
        <v>42</v>
      </c>
      <c r="E4" s="12" t="s">
        <v>44</v>
      </c>
      <c r="F4" s="12" t="s">
        <v>44</v>
      </c>
      <c r="G4" s="12" t="s">
        <v>54</v>
      </c>
      <c r="H4" s="12" t="s">
        <v>44</v>
      </c>
      <c r="I4" s="12" t="s">
        <v>54</v>
      </c>
      <c r="J4" s="12" t="s">
        <v>44</v>
      </c>
      <c r="K4" s="12" t="s">
        <v>42</v>
      </c>
      <c r="L4" s="12" t="s">
        <v>43</v>
      </c>
      <c r="M4" s="12" t="s">
        <v>42</v>
      </c>
      <c r="N4" s="12" t="s">
        <v>43</v>
      </c>
      <c r="O4" s="12" t="s">
        <v>42</v>
      </c>
      <c r="P4" s="12" t="s">
        <v>43</v>
      </c>
      <c r="Q4" s="12" t="s">
        <v>42</v>
      </c>
      <c r="R4" s="12" t="s">
        <v>43</v>
      </c>
      <c r="S4" s="12" t="s">
        <v>202</v>
      </c>
      <c r="T4" s="12" t="s">
        <v>96</v>
      </c>
      <c r="U4" s="12" t="s">
        <v>44</v>
      </c>
    </row>
    <row r="5" spans="1:21" x14ac:dyDescent="0.2">
      <c r="A5" s="12" t="s">
        <v>165</v>
      </c>
      <c r="B5" s="12" t="s">
        <v>167</v>
      </c>
      <c r="C5" s="12" t="s">
        <v>167</v>
      </c>
      <c r="D5" s="12" t="s">
        <v>166</v>
      </c>
      <c r="E5" s="12" t="s">
        <v>166</v>
      </c>
      <c r="F5" s="12" t="s">
        <v>166</v>
      </c>
      <c r="G5" s="12" t="s">
        <v>166</v>
      </c>
      <c r="H5" s="12" t="s">
        <v>166</v>
      </c>
      <c r="I5" s="12" t="s">
        <v>166</v>
      </c>
      <c r="J5" s="12" t="s">
        <v>166</v>
      </c>
      <c r="K5" s="12" t="s">
        <v>166</v>
      </c>
      <c r="L5" s="12" t="s">
        <v>166</v>
      </c>
      <c r="M5" s="12" t="s">
        <v>166</v>
      </c>
      <c r="N5" s="12" t="s">
        <v>166</v>
      </c>
      <c r="O5" s="12" t="s">
        <v>166</v>
      </c>
      <c r="P5" s="12" t="s">
        <v>166</v>
      </c>
      <c r="Q5" s="12" t="s">
        <v>166</v>
      </c>
      <c r="R5" s="12" t="s">
        <v>166</v>
      </c>
      <c r="S5" s="12" t="s">
        <v>166</v>
      </c>
      <c r="T5" s="12" t="s">
        <v>166</v>
      </c>
      <c r="U5" s="12" t="s">
        <v>166</v>
      </c>
    </row>
    <row r="6" spans="1:21" x14ac:dyDescent="0.2">
      <c r="A6" s="12" t="s">
        <v>169</v>
      </c>
      <c r="B6" s="12" t="s">
        <v>171</v>
      </c>
      <c r="C6" s="12" t="s">
        <v>171</v>
      </c>
      <c r="D6" s="12" t="s">
        <v>170</v>
      </c>
      <c r="E6" s="12" t="s">
        <v>171</v>
      </c>
      <c r="F6" s="12" t="s">
        <v>171</v>
      </c>
      <c r="G6" s="12" t="s">
        <v>171</v>
      </c>
      <c r="H6" s="12" t="s">
        <v>171</v>
      </c>
      <c r="I6" s="12" t="s">
        <v>171</v>
      </c>
      <c r="J6" s="12" t="s">
        <v>171</v>
      </c>
      <c r="K6" s="12" t="s">
        <v>171</v>
      </c>
      <c r="L6" s="12" t="s">
        <v>171</v>
      </c>
      <c r="M6" s="12" t="s">
        <v>171</v>
      </c>
      <c r="N6" s="12" t="s">
        <v>171</v>
      </c>
      <c r="O6" s="12" t="s">
        <v>171</v>
      </c>
      <c r="P6" s="12" t="s">
        <v>171</v>
      </c>
      <c r="Q6" s="12" t="s">
        <v>171</v>
      </c>
      <c r="R6" s="12" t="s">
        <v>171</v>
      </c>
      <c r="S6" s="12" t="s">
        <v>171</v>
      </c>
      <c r="T6" s="12" t="s">
        <v>171</v>
      </c>
      <c r="U6" s="12" t="s">
        <v>171</v>
      </c>
    </row>
    <row r="7" spans="1:21" x14ac:dyDescent="0.2">
      <c r="A7" s="12" t="s">
        <v>172</v>
      </c>
      <c r="B7" s="12" t="s">
        <v>174</v>
      </c>
      <c r="C7" s="12" t="s">
        <v>174</v>
      </c>
      <c r="D7" s="12" t="s">
        <v>173</v>
      </c>
      <c r="E7" s="12" t="s">
        <v>174</v>
      </c>
      <c r="F7" s="12" t="s">
        <v>174</v>
      </c>
      <c r="G7" s="12" t="s">
        <v>174</v>
      </c>
      <c r="H7" s="12" t="s">
        <v>174</v>
      </c>
      <c r="I7" s="12" t="s">
        <v>174</v>
      </c>
      <c r="J7" s="12" t="s">
        <v>174</v>
      </c>
      <c r="K7" s="12" t="s">
        <v>174</v>
      </c>
      <c r="L7" s="12" t="s">
        <v>174</v>
      </c>
      <c r="M7" s="12" t="s">
        <v>174</v>
      </c>
      <c r="N7" s="12" t="s">
        <v>174</v>
      </c>
      <c r="O7" s="12" t="s">
        <v>174</v>
      </c>
      <c r="P7" s="12" t="s">
        <v>174</v>
      </c>
      <c r="Q7" s="12" t="s">
        <v>174</v>
      </c>
      <c r="R7" s="12" t="s">
        <v>174</v>
      </c>
      <c r="S7" s="12" t="s">
        <v>174</v>
      </c>
      <c r="T7" s="12" t="s">
        <v>174</v>
      </c>
      <c r="U7" s="12" t="s">
        <v>174</v>
      </c>
    </row>
    <row r="8" spans="1:21" x14ac:dyDescent="0.2">
      <c r="A8" s="12" t="s">
        <v>175</v>
      </c>
      <c r="B8" s="12" t="s">
        <v>196</v>
      </c>
      <c r="C8" s="12" t="s">
        <v>196</v>
      </c>
      <c r="D8" s="12" t="s">
        <v>176</v>
      </c>
      <c r="E8" s="12" t="s">
        <v>176</v>
      </c>
      <c r="F8" s="12" t="s">
        <v>176</v>
      </c>
      <c r="G8" s="12" t="s">
        <v>176</v>
      </c>
      <c r="H8" s="12" t="s">
        <v>176</v>
      </c>
      <c r="I8" s="12" t="s">
        <v>176</v>
      </c>
      <c r="J8" s="12" t="s">
        <v>176</v>
      </c>
      <c r="K8" s="12" t="s">
        <v>176</v>
      </c>
      <c r="L8" s="12" t="s">
        <v>176</v>
      </c>
      <c r="M8" s="12" t="s">
        <v>176</v>
      </c>
      <c r="N8" s="12" t="s">
        <v>176</v>
      </c>
      <c r="O8" s="12" t="s">
        <v>176</v>
      </c>
      <c r="P8" s="12" t="s">
        <v>176</v>
      </c>
      <c r="Q8" s="12" t="s">
        <v>176</v>
      </c>
      <c r="R8" s="12" t="s">
        <v>176</v>
      </c>
      <c r="S8" s="12" t="s">
        <v>176</v>
      </c>
      <c r="T8" s="12" t="s">
        <v>176</v>
      </c>
      <c r="U8" s="12" t="s">
        <v>176</v>
      </c>
    </row>
    <row r="9" spans="1:21" x14ac:dyDescent="0.2">
      <c r="A9" s="12" t="s">
        <v>177</v>
      </c>
      <c r="B9" s="12" t="s">
        <v>203</v>
      </c>
      <c r="C9" s="12" t="s">
        <v>198</v>
      </c>
      <c r="D9" s="12" t="s">
        <v>178</v>
      </c>
      <c r="E9" s="12" t="s">
        <v>178</v>
      </c>
      <c r="F9" s="12" t="s">
        <v>178</v>
      </c>
      <c r="G9" s="12" t="s">
        <v>178</v>
      </c>
      <c r="H9" s="12" t="s">
        <v>178</v>
      </c>
      <c r="I9" s="12" t="s">
        <v>178</v>
      </c>
      <c r="J9" s="12" t="s">
        <v>178</v>
      </c>
      <c r="K9" s="12" t="s">
        <v>178</v>
      </c>
      <c r="L9" s="12" t="s">
        <v>178</v>
      </c>
      <c r="M9" s="12" t="s">
        <v>178</v>
      </c>
      <c r="N9" s="12" t="s">
        <v>178</v>
      </c>
      <c r="O9" s="12" t="s">
        <v>178</v>
      </c>
      <c r="P9" s="12" t="s">
        <v>178</v>
      </c>
      <c r="Q9" s="12" t="s">
        <v>178</v>
      </c>
      <c r="R9" s="12" t="s">
        <v>178</v>
      </c>
      <c r="S9" s="12" t="s">
        <v>178</v>
      </c>
      <c r="T9" s="12" t="s">
        <v>178</v>
      </c>
      <c r="U9" s="12" t="s">
        <v>178</v>
      </c>
    </row>
    <row r="10" spans="1:21" x14ac:dyDescent="0.2">
      <c r="A10" s="12" t="s">
        <v>204</v>
      </c>
      <c r="B10" s="12" t="s">
        <v>182</v>
      </c>
      <c r="C10" s="12" t="s">
        <v>181</v>
      </c>
      <c r="D10" s="12" t="s">
        <v>180</v>
      </c>
      <c r="E10" s="12" t="s">
        <v>180</v>
      </c>
      <c r="F10" s="12" t="s">
        <v>205</v>
      </c>
      <c r="G10" s="12" t="s">
        <v>206</v>
      </c>
      <c r="H10" s="12" t="s">
        <v>205</v>
      </c>
      <c r="I10" s="12" t="s">
        <v>206</v>
      </c>
      <c r="J10" s="12" t="s">
        <v>180</v>
      </c>
      <c r="K10" s="12" t="s">
        <v>180</v>
      </c>
      <c r="L10" s="12" t="s">
        <v>180</v>
      </c>
      <c r="M10" s="12" t="s">
        <v>180</v>
      </c>
      <c r="N10" s="12" t="s">
        <v>180</v>
      </c>
      <c r="O10" s="12" t="s">
        <v>180</v>
      </c>
      <c r="P10" s="12" t="s">
        <v>180</v>
      </c>
      <c r="Q10" s="12" t="s">
        <v>180</v>
      </c>
      <c r="R10" s="12" t="s">
        <v>180</v>
      </c>
      <c r="S10" s="12" t="s">
        <v>180</v>
      </c>
      <c r="T10" s="12" t="s">
        <v>180</v>
      </c>
      <c r="U10" s="12" t="s">
        <v>180</v>
      </c>
    </row>
    <row r="11" spans="1:21" x14ac:dyDescent="0.2">
      <c r="A11" s="12" t="s">
        <v>183</v>
      </c>
      <c r="B11" s="12" t="s">
        <v>187</v>
      </c>
      <c r="C11" s="12" t="s">
        <v>199</v>
      </c>
      <c r="D11" s="12" t="s">
        <v>184</v>
      </c>
      <c r="E11" s="12" t="s">
        <v>184</v>
      </c>
      <c r="F11" s="12" t="s">
        <v>207</v>
      </c>
      <c r="G11" s="12" t="s">
        <v>208</v>
      </c>
      <c r="H11" s="12" t="s">
        <v>207</v>
      </c>
      <c r="I11" s="12" t="s">
        <v>208</v>
      </c>
      <c r="J11" s="12" t="s">
        <v>184</v>
      </c>
      <c r="K11" s="12" t="s">
        <v>184</v>
      </c>
      <c r="L11" s="12" t="s">
        <v>184</v>
      </c>
      <c r="M11" s="12" t="s">
        <v>184</v>
      </c>
      <c r="N11" s="12" t="s">
        <v>184</v>
      </c>
      <c r="O11" s="12" t="s">
        <v>184</v>
      </c>
      <c r="P11" s="12" t="s">
        <v>184</v>
      </c>
      <c r="Q11" s="12" t="s">
        <v>184</v>
      </c>
      <c r="R11" s="12" t="s">
        <v>184</v>
      </c>
      <c r="S11" s="12" t="s">
        <v>184</v>
      </c>
      <c r="T11" s="12" t="s">
        <v>184</v>
      </c>
      <c r="U11" s="12" t="s">
        <v>184</v>
      </c>
    </row>
    <row r="12" spans="1:21" x14ac:dyDescent="0.2">
      <c r="A12" s="12" t="s">
        <v>188</v>
      </c>
      <c r="B12" s="12" t="s">
        <v>189</v>
      </c>
      <c r="C12" s="12" t="s">
        <v>189</v>
      </c>
      <c r="D12" s="12" t="s">
        <v>189</v>
      </c>
      <c r="E12" s="12" t="s">
        <v>190</v>
      </c>
      <c r="F12" s="12" t="s">
        <v>190</v>
      </c>
      <c r="G12" s="12" t="s">
        <v>190</v>
      </c>
      <c r="H12" s="12" t="s">
        <v>190</v>
      </c>
      <c r="I12" s="12" t="s">
        <v>190</v>
      </c>
      <c r="J12" s="12" t="s">
        <v>190</v>
      </c>
      <c r="K12" s="12" t="s">
        <v>190</v>
      </c>
      <c r="L12" s="12" t="s">
        <v>190</v>
      </c>
      <c r="M12" s="12" t="s">
        <v>190</v>
      </c>
      <c r="N12" s="12" t="s">
        <v>190</v>
      </c>
      <c r="O12" s="12" t="s">
        <v>190</v>
      </c>
      <c r="P12" s="12" t="s">
        <v>190</v>
      </c>
      <c r="Q12" s="12" t="s">
        <v>190</v>
      </c>
      <c r="R12" s="12" t="s">
        <v>190</v>
      </c>
      <c r="S12" s="12" t="s">
        <v>190</v>
      </c>
      <c r="T12" s="12" t="s">
        <v>190</v>
      </c>
      <c r="U12" s="12" t="s">
        <v>190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入力シート（基本情報）</vt:lpstr>
      <vt:lpstr>入力例（基本情報）</vt:lpstr>
      <vt:lpstr>入力シート（学歴情報）</vt:lpstr>
      <vt:lpstr>入力例（学歴情報）</vt:lpstr>
      <vt:lpstr>入力シート（職歴情報）</vt:lpstr>
      <vt:lpstr>入力例（職歴情報）</vt:lpstr>
      <vt:lpstr>発令登録</vt:lpstr>
      <vt:lpstr>基本情報</vt:lpstr>
      <vt:lpstr>学歴情報</vt:lpstr>
      <vt:lpstr>職歴情報</vt:lpstr>
      <vt:lpstr>技能資格情報</vt:lpstr>
      <vt:lpstr>リスト用</vt:lpstr>
      <vt:lpstr>'入力例（職歴情報）'!Print_Area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祐太郎</dc:creator>
  <cp:lastModifiedBy>user</cp:lastModifiedBy>
  <cp:lastPrinted>2026-04-21T08:37:59Z</cp:lastPrinted>
  <dcterms:created xsi:type="dcterms:W3CDTF">2022-05-09T12:00:41Z</dcterms:created>
  <dcterms:modified xsi:type="dcterms:W3CDTF">2026-04-27T01:42:06Z</dcterms:modified>
</cp:coreProperties>
</file>