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R8group\04_商業まちづくりG\04_商店街等事業費補助金\02_商店街魅力アップ事業費補助\01_要綱、要領（～募集開始まで）\31_起案（募集ホームページ）\"/>
    </mc:Choice>
  </mc:AlternateContent>
  <xr:revisionPtr revIDLastSave="0" documentId="13_ncr:1_{EF905F71-805D-49B9-9CA2-3F6BAF9444A3}" xr6:coauthVersionLast="47" xr6:coauthVersionMax="47" xr10:uidLastSave="{00000000-0000-0000-0000-000000000000}"/>
  <bookViews>
    <workbookView xWindow="-28320" yWindow="-8400" windowWidth="22290" windowHeight="13575" tabRatio="852" firstSheet="1" xr2:uid="{00000000-000D-0000-FFFF-FFFF00000000}"/>
  </bookViews>
  <sheets>
    <sheet name="様式1-1_①表紙" sheetId="2" r:id="rId1"/>
    <sheet name="様式1-1_②補助事業者" sheetId="14" r:id="rId2"/>
    <sheet name="様式1-1_③事業内容" sheetId="12" r:id="rId3"/>
    <sheet name="様式1-1_④収支予算" sheetId="10" r:id="rId4"/>
    <sheet name="様式1-1_⑤物件" sheetId="6" r:id="rId5"/>
    <sheet name="様式1-1_⑥目標等" sheetId="7" r:id="rId6"/>
    <sheet name="様式1-1_⑥目標等 (連携)" sheetId="15" r:id="rId7"/>
    <sheet name="様式1-1_⑦３か年計画" sheetId="5" r:id="rId8"/>
    <sheet name="様式1-1_⑦３か年計画 (2)" sheetId="16" r:id="rId9"/>
  </sheets>
  <definedNames>
    <definedName name="_xlnm.Print_Area" localSheetId="0">'様式1-1_①表紙'!$A$2:$I$46</definedName>
    <definedName name="_xlnm.Print_Area" localSheetId="1">'様式1-1_②補助事業者'!$A$2:$U$30</definedName>
    <definedName name="_xlnm.Print_Area" localSheetId="2">'様式1-1_③事業内容'!$A$2:$X$95</definedName>
    <definedName name="_xlnm.Print_Area" localSheetId="3">'様式1-1_④収支予算'!$A$2:$K$59</definedName>
    <definedName name="_xlnm.Print_Area" localSheetId="4">'様式1-1_⑤物件'!$A$2:$D$34</definedName>
    <definedName name="_xlnm.Print_Area" localSheetId="5">'様式1-1_⑥目標等'!$A$2:$N$52</definedName>
    <definedName name="_xlnm.Print_Area" localSheetId="6">'様式1-1_⑥目標等 (連携)'!$A$2:$N$53</definedName>
    <definedName name="_xlnm.Print_Area" localSheetId="7">'様式1-1_⑦３か年計画'!$A$2:$O$51</definedName>
    <definedName name="_xlnm.Print_Area" localSheetId="8">'様式1-1_⑦３か年計画 (2)'!$A$2:$O$42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6" l="1"/>
  <c r="F14" i="16"/>
  <c r="E5" i="5"/>
  <c r="E4" i="7"/>
  <c r="E65" i="2" l="1"/>
  <c r="R152" i="12" l="1"/>
  <c r="R151" i="12"/>
  <c r="R150" i="12"/>
  <c r="R149" i="12"/>
  <c r="R148" i="12"/>
  <c r="R154" i="12"/>
  <c r="E67" i="2" s="1"/>
  <c r="S150" i="12" l="1"/>
  <c r="S148" i="12"/>
  <c r="S151" i="12"/>
  <c r="S149" i="12"/>
  <c r="I49" i="2"/>
  <c r="B43" i="10" s="1"/>
  <c r="D43" i="10" s="1"/>
  <c r="R153" i="12" l="1"/>
  <c r="E66" i="2" s="1"/>
  <c r="G48" i="10"/>
  <c r="E43" i="10"/>
  <c r="J155" i="12"/>
  <c r="J154" i="12"/>
  <c r="J153" i="12"/>
  <c r="J152" i="12"/>
  <c r="J151" i="12"/>
  <c r="J150" i="12"/>
  <c r="J149" i="12"/>
  <c r="J148" i="12"/>
  <c r="F74" i="2"/>
  <c r="E74" i="2"/>
  <c r="F82" i="10" l="1"/>
  <c r="E77" i="2" s="1"/>
  <c r="K155" i="12"/>
  <c r="M155" i="12" s="1"/>
  <c r="K154" i="12"/>
  <c r="M154" i="12" s="1"/>
  <c r="K153" i="12"/>
  <c r="M153" i="12" s="1"/>
  <c r="K152" i="12"/>
  <c r="M152" i="12" s="1"/>
  <c r="K151" i="12"/>
  <c r="M151" i="12" s="1"/>
  <c r="K150" i="12"/>
  <c r="K149" i="12"/>
  <c r="M149" i="12" s="1"/>
  <c r="L148" i="12"/>
  <c r="L149" i="12"/>
  <c r="L155" i="12"/>
  <c r="L154" i="12"/>
  <c r="L153" i="12"/>
  <c r="L152" i="12"/>
  <c r="L151" i="12"/>
  <c r="L150" i="12"/>
  <c r="K148" i="12"/>
  <c r="M150" i="12" l="1"/>
  <c r="M148" i="12"/>
  <c r="M156" i="12" s="1"/>
  <c r="E76" i="2" s="1"/>
  <c r="F73" i="2" l="1"/>
  <c r="E73" i="2"/>
  <c r="E72" i="2"/>
  <c r="F72" i="2"/>
  <c r="E155" i="12" l="1"/>
  <c r="E154" i="12"/>
  <c r="E153" i="12"/>
  <c r="E152" i="12"/>
  <c r="E151" i="12"/>
  <c r="E150" i="12"/>
  <c r="E149" i="12"/>
  <c r="E49" i="2"/>
  <c r="F155" i="12" l="1"/>
  <c r="F154" i="12"/>
  <c r="F153" i="12"/>
  <c r="F152" i="12"/>
  <c r="F151" i="12"/>
  <c r="F150" i="12"/>
  <c r="F149" i="12"/>
  <c r="F148" i="12"/>
  <c r="E148" i="12"/>
  <c r="G154" i="12"/>
  <c r="G155" i="12"/>
  <c r="G153" i="12"/>
  <c r="G152" i="12"/>
  <c r="G151" i="12"/>
  <c r="G150" i="12"/>
  <c r="G149" i="12"/>
  <c r="G148" i="12"/>
  <c r="E145" i="12"/>
  <c r="D56" i="2" s="1"/>
  <c r="D55" i="2"/>
  <c r="D54" i="2"/>
  <c r="H150" i="12" l="1"/>
  <c r="H152" i="12"/>
  <c r="H153" i="12"/>
  <c r="H148" i="12"/>
  <c r="H149" i="12"/>
  <c r="H151" i="12"/>
  <c r="H154" i="12"/>
  <c r="H155" i="12"/>
  <c r="F36" i="14"/>
  <c r="F53" i="2" s="1"/>
  <c r="F35" i="14"/>
  <c r="H156" i="12" l="1"/>
  <c r="D57" i="2" s="1"/>
  <c r="D52" i="2" l="1"/>
  <c r="F34" i="14" l="1"/>
  <c r="F33" i="14"/>
  <c r="E4" i="12" s="1"/>
  <c r="K20" i="16"/>
  <c r="J15" i="16"/>
  <c r="E13" i="12" l="1"/>
  <c r="E4" i="15"/>
  <c r="F5" i="16"/>
  <c r="D53" i="2"/>
  <c r="L45" i="15"/>
  <c r="J45" i="15"/>
  <c r="L44" i="15"/>
  <c r="J44" i="15"/>
  <c r="L41" i="15"/>
  <c r="J41" i="15"/>
  <c r="K37" i="15"/>
  <c r="I37" i="15"/>
  <c r="K36" i="15"/>
  <c r="I36" i="15"/>
  <c r="H35" i="15"/>
  <c r="K34" i="15"/>
  <c r="I34" i="15"/>
  <c r="H32" i="15"/>
  <c r="J16" i="15"/>
  <c r="H14" i="15"/>
  <c r="J9" i="15"/>
  <c r="H7" i="15"/>
  <c r="E47" i="10" l="1"/>
  <c r="J49" i="10"/>
  <c r="F37" i="10"/>
  <c r="E37" i="10"/>
  <c r="M36" i="10"/>
  <c r="N36" i="10" s="1"/>
  <c r="G36" i="10"/>
  <c r="C36" i="10"/>
  <c r="M35" i="10"/>
  <c r="N35" i="10" s="1"/>
  <c r="G35" i="10"/>
  <c r="C35" i="10"/>
  <c r="M34" i="10"/>
  <c r="N34" i="10" s="1"/>
  <c r="G34" i="10"/>
  <c r="C34" i="10"/>
  <c r="M33" i="10"/>
  <c r="N33" i="10" s="1"/>
  <c r="G33" i="10"/>
  <c r="C33" i="10"/>
  <c r="M32" i="10"/>
  <c r="N32" i="10" s="1"/>
  <c r="G32" i="10"/>
  <c r="C32" i="10"/>
  <c r="M31" i="10"/>
  <c r="N31" i="10" s="1"/>
  <c r="G31" i="10"/>
  <c r="C31" i="10"/>
  <c r="M30" i="10"/>
  <c r="N30" i="10" s="1"/>
  <c r="G30" i="10"/>
  <c r="B30" i="10"/>
  <c r="M29" i="10"/>
  <c r="N29" i="10" s="1"/>
  <c r="G29" i="10"/>
  <c r="B29" i="10"/>
  <c r="M28" i="10"/>
  <c r="N28" i="10" s="1"/>
  <c r="G28" i="10"/>
  <c r="B28" i="10"/>
  <c r="M27" i="10"/>
  <c r="N27" i="10" s="1"/>
  <c r="G27" i="10"/>
  <c r="B27" i="10"/>
  <c r="M26" i="10"/>
  <c r="N26" i="10" s="1"/>
  <c r="G26" i="10"/>
  <c r="B26" i="10"/>
  <c r="M25" i="10"/>
  <c r="N25" i="10" s="1"/>
  <c r="G25" i="10"/>
  <c r="B25" i="10"/>
  <c r="M24" i="10"/>
  <c r="N24" i="10" s="1"/>
  <c r="G24" i="10"/>
  <c r="B24" i="10"/>
  <c r="M23" i="10"/>
  <c r="N23" i="10" s="1"/>
  <c r="G23" i="10"/>
  <c r="B23" i="10"/>
  <c r="M22" i="10"/>
  <c r="N22" i="10" s="1"/>
  <c r="G22" i="10"/>
  <c r="B22" i="10"/>
  <c r="M21" i="10"/>
  <c r="N21" i="10" s="1"/>
  <c r="G21" i="10"/>
  <c r="B21" i="10"/>
  <c r="M20" i="10"/>
  <c r="N20" i="10" s="1"/>
  <c r="G20" i="10"/>
  <c r="B20" i="10"/>
  <c r="M19" i="10"/>
  <c r="N19" i="10" s="1"/>
  <c r="G19" i="10"/>
  <c r="B19" i="10"/>
  <c r="M18" i="10"/>
  <c r="N18" i="10" s="1"/>
  <c r="G18" i="10"/>
  <c r="B18" i="10"/>
  <c r="M17" i="10"/>
  <c r="N17" i="10" s="1"/>
  <c r="G17" i="10"/>
  <c r="I89" i="10" s="1"/>
  <c r="B17" i="10"/>
  <c r="M16" i="10"/>
  <c r="N16" i="10" s="1"/>
  <c r="G16" i="10"/>
  <c r="I88" i="10" s="1"/>
  <c r="B16" i="10"/>
  <c r="D48" i="10" s="1"/>
  <c r="I100" i="10" l="1"/>
  <c r="G98" i="10"/>
  <c r="H95" i="10"/>
  <c r="I92" i="10"/>
  <c r="G90" i="10"/>
  <c r="H94" i="10"/>
  <c r="I90" i="10"/>
  <c r="H90" i="10"/>
  <c r="H100" i="10"/>
  <c r="I97" i="10"/>
  <c r="G95" i="10"/>
  <c r="H92" i="10"/>
  <c r="G97" i="10"/>
  <c r="G89" i="10"/>
  <c r="I95" i="10"/>
  <c r="G100" i="10"/>
  <c r="H97" i="10"/>
  <c r="I94" i="10"/>
  <c r="G92" i="10"/>
  <c r="H89" i="10"/>
  <c r="I99" i="10"/>
  <c r="I91" i="10"/>
  <c r="H98" i="10"/>
  <c r="H99" i="10"/>
  <c r="I96" i="10"/>
  <c r="G94" i="10"/>
  <c r="H91" i="10"/>
  <c r="G96" i="10"/>
  <c r="G88" i="10"/>
  <c r="G99" i="10"/>
  <c r="H96" i="10"/>
  <c r="I93" i="10"/>
  <c r="G91" i="10"/>
  <c r="H88" i="10"/>
  <c r="I98" i="10"/>
  <c r="H93" i="10"/>
  <c r="G93" i="10"/>
  <c r="D47" i="10"/>
  <c r="F47" i="10" s="1"/>
  <c r="H47" i="10" s="1"/>
  <c r="G37" i="10"/>
  <c r="F79" i="10" s="1"/>
  <c r="F55" i="2" s="1"/>
  <c r="N37" i="10"/>
  <c r="E57" i="10" s="1"/>
  <c r="H57" i="10" s="1"/>
  <c r="F80" i="10" s="1"/>
  <c r="E60" i="2" s="1"/>
  <c r="F60" i="2" s="1"/>
  <c r="F48" i="10"/>
  <c r="H48" i="10" s="1"/>
  <c r="H51" i="10"/>
  <c r="F81" i="10" s="1"/>
  <c r="E61" i="2" s="1"/>
  <c r="E69" i="2" s="1"/>
  <c r="F14" i="5"/>
  <c r="I101" i="10" l="1"/>
  <c r="I102" i="10" s="1"/>
  <c r="G101" i="10"/>
  <c r="G102" i="10" s="1"/>
  <c r="H101" i="10"/>
  <c r="H102" i="10" s="1"/>
  <c r="F61" i="2"/>
  <c r="E12" i="10"/>
  <c r="D49" i="10"/>
  <c r="H49" i="10"/>
  <c r="H53" i="10" s="1"/>
  <c r="I18" i="2"/>
  <c r="E6" i="10" l="1"/>
  <c r="E7" i="10" s="1"/>
  <c r="F78" i="10"/>
  <c r="F54" i="2" s="1"/>
  <c r="K37" i="7"/>
  <c r="I37" i="7"/>
  <c r="K36" i="7"/>
  <c r="I36" i="7"/>
  <c r="J44" i="7"/>
  <c r="K34" i="7"/>
  <c r="I34" i="7"/>
  <c r="L41" i="7"/>
  <c r="J41" i="7"/>
  <c r="J9" i="7" l="1"/>
  <c r="G19" i="5" l="1"/>
  <c r="J45" i="7"/>
  <c r="L45" i="7" l="1"/>
  <c r="L44" i="7"/>
  <c r="H35" i="7"/>
  <c r="H32" i="7"/>
  <c r="H7" i="7" l="1"/>
  <c r="H14" i="7" l="1"/>
  <c r="K20" i="5" l="1"/>
  <c r="J15" i="5"/>
  <c r="J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2" authorId="0" shapeId="0" xr:uid="{00000000-0006-0000-0200-000001000000}">
      <text>
        <r>
          <rPr>
            <sz val="18"/>
            <color indexed="81"/>
            <rFont val="MS P ゴシック"/>
            <family val="3"/>
            <charset val="128"/>
          </rPr>
          <t>事業名を入力してください。</t>
        </r>
      </text>
    </comment>
    <comment ref="K54" authorId="0" shapeId="0" xr:uid="{00000000-0006-0000-0200-000002000000}">
      <text>
        <r>
          <rPr>
            <sz val="18"/>
            <color indexed="81"/>
            <rFont val="MS P ゴシック"/>
            <family val="3"/>
            <charset val="128"/>
          </rPr>
          <t>・(重)は重点取組の具体的な事業内容が記載
　されている場合に限ります。</t>
        </r>
      </text>
    </comment>
    <comment ref="E56" authorId="0" shapeId="0" xr:uid="{2FF09F13-E0B5-4CFE-8FA2-6F7EB41C12E4}">
      <text>
        <r>
          <rPr>
            <sz val="18"/>
            <color indexed="81"/>
            <rFont val="MS P ゴシック"/>
            <family val="3"/>
            <charset val="128"/>
          </rPr>
          <t>各事業の事業内容を、具体的に記載してください。</t>
        </r>
      </text>
    </comment>
  </commentList>
</comments>
</file>

<file path=xl/sharedStrings.xml><?xml version="1.0" encoding="utf-8"?>
<sst xmlns="http://schemas.openxmlformats.org/spreadsheetml/2006/main" count="941" uniqueCount="457">
  <si>
    <t>項　目</t>
    <rPh sb="0" eb="1">
      <t>コウ</t>
    </rPh>
    <rPh sb="2" eb="3">
      <t>メ</t>
    </rPh>
    <phoneticPr fontId="3"/>
  </si>
  <si>
    <t>内　容</t>
    <rPh sb="0" eb="1">
      <t>ウチ</t>
    </rPh>
    <rPh sb="2" eb="3">
      <t>カタチ</t>
    </rPh>
    <phoneticPr fontId="3"/>
  </si>
  <si>
    <t>所在地及び面積</t>
    <rPh sb="0" eb="3">
      <t>ショザイチ</t>
    </rPh>
    <rPh sb="3" eb="4">
      <t>オヨ</t>
    </rPh>
    <rPh sb="5" eb="7">
      <t>メンセキ</t>
    </rPh>
    <phoneticPr fontId="3"/>
  </si>
  <si>
    <t>月額賃借料</t>
    <rPh sb="0" eb="2">
      <t>ゲツガク</t>
    </rPh>
    <rPh sb="2" eb="5">
      <t>チンシャクリョウ</t>
    </rPh>
    <phoneticPr fontId="3"/>
  </si>
  <si>
    <t>事業実施図（位置図、設計図）</t>
    <rPh sb="0" eb="2">
      <t>ジギョウ</t>
    </rPh>
    <rPh sb="2" eb="4">
      <t>ジッシ</t>
    </rPh>
    <rPh sb="4" eb="5">
      <t>ズ</t>
    </rPh>
    <rPh sb="6" eb="8">
      <t>イチ</t>
    </rPh>
    <rPh sb="8" eb="9">
      <t>ズ</t>
    </rPh>
    <rPh sb="10" eb="13">
      <t>セッケイズ</t>
    </rPh>
    <phoneticPr fontId="3"/>
  </si>
  <si>
    <t>（単位：円）</t>
    <phoneticPr fontId="3"/>
  </si>
  <si>
    <t>種類</t>
    <rPh sb="0" eb="2">
      <t>シュルイ</t>
    </rPh>
    <phoneticPr fontId="3"/>
  </si>
  <si>
    <t>内容</t>
    <rPh sb="0" eb="2">
      <t>ナイヨウ</t>
    </rPh>
    <phoneticPr fontId="3"/>
  </si>
  <si>
    <t>金　額</t>
    <rPh sb="0" eb="1">
      <t>キン</t>
    </rPh>
    <rPh sb="2" eb="3">
      <t>ガク</t>
    </rPh>
    <phoneticPr fontId="3"/>
  </si>
  <si>
    <t>備　考</t>
    <rPh sb="0" eb="1">
      <t>ビ</t>
    </rPh>
    <rPh sb="2" eb="3">
      <t>コウ</t>
    </rPh>
    <phoneticPr fontId="3"/>
  </si>
  <si>
    <t>補助金</t>
    <rPh sb="0" eb="3">
      <t>ホジョキン</t>
    </rPh>
    <phoneticPr fontId="3"/>
  </si>
  <si>
    <t>県商店街魅力アップ事業費補助金</t>
    <rPh sb="1" eb="4">
      <t>ショウテンガイ</t>
    </rPh>
    <rPh sb="4" eb="6">
      <t>ミリョク</t>
    </rPh>
    <rPh sb="9" eb="12">
      <t>ジギョウヒ</t>
    </rPh>
    <rPh sb="12" eb="15">
      <t>ホジョキン</t>
    </rPh>
    <phoneticPr fontId="3"/>
  </si>
  <si>
    <t>合　計</t>
    <rPh sb="0" eb="1">
      <t>ゴウ</t>
    </rPh>
    <rPh sb="2" eb="3">
      <t>ケイ</t>
    </rPh>
    <phoneticPr fontId="3"/>
  </si>
  <si>
    <t>（単位：円）</t>
  </si>
  <si>
    <t>消費税</t>
    <rPh sb="0" eb="3">
      <t>ショウヒゼイ</t>
    </rPh>
    <phoneticPr fontId="3"/>
  </si>
  <si>
    <t>広告宣伝費</t>
  </si>
  <si>
    <t>消耗品費</t>
  </si>
  <si>
    <t>賃金</t>
  </si>
  <si>
    <t>委託費</t>
  </si>
  <si>
    <t>　</t>
    <phoneticPr fontId="2"/>
  </si>
  <si>
    <t>店舗面積</t>
    <rPh sb="0" eb="2">
      <t>テンポ</t>
    </rPh>
    <rPh sb="2" eb="4">
      <t>メンセキ</t>
    </rPh>
    <phoneticPr fontId="3"/>
  </si>
  <si>
    <t>賃借物件の状況がわかる写真</t>
    <rPh sb="0" eb="2">
      <t>チンシャク</t>
    </rPh>
    <rPh sb="2" eb="4">
      <t>ブッケン</t>
    </rPh>
    <rPh sb="5" eb="7">
      <t>ジョウキョウ</t>
    </rPh>
    <rPh sb="11" eb="13">
      <t>シャシン</t>
    </rPh>
    <phoneticPr fontId="3"/>
  </si>
  <si>
    <t>月額転借料</t>
    <rPh sb="0" eb="2">
      <t>ゲツガク</t>
    </rPh>
    <rPh sb="2" eb="3">
      <t>テン</t>
    </rPh>
    <rPh sb="3" eb="5">
      <t>シャクリョウ</t>
    </rPh>
    <phoneticPr fontId="3"/>
  </si>
  <si>
    <t>施設の種類</t>
    <rPh sb="3" eb="5">
      <t>シュルイ</t>
    </rPh>
    <phoneticPr fontId="3"/>
  </si>
  <si>
    <t>内　　容</t>
    <phoneticPr fontId="3"/>
  </si>
  <si>
    <t>数　　量</t>
    <phoneticPr fontId="3"/>
  </si>
  <si>
    <t>単価（円）</t>
    <phoneticPr fontId="3"/>
  </si>
  <si>
    <t>価格（円）</t>
    <phoneticPr fontId="3"/>
  </si>
  <si>
    <t>性能又は寸度</t>
    <phoneticPr fontId="3"/>
  </si>
  <si>
    <t>購入先</t>
    <phoneticPr fontId="3"/>
  </si>
  <si>
    <t>設置場所</t>
    <phoneticPr fontId="3"/>
  </si>
  <si>
    <t>面積（㎡）</t>
    <phoneticPr fontId="3"/>
  </si>
  <si>
    <t>建築・製造業者</t>
    <rPh sb="3" eb="5">
      <t>セイゾウ</t>
    </rPh>
    <phoneticPr fontId="3"/>
  </si>
  <si>
    <t>（重）</t>
  </si>
  <si>
    <t>（賑）</t>
    <phoneticPr fontId="3"/>
  </si>
  <si>
    <t>□</t>
    <phoneticPr fontId="2"/>
  </si>
  <si>
    <t>該当</t>
    <rPh sb="0" eb="2">
      <t>ガイトウ</t>
    </rPh>
    <phoneticPr fontId="2"/>
  </si>
  <si>
    <t>客層</t>
    <rPh sb="0" eb="2">
      <t>キャクソウ</t>
    </rPh>
    <phoneticPr fontId="2"/>
  </si>
  <si>
    <t>地域住民
のニーズ</t>
    <rPh sb="0" eb="2">
      <t>チイキ</t>
    </rPh>
    <rPh sb="2" eb="4">
      <t>ジュウミン</t>
    </rPh>
    <phoneticPr fontId="2"/>
  </si>
  <si>
    <t>商店街の
強み</t>
    <rPh sb="0" eb="3">
      <t>ショウテンガイ</t>
    </rPh>
    <rPh sb="5" eb="6">
      <t>ツヨ</t>
    </rPh>
    <phoneticPr fontId="2"/>
  </si>
  <si>
    <t>（賑）</t>
    <phoneticPr fontId="2"/>
  </si>
  <si>
    <t>事業実施前</t>
    <rPh sb="0" eb="2">
      <t>ジギョウ</t>
    </rPh>
    <rPh sb="2" eb="4">
      <t>ジッシ</t>
    </rPh>
    <rPh sb="4" eb="5">
      <t>マエ</t>
    </rPh>
    <phoneticPr fontId="2"/>
  </si>
  <si>
    <t>人</t>
    <rPh sb="0" eb="1">
      <t>ニン</t>
    </rPh>
    <phoneticPr fontId="2"/>
  </si>
  <si>
    <t>目標</t>
    <rPh sb="0" eb="2">
      <t>モクヒョウ</t>
    </rPh>
    <phoneticPr fontId="2"/>
  </si>
  <si>
    <t>時</t>
    <rPh sb="0" eb="1">
      <t>ジ</t>
    </rPh>
    <phoneticPr fontId="2"/>
  </si>
  <si>
    <t>万円</t>
    <rPh sb="0" eb="2">
      <t>マンエン</t>
    </rPh>
    <phoneticPr fontId="2"/>
  </si>
  <si>
    <t>　年　月　日</t>
    <rPh sb="1" eb="2">
      <t>ネン</t>
    </rPh>
    <rPh sb="3" eb="4">
      <t>ガツ</t>
    </rPh>
    <rPh sb="5" eb="6">
      <t>ニチ</t>
    </rPh>
    <phoneticPr fontId="2"/>
  </si>
  <si>
    <t>名</t>
    <rPh sb="0" eb="1">
      <t>メイ</t>
    </rPh>
    <phoneticPr fontId="2"/>
  </si>
  <si>
    <t>％</t>
    <phoneticPr fontId="2"/>
  </si>
  <si>
    <t>％</t>
    <phoneticPr fontId="2"/>
  </si>
  <si>
    <t>金額
（税抜）</t>
    <rPh sb="0" eb="1">
      <t>キン</t>
    </rPh>
    <rPh sb="1" eb="2">
      <t>ガク</t>
    </rPh>
    <rPh sb="4" eb="5">
      <t>ゼイ</t>
    </rPh>
    <rPh sb="5" eb="6">
      <t>ヌ</t>
    </rPh>
    <phoneticPr fontId="3"/>
  </si>
  <si>
    <t>（賑・重）</t>
    <phoneticPr fontId="3"/>
  </si>
  <si>
    <t>事業
区分</t>
    <rPh sb="0" eb="2">
      <t>ジギョウ</t>
    </rPh>
    <rPh sb="3" eb="5">
      <t>クブン</t>
    </rPh>
    <phoneticPr fontId="2"/>
  </si>
  <si>
    <t>H</t>
    <phoneticPr fontId="2"/>
  </si>
  <si>
    <t>専門家経費</t>
  </si>
  <si>
    <t>出演料</t>
  </si>
  <si>
    <t>借料</t>
  </si>
  <si>
    <t>家賃</t>
  </si>
  <si>
    <t>事務運搬費</t>
  </si>
  <si>
    <t>商品開発費</t>
  </si>
  <si>
    <t>工事関係費</t>
  </si>
  <si>
    <t>什器備品費</t>
  </si>
  <si>
    <t>S</t>
    <phoneticPr fontId="2"/>
  </si>
  <si>
    <t>補助対象経費</t>
    <rPh sb="0" eb="2">
      <t>ホジョ</t>
    </rPh>
    <rPh sb="2" eb="4">
      <t>タイショウ</t>
    </rPh>
    <rPh sb="4" eb="6">
      <t>ケイヒ</t>
    </rPh>
    <phoneticPr fontId="2"/>
  </si>
  <si>
    <t>補助率</t>
    <rPh sb="0" eb="3">
      <t>ホジョリツ</t>
    </rPh>
    <phoneticPr fontId="2"/>
  </si>
  <si>
    <t>補助率を乗じた額</t>
    <rPh sb="0" eb="3">
      <t>ホジョリツ</t>
    </rPh>
    <rPh sb="4" eb="5">
      <t>ジョウ</t>
    </rPh>
    <rPh sb="7" eb="8">
      <t>ガク</t>
    </rPh>
    <phoneticPr fontId="2"/>
  </si>
  <si>
    <t>-</t>
    <phoneticPr fontId="2"/>
  </si>
  <si>
    <t>（補助上限額）</t>
    <rPh sb="1" eb="3">
      <t>ホジョ</t>
    </rPh>
    <rPh sb="3" eb="6">
      <t>ジョウゲンガク</t>
    </rPh>
    <phoneticPr fontId="2"/>
  </si>
  <si>
    <t>（なし）</t>
    <phoneticPr fontId="2"/>
  </si>
  <si>
    <t>a</t>
    <phoneticPr fontId="2"/>
  </si>
  <si>
    <t>b</t>
    <phoneticPr fontId="2"/>
  </si>
  <si>
    <t>d</t>
    <phoneticPr fontId="2"/>
  </si>
  <si>
    <t>f</t>
    <phoneticPr fontId="2"/>
  </si>
  <si>
    <t>合計</t>
    <rPh sb="0" eb="2">
      <t>ゴウケイ</t>
    </rPh>
    <phoneticPr fontId="2"/>
  </si>
  <si>
    <t>－</t>
    <phoneticPr fontId="2"/>
  </si>
  <si>
    <t>(補助上限額)</t>
    <rPh sb="1" eb="3">
      <t>ホジョ</t>
    </rPh>
    <rPh sb="3" eb="6">
      <t>ジョウゲンガク</t>
    </rPh>
    <phoneticPr fontId="2"/>
  </si>
  <si>
    <t>重点</t>
    <rPh sb="0" eb="2">
      <t>ジュウテン</t>
    </rPh>
    <phoneticPr fontId="2"/>
  </si>
  <si>
    <t>賑わい</t>
    <rPh sb="0" eb="1">
      <t>ニギ</t>
    </rPh>
    <phoneticPr fontId="2"/>
  </si>
  <si>
    <t>【商店街等の目指す姿】</t>
    <phoneticPr fontId="2"/>
  </si>
  <si>
    <t xml:space="preserve"> (3) 実施した結果を踏まえた課題認識</t>
    <rPh sb="5" eb="7">
      <t>ジッシ</t>
    </rPh>
    <rPh sb="9" eb="11">
      <t>ケッカ</t>
    </rPh>
    <rPh sb="12" eb="13">
      <t>フ</t>
    </rPh>
    <rPh sb="16" eb="18">
      <t>カダイ</t>
    </rPh>
    <rPh sb="18" eb="20">
      <t>ニンシキ</t>
    </rPh>
    <phoneticPr fontId="3"/>
  </si>
  <si>
    <t>１年目</t>
    <rPh sb="1" eb="3">
      <t>ネンメ</t>
    </rPh>
    <phoneticPr fontId="2"/>
  </si>
  <si>
    <t>３年目</t>
    <rPh sb="1" eb="3">
      <t>ネンメ</t>
    </rPh>
    <phoneticPr fontId="3"/>
  </si>
  <si>
    <t>２年目</t>
    <rPh sb="1" eb="3">
      <t>ネンメ</t>
    </rPh>
    <phoneticPr fontId="2"/>
  </si>
  <si>
    <t>(1) 物件（施設）の状況</t>
    <phoneticPr fontId="2"/>
  </si>
  <si>
    <t>(2) 物件（賃借物件）の状況</t>
    <phoneticPr fontId="2"/>
  </si>
  <si>
    <t>賃貸人の住所
及び氏名</t>
    <rPh sb="0" eb="3">
      <t>チンタイニン</t>
    </rPh>
    <rPh sb="4" eb="6">
      <t>ジュウショ</t>
    </rPh>
    <rPh sb="7" eb="8">
      <t>オヨ</t>
    </rPh>
    <rPh sb="9" eb="11">
      <t>シメイ</t>
    </rPh>
    <phoneticPr fontId="3"/>
  </si>
  <si>
    <t>転貸人の住所
及び氏名</t>
    <rPh sb="0" eb="1">
      <t>テン</t>
    </rPh>
    <rPh sb="1" eb="2">
      <t>カ</t>
    </rPh>
    <rPh sb="2" eb="3">
      <t>ニン</t>
    </rPh>
    <rPh sb="4" eb="6">
      <t>ジュウショ</t>
    </rPh>
    <rPh sb="7" eb="8">
      <t>オヨ</t>
    </rPh>
    <rPh sb="9" eb="11">
      <t>シメイ</t>
    </rPh>
    <phoneticPr fontId="3"/>
  </si>
  <si>
    <t>転貸借満了
年月日</t>
    <rPh sb="0" eb="3">
      <t>テンタイシャク</t>
    </rPh>
    <rPh sb="3" eb="5">
      <t>マンリョウ</t>
    </rPh>
    <rPh sb="6" eb="9">
      <t>ネンガッピ</t>
    </rPh>
    <phoneticPr fontId="3"/>
  </si>
  <si>
    <t>転貸借開始
年月日</t>
    <rPh sb="0" eb="3">
      <t>テンタイシャク</t>
    </rPh>
    <rPh sb="3" eb="5">
      <t>カイシ</t>
    </rPh>
    <rPh sb="6" eb="9">
      <t>ネンガッピ</t>
    </rPh>
    <phoneticPr fontId="3"/>
  </si>
  <si>
    <t>賃貸借満了
年月日</t>
    <rPh sb="0" eb="3">
      <t>チンタイシャク</t>
    </rPh>
    <rPh sb="3" eb="5">
      <t>マンリョウ</t>
    </rPh>
    <phoneticPr fontId="3"/>
  </si>
  <si>
    <t>賃貸借開始
年月日</t>
    <rPh sb="0" eb="3">
      <t>チンタイシャク</t>
    </rPh>
    <rPh sb="3" eb="5">
      <t>カイシ</t>
    </rPh>
    <rPh sb="6" eb="9">
      <t>ネンガッピ</t>
    </rPh>
    <phoneticPr fontId="3"/>
  </si>
  <si>
    <t xml:space="preserve"> (1)　収入の部</t>
    <rPh sb="5" eb="7">
      <t>シュウニュウ</t>
    </rPh>
    <rPh sb="8" eb="9">
      <t>ブ</t>
    </rPh>
    <phoneticPr fontId="2"/>
  </si>
  <si>
    <t xml:space="preserve"> (3) 補助額等</t>
    <rPh sb="5" eb="7">
      <t>ホジョ</t>
    </rPh>
    <rPh sb="7" eb="8">
      <t>ガク</t>
    </rPh>
    <rPh sb="8" eb="9">
      <t>トウ</t>
    </rPh>
    <phoneticPr fontId="2"/>
  </si>
  <si>
    <t>☑</t>
    <phoneticPr fontId="2"/>
  </si>
  <si>
    <t>□</t>
    <phoneticPr fontId="2"/>
  </si>
  <si>
    <t>□</t>
  </si>
  <si>
    <t>（重）</t>
    <phoneticPr fontId="2"/>
  </si>
  <si>
    <t>　団体名</t>
    <rPh sb="1" eb="3">
      <t>ダンタイ</t>
    </rPh>
    <rPh sb="3" eb="4">
      <t>メイ</t>
    </rPh>
    <phoneticPr fontId="2"/>
  </si>
  <si>
    <t>割合</t>
    <rPh sb="0" eb="2">
      <t>ワリアイ</t>
    </rPh>
    <phoneticPr fontId="2"/>
  </si>
  <si>
    <t>～</t>
    <phoneticPr fontId="2"/>
  </si>
  <si>
    <t>％</t>
    <phoneticPr fontId="2"/>
  </si>
  <si>
    <t>％</t>
    <phoneticPr fontId="2"/>
  </si>
  <si>
    <t>　代表者</t>
    <rPh sb="1" eb="4">
      <t>ダイヒョウシャ</t>
    </rPh>
    <phoneticPr fontId="2"/>
  </si>
  <si>
    <t>(職・氏名)</t>
    <phoneticPr fontId="3"/>
  </si>
  <si>
    <t>事業実施前対比</t>
    <rPh sb="0" eb="2">
      <t>ジギョウ</t>
    </rPh>
    <rPh sb="2" eb="4">
      <t>ジッシ</t>
    </rPh>
    <rPh sb="4" eb="5">
      <t>マエ</t>
    </rPh>
    <rPh sb="5" eb="7">
      <t>タイヒ</t>
    </rPh>
    <phoneticPr fontId="2"/>
  </si>
  <si>
    <t>下記のうち、該当する取組の「該当」欄に○を記載（いずれか一つのみ選択）</t>
    <rPh sb="10" eb="12">
      <t>トリクミ</t>
    </rPh>
    <rPh sb="14" eb="16">
      <t>ガイトウ</t>
    </rPh>
    <rPh sb="17" eb="18">
      <t>ラン</t>
    </rPh>
    <phoneticPr fontId="2"/>
  </si>
  <si>
    <t>○</t>
  </si>
  <si>
    <t>～</t>
    <phoneticPr fontId="2"/>
  </si>
  <si>
    <t>～</t>
    <phoneticPr fontId="2"/>
  </si>
  <si>
    <t>算定補助</t>
    <rPh sb="0" eb="2">
      <t>サンテイ</t>
    </rPh>
    <rPh sb="2" eb="4">
      <t>ホジョ</t>
    </rPh>
    <phoneticPr fontId="2"/>
  </si>
  <si>
    <t>重点事業経費</t>
    <rPh sb="0" eb="2">
      <t>ジュウテン</t>
    </rPh>
    <rPh sb="2" eb="4">
      <t>ジギョウ</t>
    </rPh>
    <rPh sb="4" eb="6">
      <t>ケイヒ</t>
    </rPh>
    <phoneticPr fontId="2"/>
  </si>
  <si>
    <t>重点事業
相当額</t>
    <rPh sb="0" eb="2">
      <t>ジュウテン</t>
    </rPh>
    <rPh sb="2" eb="4">
      <t>ジギョウ</t>
    </rPh>
    <rPh sb="5" eb="7">
      <t>ソウトウ</t>
    </rPh>
    <rPh sb="7" eb="8">
      <t>ガク</t>
    </rPh>
    <phoneticPr fontId="2"/>
  </si>
  <si>
    <t>率
＊</t>
    <rPh sb="0" eb="1">
      <t>リツ</t>
    </rPh>
    <phoneticPr fontId="2"/>
  </si>
  <si>
    <t>＊様式下部の</t>
    <rPh sb="1" eb="3">
      <t>ヨウシキ</t>
    </rPh>
    <rPh sb="3" eb="5">
      <t>カブ</t>
    </rPh>
    <phoneticPr fontId="2"/>
  </si>
  <si>
    <t>　算出方法参照</t>
    <rPh sb="5" eb="7">
      <t>サンショウ</t>
    </rPh>
    <phoneticPr fontId="2"/>
  </si>
  <si>
    <t>取組事業</t>
    <rPh sb="0" eb="2">
      <t>トリクミ</t>
    </rPh>
    <rPh sb="2" eb="4">
      <t>ジギョウ</t>
    </rPh>
    <phoneticPr fontId="2"/>
  </si>
  <si>
    <t>①未病を改善する取組</t>
    <phoneticPr fontId="2"/>
  </si>
  <si>
    <t>②共生社会の実現に向けた取組</t>
    <rPh sb="1" eb="3">
      <t>キョウセイ</t>
    </rPh>
    <rPh sb="3" eb="5">
      <t>シャカイ</t>
    </rPh>
    <rPh sb="6" eb="8">
      <t>ジツゲン</t>
    </rPh>
    <rPh sb="9" eb="10">
      <t>ム</t>
    </rPh>
    <rPh sb="12" eb="14">
      <t>トリクミ</t>
    </rPh>
    <phoneticPr fontId="2"/>
  </si>
  <si>
    <t>重点取組事業</t>
    <rPh sb="0" eb="2">
      <t>ジュウテン</t>
    </rPh>
    <rPh sb="2" eb="4">
      <t>トリクミ</t>
    </rPh>
    <rPh sb="4" eb="6">
      <t>ジギョウ</t>
    </rPh>
    <phoneticPr fontId="2"/>
  </si>
  <si>
    <t>賑わい創出事業</t>
    <rPh sb="0" eb="1">
      <t>ニギ</t>
    </rPh>
    <rPh sb="3" eb="5">
      <t>ソウシュツ</t>
    </rPh>
    <rPh sb="5" eb="7">
      <t>ジギョウ</t>
    </rPh>
    <phoneticPr fontId="2"/>
  </si>
  <si>
    <t>上限額</t>
    <rPh sb="0" eb="3">
      <t>ジョウゲンガク</t>
    </rPh>
    <phoneticPr fontId="2"/>
  </si>
  <si>
    <t>実施前対比(b-a)/a</t>
    <rPh sb="0" eb="2">
      <t>ジッシ</t>
    </rPh>
    <rPh sb="2" eb="3">
      <t>マエ</t>
    </rPh>
    <rPh sb="3" eb="4">
      <t>タイ</t>
    </rPh>
    <rPh sb="4" eb="5">
      <t>ヒ</t>
    </rPh>
    <phoneticPr fontId="2"/>
  </si>
  <si>
    <t>実施前対比(c-a)/a</t>
    <rPh sb="0" eb="2">
      <t>ジッシ</t>
    </rPh>
    <rPh sb="2" eb="3">
      <t>マエ</t>
    </rPh>
    <rPh sb="3" eb="4">
      <t>タイ</t>
    </rPh>
    <rPh sb="4" eb="5">
      <t>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</si>
  <si>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</si>
  <si>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</si>
  <si>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</si>
  <si>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</si>
  <si>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</si>
  <si>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</si>
  <si>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</si>
  <si>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</si>
  <si>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</si>
  <si>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</si>
  <si>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</si>
  <si>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</si>
  <si>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</si>
  <si>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</si>
  <si>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</si>
  <si>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</si>
  <si>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</si>
  <si>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</si>
  <si>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</si>
  <si>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</si>
  <si>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目標対比(c-b)/b</t>
    <rPh sb="0" eb="2">
      <t>モクヒョウ</t>
    </rPh>
    <rPh sb="2" eb="3">
      <t>タイ</t>
    </rPh>
    <rPh sb="3" eb="4">
      <t>ヒ</t>
    </rPh>
    <phoneticPr fontId="2"/>
  </si>
  <si>
    <t>自己負担</t>
    <rPh sb="0" eb="2">
      <t>ジコ</t>
    </rPh>
    <rPh sb="2" eb="4">
      <t>フタン</t>
    </rPh>
    <phoneticPr fontId="2"/>
  </si>
  <si>
    <t>※本様式について、黄色のセルを記入してください。</t>
    <rPh sb="1" eb="2">
      <t>ホン</t>
    </rPh>
    <rPh sb="2" eb="4">
      <t>ヨウシキ</t>
    </rPh>
    <rPh sb="9" eb="11">
      <t>キイロ</t>
    </rPh>
    <rPh sb="15" eb="17">
      <t>キニュウ</t>
    </rPh>
    <phoneticPr fontId="3"/>
  </si>
  <si>
    <t>（応募者）</t>
    <rPh sb="1" eb="4">
      <t>オウボシャ</t>
    </rPh>
    <phoneticPr fontId="2"/>
  </si>
  <si>
    <r>
      <t>１　取組事業　
　　　</t>
    </r>
    <r>
      <rPr>
        <sz val="10"/>
        <color rgb="FFFF0000"/>
        <rFont val="ＭＳ Ｐ明朝"/>
        <family val="1"/>
        <charset val="128"/>
      </rPr>
      <t/>
    </r>
    <rPh sb="2" eb="4">
      <t>トリクミ</t>
    </rPh>
    <rPh sb="4" eb="6">
      <t>ジギョウ</t>
    </rPh>
    <phoneticPr fontId="3"/>
  </si>
  <si>
    <t xml:space="preserve"> (1) 公益社団法人商連かながわへの推薦依頼の有無</t>
    <rPh sb="19" eb="21">
      <t>スイセン</t>
    </rPh>
    <rPh sb="21" eb="23">
      <t>イライ</t>
    </rPh>
    <rPh sb="24" eb="26">
      <t>ウム</t>
    </rPh>
    <phoneticPr fontId="2"/>
  </si>
  <si>
    <t xml:space="preserve"> ※応募に当たり、次の事項に同意が必要です。同意する場合、□にチェック</t>
    <rPh sb="2" eb="4">
      <t>オウボ</t>
    </rPh>
    <rPh sb="5" eb="6">
      <t>ア</t>
    </rPh>
    <rPh sb="9" eb="10">
      <t>ツギ</t>
    </rPh>
    <rPh sb="11" eb="13">
      <t>ジコウ</t>
    </rPh>
    <rPh sb="14" eb="16">
      <t>ドウイ</t>
    </rPh>
    <rPh sb="17" eb="19">
      <t>ヒツヨウ</t>
    </rPh>
    <phoneticPr fontId="2"/>
  </si>
  <si>
    <t>６　事業計画について</t>
    <phoneticPr fontId="3"/>
  </si>
  <si>
    <t xml:space="preserve"> (1) 歩行者通行量</t>
    <phoneticPr fontId="2"/>
  </si>
  <si>
    <t xml:space="preserve">　 </t>
    <phoneticPr fontId="2"/>
  </si>
  <si>
    <t>【前年度事業　歩行者通行量】</t>
    <rPh sb="1" eb="4">
      <t>ゼンネンド</t>
    </rPh>
    <rPh sb="4" eb="6">
      <t>ジギョウ</t>
    </rPh>
    <phoneticPr fontId="2"/>
  </si>
  <si>
    <t>c(=a*b)</t>
    <phoneticPr fontId="2"/>
  </si>
  <si>
    <t>e(=min(c.d))</t>
    <phoneticPr fontId="2"/>
  </si>
  <si>
    <t>ハード経費上限額</t>
    <rPh sb="3" eb="5">
      <t>ケイヒ</t>
    </rPh>
    <rPh sb="5" eb="8">
      <t>ジョウゲンガク</t>
    </rPh>
    <phoneticPr fontId="2"/>
  </si>
  <si>
    <t>３年後目標</t>
    <rPh sb="1" eb="3">
      <t>ネンゴ</t>
    </rPh>
    <rPh sb="3" eb="5">
      <t>モクヒョウ</t>
    </rPh>
    <phoneticPr fontId="2"/>
  </si>
  <si>
    <t>測定日時</t>
    <rPh sb="0" eb="2">
      <t>ソクテイ</t>
    </rPh>
    <rPh sb="2" eb="3">
      <t>ヒ</t>
    </rPh>
    <rPh sb="3" eb="4">
      <t>ジ</t>
    </rPh>
    <phoneticPr fontId="2"/>
  </si>
  <si>
    <t>通行量</t>
    <rPh sb="0" eb="3">
      <t>ツウコウリョウ</t>
    </rPh>
    <phoneticPr fontId="2"/>
  </si>
  <si>
    <t>全会員数</t>
    <rPh sb="0" eb="3">
      <t>ゼンカイイン</t>
    </rPh>
    <rPh sb="3" eb="4">
      <t>スウ</t>
    </rPh>
    <phoneticPr fontId="2"/>
  </si>
  <si>
    <t>うち、測定店舗数</t>
    <phoneticPr fontId="2"/>
  </si>
  <si>
    <t>年間売上高</t>
    <rPh sb="0" eb="2">
      <t>ネンカン</t>
    </rPh>
    <rPh sb="2" eb="4">
      <t>ウリアゲ</t>
    </rPh>
    <rPh sb="4" eb="5">
      <t>ダカ</t>
    </rPh>
    <phoneticPr fontId="2"/>
  </si>
  <si>
    <t>年間売上高       a</t>
    <rPh sb="0" eb="2">
      <t>ネンカン</t>
    </rPh>
    <rPh sb="2" eb="4">
      <t>ウリアゲ</t>
    </rPh>
    <rPh sb="4" eb="5">
      <t>ダカ</t>
    </rPh>
    <phoneticPr fontId="2"/>
  </si>
  <si>
    <t>通行量   c</t>
    <rPh sb="0" eb="3">
      <t>ツウコウリョウ</t>
    </rPh>
    <phoneticPr fontId="2"/>
  </si>
  <si>
    <t>（様式１－１）</t>
    <rPh sb="1" eb="3">
      <t>ヨウシキ</t>
    </rPh>
    <phoneticPr fontId="3"/>
  </si>
  <si>
    <t>目標売上高       b</t>
    <rPh sb="0" eb="2">
      <t>モクヒョウ</t>
    </rPh>
    <rPh sb="2" eb="4">
      <t>ウリアゲ</t>
    </rPh>
    <rPh sb="4" eb="5">
      <t>ダカ</t>
    </rPh>
    <phoneticPr fontId="2"/>
  </si>
  <si>
    <t>通行量 　a</t>
    <rPh sb="0" eb="3">
      <t>ツウコウリョウ</t>
    </rPh>
    <phoneticPr fontId="2"/>
  </si>
  <si>
    <t>(1) 商店街等の目指す姿、３年後に実現する目標</t>
    <phoneticPr fontId="2"/>
  </si>
  <si>
    <t>(2) 今後３年間で実施する主な事業</t>
    <phoneticPr fontId="2"/>
  </si>
  <si>
    <t>７　経費の配分</t>
    <rPh sb="2" eb="4">
      <t>ケイヒ</t>
    </rPh>
    <rPh sb="5" eb="7">
      <t>ハイブン</t>
    </rPh>
    <phoneticPr fontId="3"/>
  </si>
  <si>
    <t>(3) 事業の評価・検証</t>
    <phoneticPr fontId="2"/>
  </si>
  <si>
    <t xml:space="preserve"> (2)　支出の部</t>
    <rPh sb="5" eb="7">
      <t>シシュツ</t>
    </rPh>
    <rPh sb="8" eb="9">
      <t>ブ</t>
    </rPh>
    <phoneticPr fontId="2"/>
  </si>
  <si>
    <t>景品費</t>
    <rPh sb="0" eb="2">
      <t>ケイヒン</t>
    </rPh>
    <rPh sb="2" eb="3">
      <t>ヒ</t>
    </rPh>
    <phoneticPr fontId="2"/>
  </si>
  <si>
    <t>団体名、所在地及び取組に関する事項を県ホームページ等で公表すること。</t>
    <rPh sb="0" eb="2">
      <t>ダンタイ</t>
    </rPh>
    <rPh sb="2" eb="3">
      <t>メイ</t>
    </rPh>
    <rPh sb="4" eb="7">
      <t>ショザイチ</t>
    </rPh>
    <rPh sb="7" eb="8">
      <t>オヨ</t>
    </rPh>
    <rPh sb="9" eb="11">
      <t>トリクミ</t>
    </rPh>
    <rPh sb="12" eb="13">
      <t>カン</t>
    </rPh>
    <rPh sb="15" eb="17">
      <t>ジコウ</t>
    </rPh>
    <rPh sb="18" eb="19">
      <t>ケン</t>
    </rPh>
    <rPh sb="25" eb="26">
      <t>トウ</t>
    </rPh>
    <rPh sb="27" eb="29">
      <t>コウヒョウ</t>
    </rPh>
    <phoneticPr fontId="2"/>
  </si>
  <si>
    <t>※本様式について、黄色のセルを記入してください。</t>
    <phoneticPr fontId="3"/>
  </si>
  <si>
    <t>業種構成
（割合）</t>
    <rPh sb="0" eb="2">
      <t>ギョウシュ</t>
    </rPh>
    <rPh sb="2" eb="4">
      <t>コウセイ</t>
    </rPh>
    <rPh sb="6" eb="8">
      <t>ワリアイ</t>
    </rPh>
    <phoneticPr fontId="2"/>
  </si>
  <si>
    <t>商店街が
抱える課題</t>
    <rPh sb="0" eb="3">
      <t>ショウテンガイ</t>
    </rPh>
    <rPh sb="5" eb="6">
      <t>カカ</t>
    </rPh>
    <rPh sb="8" eb="10">
      <t>カダイ</t>
    </rPh>
    <phoneticPr fontId="2"/>
  </si>
  <si>
    <t xml:space="preserve">事業①　 </t>
    <rPh sb="0" eb="2">
      <t>ジギョウ</t>
    </rPh>
    <phoneticPr fontId="2"/>
  </si>
  <si>
    <t xml:space="preserve">
</t>
    <phoneticPr fontId="2"/>
  </si>
  <si>
    <t>上記目的
に沿った
具体的な
事業内容</t>
    <rPh sb="0" eb="2">
      <t>ジョウキ</t>
    </rPh>
    <rPh sb="2" eb="4">
      <t>モクテキ</t>
    </rPh>
    <rPh sb="6" eb="7">
      <t>ソ</t>
    </rPh>
    <rPh sb="10" eb="13">
      <t>グタイテキ</t>
    </rPh>
    <rPh sb="15" eb="17">
      <t>ジギョウ</t>
    </rPh>
    <rPh sb="17" eb="19">
      <t>ナイヨウ</t>
    </rPh>
    <phoneticPr fontId="2"/>
  </si>
  <si>
    <t>事業目的</t>
    <rPh sb="0" eb="2">
      <t>ジギョウ</t>
    </rPh>
    <rPh sb="2" eb="4">
      <t>モクテキ</t>
    </rPh>
    <phoneticPr fontId="2"/>
  </si>
  <si>
    <t>重点（小規模）</t>
    <rPh sb="0" eb="2">
      <t>ジュウテン</t>
    </rPh>
    <rPh sb="3" eb="6">
      <t>ショウキボ</t>
    </rPh>
    <phoneticPr fontId="2"/>
  </si>
  <si>
    <t>小計</t>
    <rPh sb="0" eb="2">
      <t>ショウケイ</t>
    </rPh>
    <phoneticPr fontId="2"/>
  </si>
  <si>
    <t>※会員の半数以上であること。</t>
    <rPh sb="1" eb="3">
      <t>カイイン</t>
    </rPh>
    <rPh sb="4" eb="6">
      <t>ハンスウ</t>
    </rPh>
    <rPh sb="6" eb="8">
      <t>イジョウ</t>
    </rPh>
    <phoneticPr fontId="2"/>
  </si>
  <si>
    <r>
      <t>２　確認事項及び誓約事項等　　　</t>
    </r>
    <r>
      <rPr>
        <sz val="10"/>
        <color rgb="FFFF0000"/>
        <rFont val="ＭＳ Ｐ明朝"/>
        <family val="1"/>
        <charset val="128"/>
      </rPr>
      <t/>
    </r>
    <rPh sb="2" eb="4">
      <t>カクニン</t>
    </rPh>
    <rPh sb="4" eb="6">
      <t>ジコウ</t>
    </rPh>
    <rPh sb="6" eb="7">
      <t>オヨ</t>
    </rPh>
    <rPh sb="8" eb="10">
      <t>セイヤク</t>
    </rPh>
    <rPh sb="10" eb="12">
      <t>ジコウ</t>
    </rPh>
    <rPh sb="12" eb="13">
      <t>トウ</t>
    </rPh>
    <phoneticPr fontId="3"/>
  </si>
  <si>
    <t>　※転借物件の場合は下記についても記載のこと</t>
    <phoneticPr fontId="2"/>
  </si>
  <si>
    <t>※別途添付ください。</t>
    <rPh sb="1" eb="3">
      <t>ベット</t>
    </rPh>
    <rPh sb="3" eb="5">
      <t>テンプ</t>
    </rPh>
    <phoneticPr fontId="2"/>
  </si>
  <si>
    <t>　所在地〒</t>
    <phoneticPr fontId="2"/>
  </si>
  <si>
    <t>年　月　日　　</t>
    <rPh sb="0" eb="1">
      <t>ネン</t>
    </rPh>
    <rPh sb="2" eb="3">
      <t>ガツ</t>
    </rPh>
    <rPh sb="4" eb="5">
      <t>ニチ</t>
    </rPh>
    <phoneticPr fontId="3"/>
  </si>
  <si>
    <t>　神奈川県知事　殿</t>
    <rPh sb="1" eb="4">
      <t>カナガワ</t>
    </rPh>
    <rPh sb="4" eb="7">
      <t>ケンチジ</t>
    </rPh>
    <rPh sb="8" eb="9">
      <t>ドノ</t>
    </rPh>
    <phoneticPr fontId="3"/>
  </si>
  <si>
    <t xml:space="preserve"> (2) 次の事項について同意します。</t>
    <rPh sb="5" eb="6">
      <t>ツギ</t>
    </rPh>
    <rPh sb="7" eb="9">
      <t>ジコウ</t>
    </rPh>
    <rPh sb="13" eb="15">
      <t>ドウイ</t>
    </rPh>
    <phoneticPr fontId="2"/>
  </si>
  <si>
    <t>高齢者</t>
    <rPh sb="0" eb="2">
      <t>コウレイ</t>
    </rPh>
    <rPh sb="2" eb="3">
      <t>シャ</t>
    </rPh>
    <phoneticPr fontId="2"/>
  </si>
  <si>
    <t>子ども連れ等のファミリー層</t>
    <rPh sb="0" eb="1">
      <t>コ</t>
    </rPh>
    <rPh sb="3" eb="4">
      <t>ヅ</t>
    </rPh>
    <rPh sb="5" eb="6">
      <t>トウ</t>
    </rPh>
    <rPh sb="12" eb="13">
      <t>ソウ</t>
    </rPh>
    <phoneticPr fontId="2"/>
  </si>
  <si>
    <t>その他</t>
    <rPh sb="2" eb="3">
      <t>タ</t>
    </rPh>
    <phoneticPr fontId="2"/>
  </si>
  <si>
    <t>（</t>
    <phoneticPr fontId="2"/>
  </si>
  <si>
    <t>）</t>
    <phoneticPr fontId="2"/>
  </si>
  <si>
    <t>サービス業：</t>
    <rPh sb="4" eb="5">
      <t>ギョウ</t>
    </rPh>
    <phoneticPr fontId="2"/>
  </si>
  <si>
    <t>飲食店：</t>
    <rPh sb="0" eb="2">
      <t>インショク</t>
    </rPh>
    <rPh sb="2" eb="3">
      <t>テン</t>
    </rPh>
    <phoneticPr fontId="2"/>
  </si>
  <si>
    <t>物販店：</t>
    <rPh sb="0" eb="3">
      <t>ブッパンテン</t>
    </rPh>
    <phoneticPr fontId="2"/>
  </si>
  <si>
    <t>％（</t>
    <phoneticPr fontId="2"/>
  </si>
  <si>
    <t>　　②　内容</t>
    <rPh sb="4" eb="6">
      <t>ナイヨウ</t>
    </rPh>
    <phoneticPr fontId="2"/>
  </si>
  <si>
    <t xml:space="preserve">
事業区分
</t>
    <phoneticPr fontId="2"/>
  </si>
  <si>
    <t>会社員</t>
    <rPh sb="0" eb="3">
      <t>カイシャイン</t>
    </rPh>
    <phoneticPr fontId="2"/>
  </si>
  <si>
    <t>学生</t>
    <rPh sb="0" eb="2">
      <t>ガクセイ</t>
    </rPh>
    <phoneticPr fontId="2"/>
  </si>
  <si>
    <t>構成員の過半数が県内中小企業者（県個人事業税又は法人県民税の対象となる事業者のうち中小企業支援法（昭和38年法律第147号）第２条第１項第１号から第４号に規定する者）であること。</t>
    <phoneticPr fontId="2"/>
  </si>
  <si>
    <t xml:space="preserve"> (2) 年間売上高</t>
    <phoneticPr fontId="2"/>
  </si>
  <si>
    <t xml:space="preserve"> (3) 会員や地域住民の満足度等</t>
    <phoneticPr fontId="2"/>
  </si>
  <si>
    <t>目標</t>
    <rPh sb="0" eb="2">
      <t>モクヒョウ</t>
    </rPh>
    <phoneticPr fontId="2"/>
  </si>
  <si>
    <t>会員</t>
    <rPh sb="0" eb="2">
      <t>カイイン</t>
    </rPh>
    <phoneticPr fontId="2"/>
  </si>
  <si>
    <t>％</t>
    <phoneticPr fontId="2"/>
  </si>
  <si>
    <t>地域住民</t>
    <rPh sb="0" eb="2">
      <t>チイキ</t>
    </rPh>
    <rPh sb="2" eb="4">
      <t>ジュウミン</t>
    </rPh>
    <phoneticPr fontId="2"/>
  </si>
  <si>
    <t>測定方法</t>
    <rPh sb="0" eb="2">
      <t>ソクテイ</t>
    </rPh>
    <rPh sb="2" eb="4">
      <t>ホウホウ</t>
    </rPh>
    <phoneticPr fontId="2"/>
  </si>
  <si>
    <t>目標     b</t>
    <rPh sb="0" eb="2">
      <t>モクヒョウ</t>
    </rPh>
    <phoneticPr fontId="2"/>
  </si>
  <si>
    <t>□</t>
    <phoneticPr fontId="2"/>
  </si>
  <si>
    <t>☑</t>
    <phoneticPr fontId="2"/>
  </si>
  <si>
    <t>アンケート</t>
    <phoneticPr fontId="2"/>
  </si>
  <si>
    <t>聞取り</t>
    <rPh sb="0" eb="2">
      <t>キキト</t>
    </rPh>
    <phoneticPr fontId="2"/>
  </si>
  <si>
    <t>その他（</t>
    <rPh sb="2" eb="3">
      <t>タ</t>
    </rPh>
    <phoneticPr fontId="2"/>
  </si>
  <si>
    <t>）</t>
    <phoneticPr fontId="2"/>
  </si>
  <si>
    <t>　①　事業実施による会員や地域住民の満足度</t>
    <rPh sb="3" eb="5">
      <t>ジギョウ</t>
    </rPh>
    <rPh sb="5" eb="7">
      <t>ジッシ</t>
    </rPh>
    <rPh sb="10" eb="12">
      <t>カイイン</t>
    </rPh>
    <rPh sb="13" eb="15">
      <t>チイキ</t>
    </rPh>
    <rPh sb="15" eb="17">
      <t>ジュウミン</t>
    </rPh>
    <rPh sb="18" eb="21">
      <t>マンゾクド</t>
    </rPh>
    <phoneticPr fontId="2"/>
  </si>
  <si>
    <t>　②　商店街全体に対する想定効果（認知度の向上、会員数や店舗数の増加など）</t>
    <rPh sb="9" eb="10">
      <t>タイ</t>
    </rPh>
    <rPh sb="17" eb="20">
      <t>ニンチド</t>
    </rPh>
    <rPh sb="21" eb="23">
      <t>コウジョウ</t>
    </rPh>
    <phoneticPr fontId="2"/>
  </si>
  <si>
    <t>【前年度事業　年間売上高】</t>
    <rPh sb="1" eb="4">
      <t>ゼンネンド</t>
    </rPh>
    <rPh sb="4" eb="6">
      <t>ジギョウ</t>
    </rPh>
    <rPh sb="11" eb="12">
      <t>タカ</t>
    </rPh>
    <phoneticPr fontId="2"/>
  </si>
  <si>
    <t>事業実施前</t>
    <phoneticPr fontId="2"/>
  </si>
  <si>
    <t>【３年後の売上高（年間）】（数値目標）</t>
    <phoneticPr fontId="2"/>
  </si>
  <si>
    <t>〇</t>
    <phoneticPr fontId="2"/>
  </si>
  <si>
    <t>計画</t>
    <rPh sb="0" eb="2">
      <t>ケイカク</t>
    </rPh>
    <phoneticPr fontId="2"/>
  </si>
  <si>
    <t>スケジュール</t>
    <phoneticPr fontId="2"/>
  </si>
  <si>
    <t>↓今回、該当する年目に「○」を選択</t>
    <rPh sb="15" eb="17">
      <t>センタク</t>
    </rPh>
    <phoneticPr fontId="2"/>
  </si>
  <si>
    <t>　①　測定方法</t>
    <rPh sb="3" eb="5">
      <t>ソクテイ</t>
    </rPh>
    <rPh sb="5" eb="7">
      <t>ホウホウ</t>
    </rPh>
    <phoneticPr fontId="2"/>
  </si>
  <si>
    <t>　②　評価・検証方法</t>
    <rPh sb="3" eb="5">
      <t>ヒョウカ</t>
    </rPh>
    <rPh sb="6" eb="8">
      <t>ケンショウ</t>
    </rPh>
    <rPh sb="8" eb="10">
      <t>ホウホウ</t>
    </rPh>
    <phoneticPr fontId="2"/>
  </si>
  <si>
    <t>ホームページ</t>
    <phoneticPr fontId="2"/>
  </si>
  <si>
    <t>ポスター</t>
    <phoneticPr fontId="2"/>
  </si>
  <si>
    <t>新聞折込</t>
    <rPh sb="0" eb="2">
      <t>シンブン</t>
    </rPh>
    <rPh sb="2" eb="4">
      <t>オリコミ</t>
    </rPh>
    <phoneticPr fontId="2"/>
  </si>
  <si>
    <t>地域紙</t>
    <rPh sb="0" eb="3">
      <t>チイキシ</t>
    </rPh>
    <phoneticPr fontId="2"/>
  </si>
  <si>
    <t>チラシ</t>
    <phoneticPr fontId="2"/>
  </si>
  <si>
    <t>応募事業の採択を受けた場合は、知事が定める期限までに「神奈川県商店街魅力アップ事業費補助金交付申請書（様式４－１）」に必要書類を添付して提出すること。</t>
    <rPh sb="0" eb="2">
      <t>オウボ</t>
    </rPh>
    <rPh sb="2" eb="4">
      <t>ジギョウ</t>
    </rPh>
    <rPh sb="5" eb="7">
      <t>サイタク</t>
    </rPh>
    <rPh sb="8" eb="9">
      <t>ウ</t>
    </rPh>
    <rPh sb="11" eb="13">
      <t>バアイ</t>
    </rPh>
    <rPh sb="15" eb="17">
      <t>チジ</t>
    </rPh>
    <rPh sb="18" eb="19">
      <t>サダ</t>
    </rPh>
    <rPh sb="21" eb="23">
      <t>キゲン</t>
    </rPh>
    <rPh sb="59" eb="61">
      <t>ヒツヨウ</t>
    </rPh>
    <rPh sb="61" eb="63">
      <t>ショルイ</t>
    </rPh>
    <rPh sb="64" eb="66">
      <t>テンプ</t>
    </rPh>
    <rPh sb="68" eb="70">
      <t>テイシュツ</t>
    </rPh>
    <phoneticPr fontId="2"/>
  </si>
  <si>
    <t>※　補助対象の事業に使用し、家賃等の対象経費とする物件がある場合に記入すること。</t>
    <rPh sb="2" eb="4">
      <t>ホジョ</t>
    </rPh>
    <rPh sb="4" eb="6">
      <t>タイショウ</t>
    </rPh>
    <rPh sb="7" eb="9">
      <t>ジギョウ</t>
    </rPh>
    <rPh sb="10" eb="12">
      <t>シヨウ</t>
    </rPh>
    <rPh sb="14" eb="16">
      <t>ヤチン</t>
    </rPh>
    <rPh sb="16" eb="17">
      <t>トウ</t>
    </rPh>
    <rPh sb="18" eb="20">
      <t>タイショウ</t>
    </rPh>
    <rPh sb="20" eb="22">
      <t>ケイヒ</t>
    </rPh>
    <rPh sb="25" eb="27">
      <t>ブッケン</t>
    </rPh>
    <phoneticPr fontId="3"/>
  </si>
  <si>
    <t>　(2) 事業周知に係る広報の内容（該当するものの□にチェック）</t>
    <rPh sb="5" eb="7">
      <t>ジギョウ</t>
    </rPh>
    <rPh sb="7" eb="9">
      <t>シュウチ</t>
    </rPh>
    <rPh sb="10" eb="11">
      <t>カカ</t>
    </rPh>
    <rPh sb="12" eb="14">
      <t>コウホウ</t>
    </rPh>
    <rPh sb="15" eb="17">
      <t>ナイヨウ</t>
    </rPh>
    <rPh sb="18" eb="20">
      <t>ガイトウ</t>
    </rPh>
    <phoneticPr fontId="2"/>
  </si>
  <si>
    <t>　　①　目的（商店街の魅力を高め、集客力の強化につながることが分かるように記入すること。）</t>
    <rPh sb="4" eb="6">
      <t>モクテキ</t>
    </rPh>
    <rPh sb="7" eb="10">
      <t>ショウテンガイ</t>
    </rPh>
    <rPh sb="11" eb="13">
      <t>ミリョク</t>
    </rPh>
    <rPh sb="14" eb="15">
      <t>タカ</t>
    </rPh>
    <rPh sb="17" eb="20">
      <t>シュウキャクリョク</t>
    </rPh>
    <rPh sb="21" eb="23">
      <t>キョウカ</t>
    </rPh>
    <rPh sb="31" eb="32">
      <t>ワ</t>
    </rPh>
    <rPh sb="37" eb="39">
      <t>キニュウ</t>
    </rPh>
    <phoneticPr fontId="2"/>
  </si>
  <si>
    <t>※　事業実施以降、改めて曜日や時間帯を合わせて数値の測定をする必要があります。</t>
    <rPh sb="2" eb="4">
      <t>ジギョウ</t>
    </rPh>
    <rPh sb="4" eb="6">
      <t>ジッシ</t>
    </rPh>
    <rPh sb="6" eb="8">
      <t>イコウ</t>
    </rPh>
    <rPh sb="9" eb="10">
      <t>アラタ</t>
    </rPh>
    <rPh sb="19" eb="20">
      <t>ア</t>
    </rPh>
    <rPh sb="23" eb="25">
      <t>スウチ</t>
    </rPh>
    <rPh sb="26" eb="28">
      <t>ソクテイ</t>
    </rPh>
    <rPh sb="31" eb="33">
      <t>ヒツヨウ</t>
    </rPh>
    <phoneticPr fontId="2"/>
  </si>
  <si>
    <t>公益社団法人商連かながわに「事業計画に係る推薦依頼書（様式１－３）」を提出します。</t>
    <rPh sb="0" eb="8">
      <t>コウエキシャダンホウジンショウレン</t>
    </rPh>
    <rPh sb="14" eb="16">
      <t>ジギョウ</t>
    </rPh>
    <rPh sb="16" eb="18">
      <t>ケイカク</t>
    </rPh>
    <rPh sb="19" eb="20">
      <t>カカ</t>
    </rPh>
    <rPh sb="21" eb="26">
      <t>スイセンイライショ</t>
    </rPh>
    <rPh sb="35" eb="37">
      <t>テイシュツ</t>
    </rPh>
    <phoneticPr fontId="2"/>
  </si>
  <si>
    <t>　※　事業実施前と比較できるように記入すること。</t>
    <phoneticPr fontId="2"/>
  </si>
  <si>
    <t>※　事業実施以後、改めて曜日や時間帯を合わせて数値の測定をする必要があります。</t>
    <phoneticPr fontId="2"/>
  </si>
  <si>
    <t>※（1)で掲げた目標を実現できるような事業計画と実施スケジュールを記入すること。</t>
    <rPh sb="24" eb="26">
      <t>ジッシ</t>
    </rPh>
    <rPh sb="33" eb="35">
      <t>キニュウ</t>
    </rPh>
    <phoneticPr fontId="3"/>
  </si>
  <si>
    <t>　神奈川県商店街魅力アップ事業費補助金の応募について団体等の同意を得ているので、神奈川県商店街魅力アップ事業費補助金交付要綱第７条第１項の規定に基づき、事業計画書（応募）を提出します。</t>
    <rPh sb="20" eb="22">
      <t>オウボ</t>
    </rPh>
    <rPh sb="47" eb="49">
      <t>ミリョク</t>
    </rPh>
    <rPh sb="54" eb="55">
      <t>ヒ</t>
    </rPh>
    <rPh sb="55" eb="58">
      <t>ホジョキン</t>
    </rPh>
    <rPh sb="58" eb="60">
      <t>コウフ</t>
    </rPh>
    <rPh sb="60" eb="62">
      <t>ヨウコウ</t>
    </rPh>
    <rPh sb="62" eb="63">
      <t>ダイ</t>
    </rPh>
    <rPh sb="64" eb="65">
      <t>ジョウ</t>
    </rPh>
    <rPh sb="65" eb="66">
      <t>ダイ</t>
    </rPh>
    <rPh sb="67" eb="68">
      <t>コウ</t>
    </rPh>
    <rPh sb="69" eb="71">
      <t>キテイ</t>
    </rPh>
    <rPh sb="72" eb="73">
      <t>モト</t>
    </rPh>
    <rPh sb="76" eb="78">
      <t>ジギョウ</t>
    </rPh>
    <rPh sb="78" eb="80">
      <t>ケイカク</t>
    </rPh>
    <rPh sb="80" eb="81">
      <t>ショ</t>
    </rPh>
    <rPh sb="82" eb="84">
      <t>オウボ</t>
    </rPh>
    <rPh sb="86" eb="88">
      <t>テイシュツ</t>
    </rPh>
    <phoneticPr fontId="3"/>
  </si>
  <si>
    <t>３　事業名及び事業実施地について</t>
    <rPh sb="2" eb="4">
      <t>ジギョウ</t>
    </rPh>
    <rPh sb="4" eb="5">
      <t>メイ</t>
    </rPh>
    <rPh sb="5" eb="6">
      <t>オヨ</t>
    </rPh>
    <rPh sb="7" eb="9">
      <t>ジギョウ</t>
    </rPh>
    <rPh sb="9" eb="11">
      <t>ジッシ</t>
    </rPh>
    <rPh sb="11" eb="12">
      <t>チ</t>
    </rPh>
    <phoneticPr fontId="3"/>
  </si>
  <si>
    <t>　(1) 事業名（35文字程度で目的、内容がイメージできるような名称とすること。）</t>
    <rPh sb="11" eb="13">
      <t>モジ</t>
    </rPh>
    <rPh sb="13" eb="15">
      <t>テイド</t>
    </rPh>
    <phoneticPr fontId="2"/>
  </si>
  <si>
    <t>　(1) 全体の目的、内容</t>
    <rPh sb="11" eb="13">
      <t>ナイヨウ</t>
    </rPh>
    <phoneticPr fontId="2"/>
  </si>
  <si>
    <t>該当する事業区分の右欄に○を記載</t>
    <rPh sb="0" eb="2">
      <t>ガイトウ</t>
    </rPh>
    <rPh sb="9" eb="11">
      <t>ウラン</t>
    </rPh>
    <phoneticPr fontId="2"/>
  </si>
  <si>
    <t>合計
（税込）</t>
    <rPh sb="0" eb="2">
      <t>ゴウケイ</t>
    </rPh>
    <rPh sb="4" eb="6">
      <t>ゼイコ</t>
    </rPh>
    <phoneticPr fontId="3"/>
  </si>
  <si>
    <t>事業
番号</t>
    <rPh sb="0" eb="2">
      <t>ジギョウ</t>
    </rPh>
    <rPh sb="3" eb="5">
      <t>バンゴウ</t>
    </rPh>
    <phoneticPr fontId="2"/>
  </si>
  <si>
    <t>【重点取組事業を応募する場合】</t>
    <rPh sb="8" eb="10">
      <t>オウボ</t>
    </rPh>
    <phoneticPr fontId="2"/>
  </si>
  <si>
    <t>重点取組事業の事業区分の補助対象経費合計※４</t>
    <rPh sb="0" eb="2">
      <t>ジュウテン</t>
    </rPh>
    <rPh sb="2" eb="4">
      <t>トリクミ</t>
    </rPh>
    <rPh sb="4" eb="6">
      <t>ジギョウ</t>
    </rPh>
    <rPh sb="7" eb="9">
      <t>ジギョウ</t>
    </rPh>
    <rPh sb="9" eb="11">
      <t>クブン</t>
    </rPh>
    <rPh sb="12" eb="14">
      <t>ホジョ</t>
    </rPh>
    <rPh sb="14" eb="16">
      <t>タイショウ</t>
    </rPh>
    <rPh sb="16" eb="18">
      <t>ケイヒ</t>
    </rPh>
    <rPh sb="18" eb="20">
      <t>ゴウケイ</t>
    </rPh>
    <phoneticPr fontId="3"/>
  </si>
  <si>
    <t>施設整備関係費（ハード）合計が全体に占める割合※３</t>
    <rPh sb="12" eb="14">
      <t>ゴウケイ</t>
    </rPh>
    <rPh sb="15" eb="17">
      <t>ゼンタイ</t>
    </rPh>
    <rPh sb="18" eb="19">
      <t>シ</t>
    </rPh>
    <rPh sb="21" eb="23">
      <t>ワリアイ</t>
    </rPh>
    <phoneticPr fontId="2"/>
  </si>
  <si>
    <t>全体に占める割合※５</t>
    <rPh sb="0" eb="2">
      <t>ゼンタイ</t>
    </rPh>
    <rPh sb="3" eb="4">
      <t>シ</t>
    </rPh>
    <rPh sb="6" eb="8">
      <t>ワリアイ</t>
    </rPh>
    <phoneticPr fontId="2"/>
  </si>
  <si>
    <t>８　物件（賃借物件）について</t>
    <rPh sb="2" eb="4">
      <t>ブッケン</t>
    </rPh>
    <phoneticPr fontId="3"/>
  </si>
  <si>
    <t>９　目標数値（事業実施前と比較できるように記入すること。）</t>
    <phoneticPr fontId="2"/>
  </si>
  <si>
    <t>事業実施前対比(b-a)/a</t>
    <rPh sb="0" eb="2">
      <t>ジギョウ</t>
    </rPh>
    <rPh sb="2" eb="4">
      <t>ジッシ</t>
    </rPh>
    <rPh sb="4" eb="5">
      <t>マエ</t>
    </rPh>
    <rPh sb="5" eb="7">
      <t>タイヒ</t>
    </rPh>
    <phoneticPr fontId="2"/>
  </si>
  <si>
    <t>年間売上高 a</t>
    <rPh sb="0" eb="2">
      <t>ネンカン</t>
    </rPh>
    <rPh sb="2" eb="4">
      <t>ウリアゲ</t>
    </rPh>
    <rPh sb="4" eb="5">
      <t>ダカ</t>
    </rPh>
    <phoneticPr fontId="2"/>
  </si>
  <si>
    <t>年間売上高 b</t>
    <rPh sb="0" eb="2">
      <t>ネンカン</t>
    </rPh>
    <rPh sb="2" eb="4">
      <t>ウリアゲ</t>
    </rPh>
    <rPh sb="4" eb="5">
      <t>ダカ</t>
    </rPh>
    <phoneticPr fontId="2"/>
  </si>
  <si>
    <t xml:space="preserve"> (1) 過年度事業の概要（実施した内容を簡潔に記入すること。）</t>
    <rPh sb="5" eb="8">
      <t>カネンド</t>
    </rPh>
    <rPh sb="8" eb="10">
      <t>ジギョウ</t>
    </rPh>
    <rPh sb="11" eb="13">
      <t>ガイヨウ</t>
    </rPh>
    <rPh sb="14" eb="16">
      <t>ジッシ</t>
    </rPh>
    <rPh sb="18" eb="20">
      <t>ナイヨウ</t>
    </rPh>
    <rPh sb="21" eb="23">
      <t>カンケツ</t>
    </rPh>
    <rPh sb="24" eb="26">
      <t>キニュウ</t>
    </rPh>
    <phoneticPr fontId="3"/>
  </si>
  <si>
    <t xml:space="preserve"> (2) 過年度事業実施の効果（前年度の目標達成状況等について記入すること。）</t>
    <rPh sb="5" eb="8">
      <t>カネンド</t>
    </rPh>
    <rPh sb="26" eb="27">
      <t>トウ</t>
    </rPh>
    <phoneticPr fontId="2"/>
  </si>
  <si>
    <t>年間売上高       c</t>
    <rPh sb="0" eb="2">
      <t>ネンカン</t>
    </rPh>
    <rPh sb="2" eb="4">
      <t>ウリアゲ</t>
    </rPh>
    <rPh sb="4" eb="5">
      <t>ダカ</t>
    </rPh>
    <phoneticPr fontId="2"/>
  </si>
  <si>
    <t>【前年度事業　商店街全体に対する効果や会員や地域住民の満足度等】</t>
    <rPh sb="1" eb="4">
      <t>ゼンネンド</t>
    </rPh>
    <rPh sb="4" eb="6">
      <t>ジギョウ</t>
    </rPh>
    <phoneticPr fontId="2"/>
  </si>
  <si>
    <t>通行量 a</t>
    <rPh sb="0" eb="3">
      <t>ツウコウリョウ</t>
    </rPh>
    <phoneticPr fontId="2"/>
  </si>
  <si>
    <t>通行量 b</t>
    <rPh sb="0" eb="3">
      <t>ツウコウリョウ</t>
    </rPh>
    <phoneticPr fontId="2"/>
  </si>
  <si>
    <t>11　３年後に実現する目標や活性化に至るプロセスを定める計画書</t>
    <rPh sb="4" eb="6">
      <t>ネンゴ</t>
    </rPh>
    <rPh sb="7" eb="9">
      <t>ジツゲン</t>
    </rPh>
    <rPh sb="11" eb="13">
      <t>モクヒョウ</t>
    </rPh>
    <rPh sb="14" eb="17">
      <t>カッセイカ</t>
    </rPh>
    <rPh sb="18" eb="19">
      <t>イタ</t>
    </rPh>
    <rPh sb="25" eb="26">
      <t>サダ</t>
    </rPh>
    <rPh sb="28" eb="30">
      <t>ケイカク</t>
    </rPh>
    <rPh sb="30" eb="31">
      <t>ショ</t>
    </rPh>
    <phoneticPr fontId="3"/>
  </si>
  <si>
    <t>　※　前年度以前に採択されたことがある団体は、初年度に提出した内容を記入すること。</t>
    <rPh sb="6" eb="8">
      <t>イゼン</t>
    </rPh>
    <rPh sb="23" eb="26">
      <t>ショネンド</t>
    </rPh>
    <rPh sb="27" eb="29">
      <t>テイシュツ</t>
    </rPh>
    <rPh sb="31" eb="33">
      <t>ナイヨウ</t>
    </rPh>
    <rPh sb="34" eb="36">
      <t>キニュウ</t>
    </rPh>
    <phoneticPr fontId="2"/>
  </si>
  <si>
    <t>※次の各項目について、３年後に実現する数値目標をどのように測定し、評価・検証していくか記入すること。</t>
    <rPh sb="1" eb="2">
      <t>ツギ</t>
    </rPh>
    <rPh sb="3" eb="6">
      <t>カクコウモク</t>
    </rPh>
    <rPh sb="19" eb="21">
      <t>スウチ</t>
    </rPh>
    <phoneticPr fontId="3"/>
  </si>
  <si>
    <t>【年間売上高】</t>
    <rPh sb="1" eb="3">
      <t>ネンカン</t>
    </rPh>
    <rPh sb="3" eb="5">
      <t>ウリアゲ</t>
    </rPh>
    <rPh sb="5" eb="6">
      <t>ダカ</t>
    </rPh>
    <phoneticPr fontId="2"/>
  </si>
  <si>
    <t>【会員や地域住民の満足度】</t>
    <rPh sb="1" eb="3">
      <t>カイイン</t>
    </rPh>
    <rPh sb="4" eb="6">
      <t>チイキ</t>
    </rPh>
    <rPh sb="6" eb="8">
      <t>ジュウミン</t>
    </rPh>
    <rPh sb="9" eb="12">
      <t>マンゾクド</t>
    </rPh>
    <phoneticPr fontId="2"/>
  </si>
  <si>
    <t>神奈川県商店街魅力アップ事業計画書（応募）</t>
    <rPh sb="0" eb="3">
      <t>カナガワ</t>
    </rPh>
    <rPh sb="7" eb="9">
      <t>ミリョク</t>
    </rPh>
    <rPh sb="14" eb="17">
      <t>ケイカクショ</t>
    </rPh>
    <rPh sb="18" eb="20">
      <t>オウボ</t>
    </rPh>
    <phoneticPr fontId="3"/>
  </si>
  <si>
    <t>□</t>
    <phoneticPr fontId="3"/>
  </si>
  <si>
    <t>③インバウンドへの取組</t>
    <phoneticPr fontId="2"/>
  </si>
  <si>
    <t>④脱炭素社会の実現に向けた取組</t>
    <phoneticPr fontId="2"/>
  </si>
  <si>
    <t>⑤小規模団体の取組</t>
    <phoneticPr fontId="2"/>
  </si>
  <si>
    <t>⑥複数の商店街団体等が連携して実施する取組</t>
    <phoneticPr fontId="2"/>
  </si>
  <si>
    <t>※　３団体以上による連携で実施する場合、適宜、上記表を追加し、記載してください。</t>
    <phoneticPr fontId="2"/>
  </si>
  <si>
    <t>　(3) 実施体制　※事業によって実施体制が異なる場合は、事業ごとに記入すること。</t>
    <rPh sb="5" eb="7">
      <t>ジッシ</t>
    </rPh>
    <rPh sb="7" eb="9">
      <t>タイセイ</t>
    </rPh>
    <rPh sb="11" eb="13">
      <t>ジギョウ</t>
    </rPh>
    <rPh sb="17" eb="19">
      <t>ジッシ</t>
    </rPh>
    <rPh sb="19" eb="21">
      <t>タイセイ</t>
    </rPh>
    <rPh sb="22" eb="23">
      <t>コト</t>
    </rPh>
    <rPh sb="25" eb="27">
      <t>バアイ</t>
    </rPh>
    <rPh sb="29" eb="31">
      <t>ジギョウ</t>
    </rPh>
    <rPh sb="34" eb="36">
      <t>キニュウ</t>
    </rPh>
    <phoneticPr fontId="2"/>
  </si>
  <si>
    <t>　(4) その他特記事項（地域内の他団体等との連携など、特筆すべき事項があれば記入すること。）</t>
    <rPh sb="7" eb="8">
      <t>タ</t>
    </rPh>
    <rPh sb="8" eb="10">
      <t>トッキ</t>
    </rPh>
    <rPh sb="10" eb="12">
      <t>ジコウ</t>
    </rPh>
    <rPh sb="13" eb="15">
      <t>チイキ</t>
    </rPh>
    <rPh sb="15" eb="16">
      <t>ナイ</t>
    </rPh>
    <rPh sb="17" eb="18">
      <t>タ</t>
    </rPh>
    <rPh sb="18" eb="20">
      <t>ダンタイ</t>
    </rPh>
    <rPh sb="20" eb="21">
      <t>トウ</t>
    </rPh>
    <rPh sb="23" eb="25">
      <t>レンケイ</t>
    </rPh>
    <rPh sb="28" eb="30">
      <t>トクヒツ</t>
    </rPh>
    <rPh sb="33" eb="35">
      <t>ジコウ</t>
    </rPh>
    <rPh sb="39" eb="41">
      <t>キニュウ</t>
    </rPh>
    <phoneticPr fontId="2"/>
  </si>
  <si>
    <t>　(5) 各事業の詳細</t>
    <phoneticPr fontId="2"/>
  </si>
  <si>
    <t xml:space="preserve">事業②　 </t>
    <rPh sb="0" eb="2">
      <t>ジギョウ</t>
    </rPh>
    <phoneticPr fontId="2"/>
  </si>
  <si>
    <t xml:space="preserve">事業③　 </t>
    <rPh sb="0" eb="2">
      <t>ジギョウ</t>
    </rPh>
    <phoneticPr fontId="2"/>
  </si>
  <si>
    <t xml:space="preserve">事業④　 </t>
    <rPh sb="0" eb="2">
      <t>ジギョウ</t>
    </rPh>
    <phoneticPr fontId="2"/>
  </si>
  <si>
    <t xml:space="preserve">事業⑤　 </t>
    <rPh sb="0" eb="2">
      <t>ジギョウ</t>
    </rPh>
    <phoneticPr fontId="2"/>
  </si>
  <si>
    <t xml:space="preserve">事業⑥　 </t>
    <rPh sb="0" eb="2">
      <t>ジギョウ</t>
    </rPh>
    <phoneticPr fontId="2"/>
  </si>
  <si>
    <t xml:space="preserve">事業⑦　 </t>
    <rPh sb="0" eb="2">
      <t>ジギョウ</t>
    </rPh>
    <phoneticPr fontId="2"/>
  </si>
  <si>
    <t xml:space="preserve">事業⑧　 </t>
    <rPh sb="0" eb="2">
      <t>ジギョウ</t>
    </rPh>
    <phoneticPr fontId="2"/>
  </si>
  <si>
    <t>団体名</t>
    <rPh sb="0" eb="2">
      <t>ダンタイ</t>
    </rPh>
    <rPh sb="2" eb="3">
      <t>メイ</t>
    </rPh>
    <phoneticPr fontId="2"/>
  </si>
  <si>
    <t>所在地</t>
    <rPh sb="0" eb="3">
      <t>ショザイチ</t>
    </rPh>
    <phoneticPr fontId="2"/>
  </si>
  <si>
    <t>〒</t>
    <phoneticPr fontId="2"/>
  </si>
  <si>
    <t>設立年月</t>
    <rPh sb="0" eb="2">
      <t>セツリツ</t>
    </rPh>
    <rPh sb="2" eb="3">
      <t>ネン</t>
    </rPh>
    <rPh sb="3" eb="4">
      <t>ガツ</t>
    </rPh>
    <phoneticPr fontId="2"/>
  </si>
  <si>
    <t>E-mail</t>
    <phoneticPr fontId="2"/>
  </si>
  <si>
    <t>４　補助事業者の構成及び担当者連絡先</t>
    <rPh sb="2" eb="4">
      <t>ホジョ</t>
    </rPh>
    <rPh sb="4" eb="6">
      <t>ジギョウ</t>
    </rPh>
    <rPh sb="6" eb="7">
      <t>シャ</t>
    </rPh>
    <rPh sb="8" eb="10">
      <t>コウセイ</t>
    </rPh>
    <rPh sb="10" eb="11">
      <t>オヨ</t>
    </rPh>
    <rPh sb="12" eb="15">
      <t>タントウシャ</t>
    </rPh>
    <rPh sb="15" eb="18">
      <t>レンラクサキ</t>
    </rPh>
    <phoneticPr fontId="3"/>
  </si>
  <si>
    <t>電話番号</t>
    <rPh sb="0" eb="2">
      <t>デンワ</t>
    </rPh>
    <rPh sb="2" eb="4">
      <t>バンゴウ</t>
    </rPh>
    <phoneticPr fontId="2"/>
  </si>
  <si>
    <t>代表者
（職・氏名）</t>
    <rPh sb="0" eb="3">
      <t>ダイヒョウシャ</t>
    </rPh>
    <rPh sb="5" eb="6">
      <t>ショク</t>
    </rPh>
    <rPh sb="7" eb="9">
      <t>シメイ</t>
    </rPh>
    <phoneticPr fontId="2"/>
  </si>
  <si>
    <t>担当者(氏名)</t>
    <rPh sb="0" eb="3">
      <t>タントウシャ</t>
    </rPh>
    <rPh sb="4" eb="6">
      <t>シメイ</t>
    </rPh>
    <phoneticPr fontId="2"/>
  </si>
  <si>
    <t>担当者
(電話番号)</t>
    <rPh sb="0" eb="3">
      <t>タントウシャ</t>
    </rPh>
    <rPh sb="5" eb="7">
      <t>デンワ</t>
    </rPh>
    <rPh sb="7" eb="9">
      <t>バンゴウ</t>
    </rPh>
    <phoneticPr fontId="2"/>
  </si>
  <si>
    <t>※　３団体以上による連携で実施する場合、適宜、このページをコピーして追加し、記載してください。</t>
    <phoneticPr fontId="2"/>
  </si>
  <si>
    <t>【３年後の歩行者通行量】（数値目標）</t>
    <phoneticPr fontId="2"/>
  </si>
  <si>
    <t>(2) 事業の評価・検証</t>
    <phoneticPr fontId="2"/>
  </si>
  <si>
    <t>※　次の記載欄は「１　取組事業」において、重点取組事業「⑥複数の商店街団体等が連
　　携して実施する取組」を選択した場合に記載してください。</t>
    <rPh sb="11" eb="13">
      <t>トリクミ</t>
    </rPh>
    <rPh sb="13" eb="15">
      <t>ジギョウ</t>
    </rPh>
    <rPh sb="21" eb="23">
      <t>ジュウテン</t>
    </rPh>
    <rPh sb="23" eb="25">
      <t>トリクミ</t>
    </rPh>
    <rPh sb="25" eb="27">
      <t>ジギョウ</t>
    </rPh>
    <phoneticPr fontId="2"/>
  </si>
  <si>
    <t>※　次の記載欄は「１　取組事業」において、重点取組事業「⑥複数の商店街団体等が連携して実施
　　する取組」を選択した場合に記載してください。</t>
    <rPh sb="11" eb="13">
      <t>トリクミ</t>
    </rPh>
    <rPh sb="13" eb="15">
      <t>ジギョウ</t>
    </rPh>
    <rPh sb="21" eb="23">
      <t>ジュウテン</t>
    </rPh>
    <rPh sb="23" eb="25">
      <t>トリクミ</t>
    </rPh>
    <rPh sb="25" eb="27">
      <t>ジギョウ</t>
    </rPh>
    <phoneticPr fontId="2"/>
  </si>
  <si>
    <t>　※　重点取組事業「未病を改善する取組」、「共生社会の実現に向けた取組」、「インバウンドへの取組」
    又は「脱炭素社会の実現に向けた取組」のいずれかの場合は、該当する重点取組事業であることが、チラ
    シ、ポスター等の広報物に明確に記載されている必要があります。</t>
    <rPh sb="128" eb="130">
      <t>ヒツヨウ</t>
    </rPh>
    <phoneticPr fontId="2"/>
  </si>
  <si>
    <t>※次の記載欄は「１　取組事業」において、重点取組事業「⑥複数の商店街団体等が連携して実
　施する取組」を選択した場合に記載してください。</t>
    <phoneticPr fontId="2"/>
  </si>
  <si>
    <t>※次の記載欄は「１　取組事業」において、重点取組事業「⑥複数の商店街団体等が</t>
    <phoneticPr fontId="2"/>
  </si>
  <si>
    <t>補助確定額を、補助事業者①(代表)の団体へ一括して振り込むことについて、補助事業者②以降の団体全ての合意を得ています。</t>
    <rPh sb="0" eb="2">
      <t>ホジョ</t>
    </rPh>
    <rPh sb="2" eb="4">
      <t>カクテイ</t>
    </rPh>
    <rPh sb="4" eb="5">
      <t>ガク</t>
    </rPh>
    <rPh sb="7" eb="9">
      <t>ホジョ</t>
    </rPh>
    <rPh sb="9" eb="11">
      <t>ジギョウ</t>
    </rPh>
    <rPh sb="11" eb="12">
      <t>シャ</t>
    </rPh>
    <rPh sb="14" eb="16">
      <t>ダイヒョウ</t>
    </rPh>
    <rPh sb="18" eb="20">
      <t>ダンタイ</t>
    </rPh>
    <rPh sb="21" eb="23">
      <t>イッカツ</t>
    </rPh>
    <rPh sb="25" eb="26">
      <t>フ</t>
    </rPh>
    <rPh sb="27" eb="28">
      <t>コ</t>
    </rPh>
    <rPh sb="36" eb="38">
      <t>ホジョ</t>
    </rPh>
    <rPh sb="38" eb="40">
      <t>ジギョウ</t>
    </rPh>
    <rPh sb="40" eb="41">
      <t>シャ</t>
    </rPh>
    <rPh sb="42" eb="44">
      <t>イコウ</t>
    </rPh>
    <rPh sb="45" eb="47">
      <t>ダンタイ</t>
    </rPh>
    <rPh sb="47" eb="48">
      <t>スベ</t>
    </rPh>
    <rPh sb="50" eb="52">
      <t>ゴウイ</t>
    </rPh>
    <rPh sb="53" eb="54">
      <t>エ</t>
    </rPh>
    <phoneticPr fontId="2"/>
  </si>
  <si>
    <t>県のアドバイザー派遣制度について</t>
    <rPh sb="0" eb="1">
      <t>ケン</t>
    </rPh>
    <rPh sb="8" eb="10">
      <t>ハケン</t>
    </rPh>
    <rPh sb="10" eb="12">
      <t>セイド</t>
    </rPh>
    <phoneticPr fontId="2"/>
  </si>
  <si>
    <t>　※転借物件の場合は下記についても記載のこと。</t>
    <phoneticPr fontId="2"/>
  </si>
  <si>
    <t>※　３団体以上による連携で実施する場合、適宜、このページをコピーして追加し、記載してください。</t>
    <rPh sb="38" eb="40">
      <t>キサイ</t>
    </rPh>
    <phoneticPr fontId="2"/>
  </si>
  <si>
    <t>※　重点取組事業「複数の商店街団体等が連携して実施する取組」に応募するに当たり、以下の同意及び選択が必要です。□にチェック。</t>
    <rPh sb="2" eb="8">
      <t>ジュウテントリクミジギョウ</t>
    </rPh>
    <rPh sb="9" eb="11">
      <t>フクスウ</t>
    </rPh>
    <rPh sb="12" eb="15">
      <t>ショウテンガイ</t>
    </rPh>
    <rPh sb="15" eb="17">
      <t>ダンタイ</t>
    </rPh>
    <rPh sb="17" eb="18">
      <t>トウ</t>
    </rPh>
    <rPh sb="19" eb="21">
      <t>レンケイ</t>
    </rPh>
    <rPh sb="23" eb="25">
      <t>ジッシ</t>
    </rPh>
    <rPh sb="27" eb="29">
      <t>トリクミ</t>
    </rPh>
    <rPh sb="31" eb="33">
      <t>オウボ</t>
    </rPh>
    <rPh sb="36" eb="37">
      <t>ア</t>
    </rPh>
    <rPh sb="40" eb="42">
      <t>イカ</t>
    </rPh>
    <rPh sb="43" eb="45">
      <t>ドウイ</t>
    </rPh>
    <rPh sb="45" eb="46">
      <t>オヨ</t>
    </rPh>
    <rPh sb="47" eb="49">
      <t>センタク</t>
    </rPh>
    <rPh sb="50" eb="52">
      <t>ヒツヨウ</t>
    </rPh>
    <phoneticPr fontId="2"/>
  </si>
  <si>
    <r>
      <t>　</t>
    </r>
    <r>
      <rPr>
        <sz val="11"/>
        <rFont val="ＭＳ 明朝"/>
        <family val="1"/>
        <charset val="128"/>
      </rPr>
      <t>連携して実施する取組」を選択した場合に記載してください。</t>
    </r>
    <phoneticPr fontId="2"/>
  </si>
  <si>
    <t>⑦日産自動車追浜工場の車両生産終了等・米国関税対応に係る取組</t>
    <phoneticPr fontId="2"/>
  </si>
  <si>
    <t>団体名①</t>
    <rPh sb="0" eb="2">
      <t>ダンタイ</t>
    </rPh>
    <rPh sb="2" eb="3">
      <t>メイ</t>
    </rPh>
    <phoneticPr fontId="2"/>
  </si>
  <si>
    <t>団体名②</t>
    <rPh sb="0" eb="2">
      <t>ダンタイ</t>
    </rPh>
    <rPh sb="2" eb="3">
      <t>メイ</t>
    </rPh>
    <phoneticPr fontId="2"/>
  </si>
  <si>
    <t>５　商店街等の現在の状況（詳細に記入すること。）</t>
    <rPh sb="2" eb="5">
      <t>ショウテンガイ</t>
    </rPh>
    <rPh sb="5" eb="6">
      <t>トウ</t>
    </rPh>
    <rPh sb="7" eb="9">
      <t>ゲンザイ</t>
    </rPh>
    <rPh sb="10" eb="12">
      <t>ジョウキョウ</t>
    </rPh>
    <rPh sb="13" eb="15">
      <t>ショウサイ</t>
    </rPh>
    <rPh sb="16" eb="18">
      <t>キニュウ</t>
    </rPh>
    <phoneticPr fontId="3"/>
  </si>
  <si>
    <t>補助事業者②</t>
    <rPh sb="0" eb="2">
      <t>ホジョ</t>
    </rPh>
    <rPh sb="2" eb="4">
      <t>ジギョウ</t>
    </rPh>
    <rPh sb="4" eb="5">
      <t>シャ</t>
    </rPh>
    <phoneticPr fontId="2"/>
  </si>
  <si>
    <t>事務処理用データ</t>
    <rPh sb="0" eb="2">
      <t>ジム</t>
    </rPh>
    <rPh sb="2" eb="5">
      <t>ショリヨウ</t>
    </rPh>
    <phoneticPr fontId="2"/>
  </si>
  <si>
    <t>申請希望額</t>
    <rPh sb="0" eb="2">
      <t>シンセイ</t>
    </rPh>
    <rPh sb="2" eb="4">
      <t>キボウ</t>
    </rPh>
    <rPh sb="4" eb="5">
      <t>ガク</t>
    </rPh>
    <phoneticPr fontId="2"/>
  </si>
  <si>
    <t>経費総額</t>
    <rPh sb="0" eb="2">
      <t>ケイヒ</t>
    </rPh>
    <rPh sb="2" eb="4">
      <t>ソウガク</t>
    </rPh>
    <phoneticPr fontId="2"/>
  </si>
  <si>
    <t>（経費総額）</t>
    <rPh sb="1" eb="3">
      <t>ケイヒ</t>
    </rPh>
    <rPh sb="3" eb="5">
      <t>ソウガク</t>
    </rPh>
    <phoneticPr fontId="2"/>
  </si>
  <si>
    <t>会員数</t>
    <rPh sb="0" eb="3">
      <t>カイインスウ</t>
    </rPh>
    <phoneticPr fontId="2"/>
  </si>
  <si>
    <t>会員数①</t>
    <rPh sb="0" eb="3">
      <t>カイインスウ</t>
    </rPh>
    <phoneticPr fontId="2"/>
  </si>
  <si>
    <t>会員数②</t>
    <rPh sb="0" eb="3">
      <t>カイインスウ</t>
    </rPh>
    <phoneticPr fontId="2"/>
  </si>
  <si>
    <t>継続</t>
    <rPh sb="0" eb="2">
      <t>ケイゾク</t>
    </rPh>
    <phoneticPr fontId="2"/>
  </si>
  <si>
    <t>県記載</t>
    <rPh sb="0" eb="1">
      <t>ケン</t>
    </rPh>
    <rPh sb="1" eb="3">
      <t>キサイ</t>
    </rPh>
    <phoneticPr fontId="2"/>
  </si>
  <si>
    <t>事業名</t>
    <rPh sb="0" eb="2">
      <t>ジギョウ</t>
    </rPh>
    <rPh sb="2" eb="3">
      <t>メイ</t>
    </rPh>
    <phoneticPr fontId="2"/>
  </si>
  <si>
    <t>重点（未病）</t>
    <rPh sb="0" eb="2">
      <t>ジュウテン</t>
    </rPh>
    <rPh sb="3" eb="5">
      <t>ミビョウ</t>
    </rPh>
    <phoneticPr fontId="2"/>
  </si>
  <si>
    <t>重点（複数連携）</t>
    <rPh sb="0" eb="2">
      <t>ジュウテン</t>
    </rPh>
    <rPh sb="3" eb="5">
      <t>フクスウ</t>
    </rPh>
    <rPh sb="5" eb="7">
      <t>レンケイ</t>
    </rPh>
    <phoneticPr fontId="2"/>
  </si>
  <si>
    <t>重点（日産・関税）</t>
    <rPh sb="0" eb="2">
      <t>ジュウテン</t>
    </rPh>
    <rPh sb="3" eb="5">
      <t>ニッサン</t>
    </rPh>
    <rPh sb="6" eb="8">
      <t>カンゼイ</t>
    </rPh>
    <phoneticPr fontId="2"/>
  </si>
  <si>
    <t>重点（共生社会）</t>
    <rPh sb="0" eb="2">
      <t>ジュウテン</t>
    </rPh>
    <rPh sb="3" eb="7">
      <t>キョウセイシャカイ</t>
    </rPh>
    <phoneticPr fontId="2"/>
  </si>
  <si>
    <t>重点（インバウンド）</t>
    <rPh sb="0" eb="2">
      <t>ジュウテン</t>
    </rPh>
    <phoneticPr fontId="2"/>
  </si>
  <si>
    <t>重点（脱炭素）</t>
    <rPh sb="0" eb="2">
      <t>ジュウテン</t>
    </rPh>
    <rPh sb="3" eb="4">
      <t>ダツ</t>
    </rPh>
    <rPh sb="4" eb="6">
      <t>タンソ</t>
    </rPh>
    <phoneticPr fontId="2"/>
  </si>
  <si>
    <t>内容概要</t>
    <rPh sb="0" eb="2">
      <t>ナイヨウ</t>
    </rPh>
    <rPh sb="2" eb="4">
      <t>ガイヨウ</t>
    </rPh>
    <phoneticPr fontId="2"/>
  </si>
  <si>
    <t>内容</t>
    <rPh sb="0" eb="2">
      <t>ナイヨウ</t>
    </rPh>
    <phoneticPr fontId="2"/>
  </si>
  <si>
    <t>構成事業</t>
    <rPh sb="0" eb="2">
      <t>コウセイ</t>
    </rPh>
    <rPh sb="2" eb="4">
      <t>ジギョウ</t>
    </rPh>
    <phoneticPr fontId="2"/>
  </si>
  <si>
    <t>構成事業①</t>
    <rPh sb="0" eb="2">
      <t>コウセイ</t>
    </rPh>
    <rPh sb="2" eb="4">
      <t>ジギョウ</t>
    </rPh>
    <phoneticPr fontId="2"/>
  </si>
  <si>
    <t>構成事業②</t>
    <rPh sb="0" eb="2">
      <t>コウセイ</t>
    </rPh>
    <rPh sb="2" eb="4">
      <t>ジギョウ</t>
    </rPh>
    <phoneticPr fontId="2"/>
  </si>
  <si>
    <t>構成事業③</t>
    <rPh sb="0" eb="2">
      <t>コウセイ</t>
    </rPh>
    <rPh sb="2" eb="4">
      <t>ジギョウ</t>
    </rPh>
    <phoneticPr fontId="2"/>
  </si>
  <si>
    <t>構成事業④</t>
    <rPh sb="0" eb="2">
      <t>コウセイ</t>
    </rPh>
    <rPh sb="2" eb="4">
      <t>ジギョウ</t>
    </rPh>
    <phoneticPr fontId="2"/>
  </si>
  <si>
    <t>構成事業⑤</t>
    <rPh sb="0" eb="2">
      <t>コウセイ</t>
    </rPh>
    <rPh sb="2" eb="4">
      <t>ジギョウ</t>
    </rPh>
    <phoneticPr fontId="2"/>
  </si>
  <si>
    <t>構成事業⑥</t>
    <rPh sb="0" eb="2">
      <t>コウセイ</t>
    </rPh>
    <rPh sb="2" eb="4">
      <t>ジギョウ</t>
    </rPh>
    <phoneticPr fontId="2"/>
  </si>
  <si>
    <t>構成事業⑦</t>
    <rPh sb="0" eb="2">
      <t>コウセイ</t>
    </rPh>
    <rPh sb="2" eb="4">
      <t>ジギョウ</t>
    </rPh>
    <phoneticPr fontId="2"/>
  </si>
  <si>
    <t>構成事業⑧</t>
    <rPh sb="0" eb="2">
      <t>コウセイ</t>
    </rPh>
    <rPh sb="2" eb="4">
      <t>ジギョウ</t>
    </rPh>
    <phoneticPr fontId="2"/>
  </si>
  <si>
    <t>事業番号</t>
    <rPh sb="0" eb="2">
      <t>ジギョウ</t>
    </rPh>
    <rPh sb="2" eb="4">
      <t>バンゴウ</t>
    </rPh>
    <phoneticPr fontId="2"/>
  </si>
  <si>
    <t>賑・重点</t>
    <rPh sb="0" eb="1">
      <t>ニギ</t>
    </rPh>
    <rPh sb="2" eb="4">
      <t>ジュウテン</t>
    </rPh>
    <phoneticPr fontId="2"/>
  </si>
  <si>
    <t>○</t>
    <phoneticPr fontId="2"/>
  </si>
  <si>
    <t>　</t>
  </si>
  <si>
    <t>重点割合</t>
    <rPh sb="0" eb="2">
      <t>ジュウテン</t>
    </rPh>
    <rPh sb="2" eb="4">
      <t>ワリアイ</t>
    </rPh>
    <phoneticPr fontId="2"/>
  </si>
  <si>
    <t>ハード経費割合</t>
    <rPh sb="3" eb="5">
      <t>ケイヒ</t>
    </rPh>
    <rPh sb="5" eb="7">
      <t>ワリアイ</t>
    </rPh>
    <phoneticPr fontId="2"/>
  </si>
  <si>
    <t>経費目的</t>
    <rPh sb="0" eb="2">
      <t>ケイヒ</t>
    </rPh>
    <rPh sb="2" eb="4">
      <t>モクテキ</t>
    </rPh>
    <phoneticPr fontId="29"/>
  </si>
  <si>
    <t>①重点割合</t>
    <rPh sb="1" eb="3">
      <t>ジュウテン</t>
    </rPh>
    <rPh sb="3" eb="5">
      <t>ワリアイ</t>
    </rPh>
    <phoneticPr fontId="29"/>
  </si>
  <si>
    <t>②ハード経費割合</t>
    <rPh sb="4" eb="6">
      <t>ケイヒ</t>
    </rPh>
    <rPh sb="6" eb="8">
      <t>ワリアイ</t>
    </rPh>
    <phoneticPr fontId="29"/>
  </si>
  <si>
    <t>③規則への適否</t>
    <rPh sb="1" eb="3">
      <t>キソク</t>
    </rPh>
    <rPh sb="5" eb="7">
      <t>テキヒ</t>
    </rPh>
    <phoneticPr fontId="29"/>
  </si>
  <si>
    <t>並べ</t>
    <rPh sb="0" eb="1">
      <t>ナラ</t>
    </rPh>
    <phoneticPr fontId="2"/>
  </si>
  <si>
    <t>必要性</t>
    <rPh sb="0" eb="3">
      <t>ヒツヨウセイ</t>
    </rPh>
    <phoneticPr fontId="2"/>
  </si>
  <si>
    <t>目標設定</t>
    <rPh sb="0" eb="2">
      <t>モクヒョウ</t>
    </rPh>
    <rPh sb="2" eb="4">
      <t>セッテイ</t>
    </rPh>
    <phoneticPr fontId="2"/>
  </si>
  <si>
    <t>実施体制</t>
    <rPh sb="0" eb="2">
      <t>ジッシ</t>
    </rPh>
    <rPh sb="2" eb="4">
      <t>タイセイ</t>
    </rPh>
    <phoneticPr fontId="2"/>
  </si>
  <si>
    <t>継続性</t>
    <rPh sb="0" eb="3">
      <t>ケイゾクセイ</t>
    </rPh>
    <phoneticPr fontId="2"/>
  </si>
  <si>
    <t>特になし。</t>
    <rPh sb="0" eb="1">
      <t>トク</t>
    </rPh>
    <phoneticPr fontId="2"/>
  </si>
  <si>
    <t>申請者名</t>
    <rPh sb="0" eb="2">
      <t>シンセイ</t>
    </rPh>
    <rPh sb="2" eb="3">
      <t>シャ</t>
    </rPh>
    <rPh sb="3" eb="4">
      <t>メイ</t>
    </rPh>
    <phoneticPr fontId="2"/>
  </si>
  <si>
    <t>①必要性</t>
    <rPh sb="1" eb="4">
      <t>ヒツヨウセイ</t>
    </rPh>
    <phoneticPr fontId="2"/>
  </si>
  <si>
    <t>②取組への明確性</t>
    <rPh sb="1" eb="3">
      <t>トリクミ</t>
    </rPh>
    <rPh sb="5" eb="8">
      <t>メイカクセイ</t>
    </rPh>
    <phoneticPr fontId="2"/>
  </si>
  <si>
    <t>③課題やニーズ</t>
    <rPh sb="1" eb="3">
      <t>カダイ</t>
    </rPh>
    <phoneticPr fontId="2"/>
  </si>
  <si>
    <t>④ﾊｰﾄﾞ等必要性</t>
    <rPh sb="5" eb="6">
      <t>トウ</t>
    </rPh>
    <rPh sb="6" eb="9">
      <t>ヒツヨウセイ</t>
    </rPh>
    <phoneticPr fontId="2"/>
  </si>
  <si>
    <t>⑤過去３年実績</t>
    <rPh sb="1" eb="3">
      <t>カコ</t>
    </rPh>
    <rPh sb="4" eb="5">
      <t>ネン</t>
    </rPh>
    <rPh sb="5" eb="7">
      <t>ジッセキ</t>
    </rPh>
    <phoneticPr fontId="2"/>
  </si>
  <si>
    <t>⑥経費妥当性</t>
    <rPh sb="1" eb="3">
      <t>ケイヒ</t>
    </rPh>
    <rPh sb="3" eb="6">
      <t>ダトウセイ</t>
    </rPh>
    <phoneticPr fontId="2"/>
  </si>
  <si>
    <t>②満足度</t>
    <rPh sb="1" eb="4">
      <t>マンゾクド</t>
    </rPh>
    <phoneticPr fontId="2"/>
  </si>
  <si>
    <t>事業計画書参照</t>
    <rPh sb="0" eb="2">
      <t>ジギョウ</t>
    </rPh>
    <rPh sb="2" eb="5">
      <t>ケイカクショ</t>
    </rPh>
    <rPh sb="5" eb="7">
      <t>サンショウ</t>
    </rPh>
    <phoneticPr fontId="2"/>
  </si>
  <si>
    <t>③事業構成</t>
    <rPh sb="1" eb="3">
      <t>ジギョウ</t>
    </rPh>
    <rPh sb="3" eb="5">
      <t>コウセイ</t>
    </rPh>
    <phoneticPr fontId="2"/>
  </si>
  <si>
    <t>①体制・スケジュール</t>
    <rPh sb="1" eb="3">
      <t>タイセイ</t>
    </rPh>
    <phoneticPr fontId="2"/>
  </si>
  <si>
    <t>②収支見込</t>
    <rPh sb="1" eb="3">
      <t>シュウシ</t>
    </rPh>
    <rPh sb="3" eb="5">
      <t>ミコミ</t>
    </rPh>
    <phoneticPr fontId="2"/>
  </si>
  <si>
    <t>③必要な連携</t>
    <rPh sb="1" eb="3">
      <t>ヒツヨウ</t>
    </rPh>
    <rPh sb="4" eb="6">
      <t>レンケイ</t>
    </rPh>
    <phoneticPr fontId="2"/>
  </si>
  <si>
    <t>①事業継続性</t>
    <rPh sb="1" eb="3">
      <t>ジギョウ</t>
    </rPh>
    <rPh sb="3" eb="5">
      <t>ケイゾク</t>
    </rPh>
    <rPh sb="5" eb="6">
      <t>セイ</t>
    </rPh>
    <phoneticPr fontId="2"/>
  </si>
  <si>
    <t>②前年からの適切な是正</t>
    <rPh sb="1" eb="3">
      <t>ゼンネン</t>
    </rPh>
    <rPh sb="6" eb="8">
      <t>テキセツ</t>
    </rPh>
    <rPh sb="9" eb="11">
      <t>ゼセイ</t>
    </rPh>
    <phoneticPr fontId="2"/>
  </si>
  <si>
    <t>③計画に沿っているか</t>
    <rPh sb="1" eb="3">
      <t>ケイカク</t>
    </rPh>
    <rPh sb="4" eb="5">
      <t>ソ</t>
    </rPh>
    <phoneticPr fontId="2"/>
  </si>
  <si>
    <t>①通行量</t>
    <rPh sb="1" eb="4">
      <t>ツウコウリョウ</t>
    </rPh>
    <phoneticPr fontId="2"/>
  </si>
  <si>
    <t>＿売上（参考）</t>
    <rPh sb="1" eb="3">
      <t>ウリアゲ</t>
    </rPh>
    <rPh sb="3" eb="5">
      <t>サンコウ</t>
    </rPh>
    <phoneticPr fontId="2"/>
  </si>
  <si>
    <t>【略称（左の「内容」）】</t>
    <rPh sb="1" eb="3">
      <t>リャクショウ</t>
    </rPh>
    <rPh sb="4" eb="5">
      <t>ヒダリ</t>
    </rPh>
    <rPh sb="7" eb="9">
      <t>ナイヨウ</t>
    </rPh>
    <phoneticPr fontId="2"/>
  </si>
  <si>
    <t>　　番号</t>
    <rPh sb="2" eb="4">
      <t>バンゴウ</t>
    </rPh>
    <phoneticPr fontId="2"/>
  </si>
  <si>
    <t>転記用⇒</t>
    <rPh sb="0" eb="2">
      <t>テンキ</t>
    </rPh>
    <rPh sb="2" eb="3">
      <t>ヨウ</t>
    </rPh>
    <phoneticPr fontId="2"/>
  </si>
  <si>
    <t>事業実施期間（予定）</t>
    <rPh sb="0" eb="2">
      <t>ジギョウ</t>
    </rPh>
    <rPh sb="2" eb="4">
      <t>ジッシ</t>
    </rPh>
    <rPh sb="4" eb="6">
      <t>キカン</t>
    </rPh>
    <rPh sb="7" eb="9">
      <t>ヨテイ</t>
    </rPh>
    <phoneticPr fontId="2"/>
  </si>
  <si>
    <t>令和</t>
    <rPh sb="0" eb="2">
      <t>レイワ</t>
    </rPh>
    <phoneticPr fontId="2"/>
  </si>
  <si>
    <t>年</t>
    <rPh sb="0" eb="1">
      <t>ネン</t>
    </rPh>
    <phoneticPr fontId="2"/>
  </si>
  <si>
    <t>月</t>
    <rPh sb="0" eb="1">
      <t>ガツ</t>
    </rPh>
    <phoneticPr fontId="2"/>
  </si>
  <si>
    <t>始期</t>
    <rPh sb="0" eb="2">
      <t>シキ</t>
    </rPh>
    <phoneticPr fontId="2"/>
  </si>
  <si>
    <t>終期</t>
    <rPh sb="0" eb="2">
      <t>シュウキ</t>
    </rPh>
    <phoneticPr fontId="2"/>
  </si>
  <si>
    <t>収入</t>
    <rPh sb="0" eb="2">
      <t>シュウニュウ</t>
    </rPh>
    <phoneticPr fontId="2"/>
  </si>
  <si>
    <t>（連携に係る記載なし。）</t>
    <rPh sb="1" eb="3">
      <t>レンケイ</t>
    </rPh>
    <rPh sb="4" eb="5">
      <t>カカ</t>
    </rPh>
    <rPh sb="6" eb="8">
      <t>キサイ</t>
    </rPh>
    <phoneticPr fontId="2"/>
  </si>
  <si>
    <t>←3年計画に沿っている場合に○</t>
    <rPh sb="2" eb="3">
      <t>ネン</t>
    </rPh>
    <rPh sb="3" eb="5">
      <t>ケイカク</t>
    </rPh>
    <rPh sb="6" eb="7">
      <t>ソ</t>
    </rPh>
    <rPh sb="11" eb="13">
      <t>バアイ</t>
    </rPh>
    <phoneticPr fontId="2"/>
  </si>
  <si>
    <t>（調書年数から処理）</t>
    <rPh sb="1" eb="3">
      <t>チョウショ</t>
    </rPh>
    <rPh sb="3" eb="5">
      <t>ネンスウ</t>
    </rPh>
    <rPh sb="7" eb="9">
      <t>ショリ</t>
    </rPh>
    <phoneticPr fontId="2"/>
  </si>
  <si>
    <t>↓作成データ（青文字）</t>
    <rPh sb="1" eb="3">
      <t>サクセイ</t>
    </rPh>
    <rPh sb="7" eb="8">
      <t>アオ</t>
    </rPh>
    <rPh sb="8" eb="10">
      <t>モジ</t>
    </rPh>
    <phoneticPr fontId="2"/>
  </si>
  <si>
    <t>転記処理用データ※「①表紙_欄外下部_事務処理用データ」等へ転記用</t>
    <rPh sb="0" eb="2">
      <t>テンキ</t>
    </rPh>
    <rPh sb="2" eb="5">
      <t>ショリヨウ</t>
    </rPh>
    <rPh sb="11" eb="13">
      <t>ヒョウシ</t>
    </rPh>
    <rPh sb="14" eb="16">
      <t>ランガイ</t>
    </rPh>
    <rPh sb="16" eb="18">
      <t>カブ</t>
    </rPh>
    <rPh sb="28" eb="29">
      <t>トウ</t>
    </rPh>
    <rPh sb="30" eb="32">
      <t>テンキ</t>
    </rPh>
    <rPh sb="32" eb="33">
      <t>ヨウ</t>
    </rPh>
    <phoneticPr fontId="2"/>
  </si>
  <si>
    <t>【参考】対象経費事の集計額</t>
    <rPh sb="1" eb="3">
      <t>サンコウ</t>
    </rPh>
    <rPh sb="4" eb="6">
      <t>タイショウ</t>
    </rPh>
    <rPh sb="6" eb="8">
      <t>ケイヒ</t>
    </rPh>
    <rPh sb="8" eb="9">
      <t>ゴト</t>
    </rPh>
    <rPh sb="10" eb="12">
      <t>シュウケイ</t>
    </rPh>
    <rPh sb="12" eb="13">
      <t>ガク</t>
    </rPh>
    <phoneticPr fontId="2"/>
  </si>
  <si>
    <t>上記との差額（0なら正しい）</t>
    <rPh sb="0" eb="2">
      <t>ジョウキ</t>
    </rPh>
    <rPh sb="4" eb="6">
      <t>サガク</t>
    </rPh>
    <rPh sb="10" eb="11">
      <t>タダ</t>
    </rPh>
    <phoneticPr fontId="2"/>
  </si>
  <si>
    <t xml:space="preserve"> ※推薦依頼をする場合は、□にチェック</t>
    <rPh sb="2" eb="4">
      <t>スイセン</t>
    </rPh>
    <rPh sb="4" eb="6">
      <t>イライ</t>
    </rPh>
    <rPh sb="9" eb="11">
      <t>バアイ</t>
    </rPh>
    <phoneticPr fontId="2"/>
  </si>
  <si>
    <t>補助率</t>
    <rPh sb="0" eb="2">
      <t>ホジョ</t>
    </rPh>
    <rPh sb="2" eb="3">
      <t>リツ</t>
    </rPh>
    <phoneticPr fontId="2"/>
  </si>
  <si>
    <t>⇒</t>
    <phoneticPr fontId="2"/>
  </si>
  <si>
    <t>　←取組が明確な場合に○</t>
    <rPh sb="2" eb="4">
      <t>トリクミ</t>
    </rPh>
    <rPh sb="5" eb="7">
      <t>メイカク</t>
    </rPh>
    <rPh sb="8" eb="10">
      <t>バアイ</t>
    </rPh>
    <phoneticPr fontId="2"/>
  </si>
  <si>
    <t>　←経費の妥当性が認められる場合に○</t>
    <rPh sb="2" eb="4">
      <t>ケイヒ</t>
    </rPh>
    <rPh sb="5" eb="8">
      <t>ダトウセイ</t>
    </rPh>
    <rPh sb="9" eb="10">
      <t>ミト</t>
    </rPh>
    <rPh sb="14" eb="16">
      <t>バアイ</t>
    </rPh>
    <phoneticPr fontId="2"/>
  </si>
  <si>
    <t>←重点比率基準</t>
    <rPh sb="1" eb="3">
      <t>ジュウテン</t>
    </rPh>
    <rPh sb="3" eb="5">
      <t>ヒリツ</t>
    </rPh>
    <rPh sb="5" eb="7">
      <t>キジュン</t>
    </rPh>
    <phoneticPr fontId="2"/>
  </si>
  <si>
    <t>←ハード比率基準</t>
    <rPh sb="4" eb="6">
      <t>ヒリツ</t>
    </rPh>
    <rPh sb="6" eb="8">
      <t>キジュン</t>
    </rPh>
    <phoneticPr fontId="2"/>
  </si>
  <si>
    <t>取組事業判定（収支予算算定用）</t>
    <rPh sb="0" eb="2">
      <t>トリクミ</t>
    </rPh>
    <rPh sb="2" eb="4">
      <t>ジギョウ</t>
    </rPh>
    <rPh sb="4" eb="6">
      <t>ハンテイ</t>
    </rPh>
    <rPh sb="7" eb="9">
      <t>シュウシ</t>
    </rPh>
    <rPh sb="9" eb="11">
      <t>ヨサン</t>
    </rPh>
    <rPh sb="11" eb="13">
      <t>サンテイ</t>
    </rPh>
    <rPh sb="13" eb="14">
      <t>ヨウ</t>
    </rPh>
    <phoneticPr fontId="2"/>
  </si>
  <si>
    <t>補助事業者①（代表）</t>
    <rPh sb="0" eb="2">
      <t>ホジョ</t>
    </rPh>
    <rPh sb="2" eb="4">
      <t>ジギョウ</t>
    </rPh>
    <rPh sb="4" eb="5">
      <t>シャ</t>
    </rPh>
    <phoneticPr fontId="2"/>
  </si>
  <si>
    <t>補助事業者①
（代表）</t>
    <rPh sb="0" eb="2">
      <t>ホジョ</t>
    </rPh>
    <rPh sb="2" eb="4">
      <t>ジギョウ</t>
    </rPh>
    <rPh sb="4" eb="5">
      <t>シャ</t>
    </rPh>
    <rPh sb="8" eb="10">
      <t>ダイヒョウ</t>
    </rPh>
    <phoneticPr fontId="2"/>
  </si>
  <si>
    <t>補助事業者②（連携する場合）</t>
    <rPh sb="0" eb="2">
      <t>ホジョ</t>
    </rPh>
    <rPh sb="2" eb="4">
      <t>ジギョウ</t>
    </rPh>
    <rPh sb="4" eb="5">
      <t>シャ</t>
    </rPh>
    <rPh sb="7" eb="9">
      <t>レンケイ</t>
    </rPh>
    <rPh sb="11" eb="13">
      <t>バアイ</t>
    </rPh>
    <phoneticPr fontId="2"/>
  </si>
  <si>
    <t>利用を希望する</t>
    <rPh sb="0" eb="2">
      <t>リヨウ</t>
    </rPh>
    <rPh sb="3" eb="5">
      <t>キボウ</t>
    </rPh>
    <phoneticPr fontId="2"/>
  </si>
  <si>
    <t>　　なお、３団体以上による連携で実施する場合、適宜、次の表を追加し、記載してください。</t>
    <rPh sb="26" eb="27">
      <t>ツギ</t>
    </rPh>
    <rPh sb="28" eb="29">
      <t>ヒョウ</t>
    </rPh>
    <phoneticPr fontId="2"/>
  </si>
  <si>
    <t>　(1) 客層、業種構成、商店街の強み等</t>
    <phoneticPr fontId="2"/>
  </si>
  <si>
    <t>※個別記述</t>
    <rPh sb="1" eb="3">
      <t>コベツ</t>
    </rPh>
    <rPh sb="3" eb="5">
      <t>キジュツ</t>
    </rPh>
    <phoneticPr fontId="2"/>
  </si>
  <si>
    <t>　←５の状況等から作成</t>
    <rPh sb="4" eb="6">
      <t>ジョウキョウ</t>
    </rPh>
    <rPh sb="6" eb="7">
      <t>トウ</t>
    </rPh>
    <rPh sb="9" eb="11">
      <t>サクセイ</t>
    </rPh>
    <phoneticPr fontId="2"/>
  </si>
  <si>
    <t>（選択肢）</t>
    <phoneticPr fontId="2"/>
  </si>
  <si>
    <t>詳細</t>
    <rPh sb="0" eb="2">
      <t>ショウサイ</t>
    </rPh>
    <phoneticPr fontId="2"/>
  </si>
  <si>
    <t>（詳細）</t>
    <rPh sb="1" eb="3">
      <t>ショウサイ</t>
    </rPh>
    <phoneticPr fontId="2"/>
  </si>
  <si>
    <t>日産関税枠</t>
    <rPh sb="0" eb="2">
      <t>ニッサン</t>
    </rPh>
    <rPh sb="2" eb="4">
      <t>カンゼイ</t>
    </rPh>
    <rPh sb="4" eb="5">
      <t>ワク</t>
    </rPh>
    <phoneticPr fontId="2"/>
  </si>
  <si>
    <t>選択肢</t>
    <rPh sb="0" eb="3">
      <t>センタクシ</t>
    </rPh>
    <phoneticPr fontId="2"/>
  </si>
  <si>
    <t>統合</t>
    <rPh sb="0" eb="2">
      <t>トウゴウ</t>
    </rPh>
    <phoneticPr fontId="2"/>
  </si>
  <si>
    <t>e. その他</t>
    <rPh sb="5" eb="6">
      <t>タ</t>
    </rPh>
    <phoneticPr fontId="2"/>
  </si>
  <si>
    <t>　(2) 日産自動車追浜工場の車両生産終了等・米国関税による影響について</t>
    <phoneticPr fontId="2"/>
  </si>
  <si>
    <t>d. 米国関税の影響により、近隣に住む企業の従業員及びその家族が影響を受けることで来街者が減少する可能性がある。</t>
    <rPh sb="14" eb="15">
      <t>チカ</t>
    </rPh>
    <rPh sb="25" eb="26">
      <t>オヨ</t>
    </rPh>
    <rPh sb="29" eb="31">
      <t>カゾク</t>
    </rPh>
    <rPh sb="41" eb="44">
      <t>ライガイシャ</t>
    </rPh>
    <rPh sb="45" eb="47">
      <t>ゲンショウ</t>
    </rPh>
    <rPh sb="49" eb="52">
      <t>カノウセイ</t>
    </rPh>
    <phoneticPr fontId="2"/>
  </si>
  <si>
    <t>いずれか低い額（千円未満切捨て）</t>
    <rPh sb="8" eb="10">
      <t>センエン</t>
    </rPh>
    <rPh sb="10" eb="12">
      <t>ミマン</t>
    </rPh>
    <rPh sb="12" eb="13">
      <t>キ</t>
    </rPh>
    <rPh sb="13" eb="14">
      <t>ス</t>
    </rPh>
    <phoneticPr fontId="2"/>
  </si>
  <si>
    <t>日産・関税枠</t>
    <phoneticPr fontId="2"/>
  </si>
  <si>
    <t>a. 日産自動車追浜工場の車両生産終了の影響により、近隣の企業の通勤者等が減少することで、来街者が減少する可能性がある。</t>
    <rPh sb="37" eb="39">
      <t>ゲンショウ</t>
    </rPh>
    <rPh sb="49" eb="51">
      <t>ゲンショウ</t>
    </rPh>
    <rPh sb="53" eb="56">
      <t>カノウセイ</t>
    </rPh>
    <phoneticPr fontId="2"/>
  </si>
  <si>
    <t>b. 日産自動車追浜工場の車両生産終了の影響により、近隣に住む企業の従業員及びその家族が転出することで、来街者が減少する可能性がある。</t>
    <rPh sb="29" eb="30">
      <t>ス</t>
    </rPh>
    <rPh sb="37" eb="38">
      <t>オヨ</t>
    </rPh>
    <rPh sb="41" eb="43">
      <t>カゾク</t>
    </rPh>
    <rPh sb="44" eb="46">
      <t>テンシュツ</t>
    </rPh>
    <rPh sb="52" eb="55">
      <t>ライガイシャ</t>
    </rPh>
    <rPh sb="56" eb="58">
      <t>ゲンショウ</t>
    </rPh>
    <rPh sb="60" eb="63">
      <t>カノウセイ</t>
    </rPh>
    <phoneticPr fontId="2"/>
  </si>
  <si>
    <t>c. 米国関税の影響により、近隣の企業の通勤者等が減少することで、来街者が減少する可能性がある。</t>
    <rPh sb="25" eb="27">
      <t>ゲンショウ</t>
    </rPh>
    <rPh sb="37" eb="39">
      <t>ゲンショウ</t>
    </rPh>
    <rPh sb="41" eb="44">
      <t>カノウセイ</t>
    </rPh>
    <phoneticPr fontId="2"/>
  </si>
  <si>
    <r>
      <t>※　</t>
    </r>
    <r>
      <rPr>
        <u/>
        <sz val="11"/>
        <color theme="1"/>
        <rFont val="ＭＳ 明朝"/>
        <family val="1"/>
        <charset val="128"/>
      </rPr>
      <t>「⑤　小規模団体の取組」又は、「⑥　複数の商店街団体等が連携して実施する取組」で小規模団体(応募する年の3月1日時点の会員数が40以下)のみで連携する場合、必ず利用</t>
    </r>
    <r>
      <rPr>
        <sz val="11"/>
        <color theme="1"/>
        <rFont val="ＭＳ 明朝"/>
        <family val="1"/>
        <charset val="128"/>
      </rPr>
      <t>してください。</t>
    </r>
    <rPh sb="14" eb="15">
      <t>マタ</t>
    </rPh>
    <phoneticPr fontId="2"/>
  </si>
  <si>
    <r>
      <t>団体名
(</t>
    </r>
    <r>
      <rPr>
        <sz val="9"/>
        <color theme="1"/>
        <rFont val="ＭＳ 明朝"/>
        <family val="1"/>
        <charset val="128"/>
      </rPr>
      <t>連携する場合)</t>
    </r>
    <rPh sb="0" eb="2">
      <t>ダンタイ</t>
    </rPh>
    <rPh sb="2" eb="4">
      <t>レンケイ</t>
    </rPh>
    <rPh sb="6" eb="8">
      <t>バアイ</t>
    </rPh>
    <phoneticPr fontId="2"/>
  </si>
  <si>
    <t>団体名
（代表）</t>
    <rPh sb="0" eb="2">
      <t>ダンタイ</t>
    </rPh>
    <rPh sb="2" eb="3">
      <t>メイ</t>
    </rPh>
    <rPh sb="5" eb="7">
      <t>ダイヒョウ</t>
    </rPh>
    <phoneticPr fontId="2"/>
  </si>
  <si>
    <r>
      <t xml:space="preserve">補助事業者②
</t>
    </r>
    <r>
      <rPr>
        <sz val="9"/>
        <color theme="1"/>
        <rFont val="ＭＳ 明朝"/>
        <family val="1"/>
        <charset val="128"/>
      </rPr>
      <t>(連携する場合)</t>
    </r>
    <rPh sb="0" eb="2">
      <t>ホジョ</t>
    </rPh>
    <rPh sb="2" eb="4">
      <t>ジギョウ</t>
    </rPh>
    <rPh sb="4" eb="5">
      <t>シャ</t>
    </rPh>
    <rPh sb="8" eb="10">
      <t>レンケイ</t>
    </rPh>
    <rPh sb="12" eb="14">
      <t>バアイ</t>
    </rPh>
    <phoneticPr fontId="2"/>
  </si>
  <si>
    <r>
      <t>　貴団体において、下記の影響の可能性がある場合に回答してください。
　「１　取組事業」において、</t>
    </r>
    <r>
      <rPr>
        <u/>
        <sz val="11"/>
        <color theme="1"/>
        <rFont val="ＭＳ 明朝"/>
        <family val="1"/>
        <charset val="128"/>
      </rPr>
      <t>選択した事業に関わらず、該当がある場合は回答</t>
    </r>
    <r>
      <rPr>
        <sz val="11"/>
        <color theme="1"/>
        <rFont val="ＭＳ 明朝"/>
        <family val="1"/>
        <charset val="128"/>
      </rPr>
      <t>をお願いします。(複数回答可)
　なお、</t>
    </r>
    <r>
      <rPr>
        <b/>
        <u/>
        <sz val="11"/>
        <color theme="1"/>
        <rFont val="ＭＳ 明朝"/>
        <family val="1"/>
        <charset val="128"/>
      </rPr>
      <t>重点取組事業「⑦　日産自動車追浜工場の車両生産終了等・米国関税対応に係る取組」を選択をした場合は、一つ以上の選択</t>
    </r>
    <r>
      <rPr>
        <sz val="11"/>
        <color theme="1"/>
        <rFont val="ＭＳ 明朝"/>
        <family val="1"/>
        <charset val="128"/>
      </rPr>
      <t>が必須です。</t>
    </r>
    <rPh sb="1" eb="2">
      <t>キ</t>
    </rPh>
    <rPh sb="2" eb="4">
      <t>ダンタイ</t>
    </rPh>
    <rPh sb="9" eb="11">
      <t>カキ</t>
    </rPh>
    <rPh sb="12" eb="14">
      <t>エイキョウ</t>
    </rPh>
    <rPh sb="15" eb="18">
      <t>カノウセイ</t>
    </rPh>
    <rPh sb="21" eb="23">
      <t>バアイ</t>
    </rPh>
    <rPh sb="24" eb="26">
      <t>カイトウ</t>
    </rPh>
    <rPh sb="79" eb="81">
      <t>フクスウ</t>
    </rPh>
    <rPh sb="81" eb="83">
      <t>カイトウ</t>
    </rPh>
    <rPh sb="83" eb="84">
      <t>カ</t>
    </rPh>
    <rPh sb="130" eb="132">
      <t>センタク</t>
    </rPh>
    <phoneticPr fontId="2"/>
  </si>
  <si>
    <r>
      <t xml:space="preserve">【上記選択の詳細】
　上記を選択した主原因（具体的な地域、企業、路線等と、その可能性として考えられる状況）を記載してください。
</t>
    </r>
    <r>
      <rPr>
        <b/>
        <i/>
        <sz val="11"/>
        <color theme="1"/>
        <rFont val="ＭＳ 明朝"/>
        <family val="1"/>
        <charset val="128"/>
      </rPr>
      <t>　</t>
    </r>
    <r>
      <rPr>
        <b/>
        <u/>
        <sz val="11"/>
        <color theme="1"/>
        <rFont val="ＭＳ 明朝"/>
        <family val="1"/>
        <charset val="128"/>
      </rPr>
      <t>重点取組事業「⑦　日産自動車追浜工場の車両生産終了等・米国関税対応に係る取組」を選択をした場合は、必ず記載してください。</t>
    </r>
    <rPh sb="1" eb="3">
      <t>ジョウキ</t>
    </rPh>
    <rPh sb="4" eb="6">
      <t>センタク</t>
    </rPh>
    <rPh sb="11" eb="13">
      <t>ジョウキ</t>
    </rPh>
    <rPh sb="13" eb="14">
      <t>オモ</t>
    </rPh>
    <rPh sb="15" eb="17">
      <t>ゲンイン</t>
    </rPh>
    <rPh sb="18" eb="21">
      <t>シュゲンイン</t>
    </rPh>
    <rPh sb="22" eb="25">
      <t>グタイテキ</t>
    </rPh>
    <rPh sb="26" eb="27">
      <t>トウ</t>
    </rPh>
    <rPh sb="39" eb="42">
      <t>カノウセイ</t>
    </rPh>
    <rPh sb="45" eb="46">
      <t>カンガ</t>
    </rPh>
    <rPh sb="50" eb="52">
      <t>ジョウキョウ</t>
    </rPh>
    <rPh sb="54" eb="56">
      <t>キサイ</t>
    </rPh>
    <rPh sb="114" eb="115">
      <t>カナラ</t>
    </rPh>
    <rPh sb="116" eb="118">
      <t>キサイ</t>
    </rPh>
    <phoneticPr fontId="2"/>
  </si>
  <si>
    <r>
      <rPr>
        <sz val="10"/>
        <color theme="1"/>
        <rFont val="ＭＳ 明朝"/>
        <family val="1"/>
        <charset val="128"/>
      </rPr>
      <t>着手時期・スケジュール</t>
    </r>
    <r>
      <rPr>
        <sz val="11"/>
        <color theme="1"/>
        <rFont val="ＭＳ 明朝"/>
        <family val="1"/>
        <charset val="128"/>
      </rPr>
      <t xml:space="preserve">
（予定）</t>
    </r>
    <rPh sb="0" eb="2">
      <t>チャクシュ</t>
    </rPh>
    <rPh sb="2" eb="4">
      <t>ジキ</t>
    </rPh>
    <rPh sb="13" eb="15">
      <t>ヨテイ</t>
    </rPh>
    <phoneticPr fontId="2"/>
  </si>
  <si>
    <r>
      <t>終期</t>
    </r>
    <r>
      <rPr>
        <sz val="10"/>
        <color theme="1"/>
        <rFont val="ＭＳ 明朝"/>
        <family val="1"/>
        <charset val="128"/>
      </rPr>
      <t>（翌月以降も実施する場合に入力）</t>
    </r>
    <phoneticPr fontId="2"/>
  </si>
  <si>
    <r>
      <t xml:space="preserve">実施
</t>
    </r>
    <r>
      <rPr>
        <sz val="10"/>
        <color theme="1"/>
        <rFont val="ＭＳ 明朝"/>
        <family val="1"/>
        <charset val="128"/>
      </rPr>
      <t>スケジュール</t>
    </r>
    <rPh sb="0" eb="2">
      <t>ジッシ</t>
    </rPh>
    <phoneticPr fontId="2"/>
  </si>
  <si>
    <t>補助事業者①</t>
    <rPh sb="0" eb="2">
      <t>ホジョ</t>
    </rPh>
    <rPh sb="2" eb="4">
      <t>ジギョウ</t>
    </rPh>
    <rPh sb="4" eb="5">
      <t>シャ</t>
    </rPh>
    <phoneticPr fontId="2"/>
  </si>
  <si>
    <r>
      <t xml:space="preserve">会員数
</t>
    </r>
    <r>
      <rPr>
        <sz val="8"/>
        <color theme="1"/>
        <rFont val="ＭＳ 明朝"/>
        <family val="1"/>
        <charset val="128"/>
      </rPr>
      <t>(3月1日時点)</t>
    </r>
    <rPh sb="0" eb="3">
      <t>カイインスウ</t>
    </rPh>
    <rPh sb="6" eb="7">
      <t>ガツ</t>
    </rPh>
    <rPh sb="8" eb="9">
      <t>ニチ</t>
    </rPh>
    <rPh sb="9" eb="10">
      <t>ジ</t>
    </rPh>
    <rPh sb="10" eb="11">
      <t>テン</t>
    </rPh>
    <phoneticPr fontId="2"/>
  </si>
  <si>
    <t>既定の経費割合を満たさない場合や関係規定の補助対象者の要件、補助条件等を満たさない場合、不採択となること。</t>
    <rPh sb="0" eb="2">
      <t>キテイ</t>
    </rPh>
    <rPh sb="3" eb="5">
      <t>ケイヒ</t>
    </rPh>
    <rPh sb="8" eb="9">
      <t>ミ</t>
    </rPh>
    <rPh sb="13" eb="15">
      <t>バアイ</t>
    </rPh>
    <rPh sb="16" eb="18">
      <t>カンケイ</t>
    </rPh>
    <rPh sb="18" eb="20">
      <t>キテイ</t>
    </rPh>
    <rPh sb="21" eb="23">
      <t>ホジョ</t>
    </rPh>
    <rPh sb="23" eb="25">
      <t>タイショウ</t>
    </rPh>
    <rPh sb="25" eb="26">
      <t>シャ</t>
    </rPh>
    <rPh sb="27" eb="29">
      <t>ヨウケン</t>
    </rPh>
    <rPh sb="30" eb="32">
      <t>ホジョ</t>
    </rPh>
    <rPh sb="32" eb="34">
      <t>ジョウケン</t>
    </rPh>
    <rPh sb="34" eb="35">
      <t>トウ</t>
    </rPh>
    <rPh sb="36" eb="37">
      <t>ミ</t>
    </rPh>
    <rPh sb="41" eb="43">
      <t>バアイ</t>
    </rPh>
    <rPh sb="44" eb="45">
      <t>フ</t>
    </rPh>
    <phoneticPr fontId="2"/>
  </si>
  <si>
    <t>　(2) 事業実施地（○○商店街等。事業を実施するエリアを記載した地図を添付すること。）</t>
    <rPh sb="29" eb="31">
      <t>キサイ</t>
    </rPh>
    <phoneticPr fontId="2"/>
  </si>
  <si>
    <r>
      <t xml:space="preserve">細目
</t>
    </r>
    <r>
      <rPr>
        <sz val="10"/>
        <color theme="1"/>
        <rFont val="ＭＳ 明朝"/>
        <family val="1"/>
        <charset val="128"/>
      </rPr>
      <t>※１</t>
    </r>
    <rPh sb="0" eb="2">
      <t>サイモク</t>
    </rPh>
    <phoneticPr fontId="2"/>
  </si>
  <si>
    <r>
      <t xml:space="preserve">対象経費
</t>
    </r>
    <r>
      <rPr>
        <sz val="10"/>
        <color theme="1"/>
        <rFont val="ＭＳ 明朝"/>
        <family val="1"/>
        <charset val="128"/>
      </rPr>
      <t>※２</t>
    </r>
    <rPh sb="0" eb="2">
      <t>タイショウ</t>
    </rPh>
    <rPh sb="2" eb="4">
      <t>ケイヒ</t>
    </rPh>
    <phoneticPr fontId="3"/>
  </si>
  <si>
    <t>※１ 「細目」は、「対象経費」の選択後、「企画運営費（ソフト）」はS、「施設整備関係費（ハード）」はHが自動で入力されます。</t>
    <rPh sb="4" eb="5">
      <t>コマ</t>
    </rPh>
    <rPh sb="10" eb="12">
      <t>タイショウ</t>
    </rPh>
    <rPh sb="12" eb="14">
      <t>ケイヒ</t>
    </rPh>
    <rPh sb="16" eb="18">
      <t>センタク</t>
    </rPh>
    <rPh sb="18" eb="19">
      <t>ゴ</t>
    </rPh>
    <rPh sb="52" eb="54">
      <t>ジドウ</t>
    </rPh>
    <rPh sb="55" eb="57">
      <t>ニュウリョク</t>
    </rPh>
    <phoneticPr fontId="2"/>
  </si>
  <si>
    <t>※２ 「対象経費」は、支出の性質に対応した「専門家経費」から「什器備品費」までのいずれかを選択してください。</t>
    <rPh sb="4" eb="6">
      <t>タイショウ</t>
    </rPh>
    <rPh sb="6" eb="8">
      <t>ケイヒ</t>
    </rPh>
    <rPh sb="11" eb="13">
      <t>シシュツ</t>
    </rPh>
    <rPh sb="14" eb="16">
      <t>セイシツ</t>
    </rPh>
    <rPh sb="17" eb="19">
      <t>タイオウ</t>
    </rPh>
    <rPh sb="22" eb="25">
      <t>センモンカ</t>
    </rPh>
    <rPh sb="25" eb="27">
      <t>ケイヒ</t>
    </rPh>
    <rPh sb="31" eb="33">
      <t>ジュウキ</t>
    </rPh>
    <rPh sb="33" eb="35">
      <t>ビヒン</t>
    </rPh>
    <rPh sb="35" eb="36">
      <t>ヒ</t>
    </rPh>
    <rPh sb="45" eb="47">
      <t>センタク</t>
    </rPh>
    <phoneticPr fontId="2"/>
  </si>
  <si>
    <t>(細目上限額)</t>
    <rPh sb="1" eb="3">
      <t>サイモク</t>
    </rPh>
    <rPh sb="3" eb="6">
      <t>ジョウゲンガク</t>
    </rPh>
    <phoneticPr fontId="2"/>
  </si>
  <si>
    <t>補助率を乗じた
額と細目上限額
と比較し低い額</t>
    <rPh sb="10" eb="12">
      <t>サイモク</t>
    </rPh>
    <rPh sb="12" eb="15">
      <t>ジョウゲンガク</t>
    </rPh>
    <rPh sb="17" eb="19">
      <t>ヒカク</t>
    </rPh>
    <rPh sb="20" eb="21">
      <t>ヒク</t>
    </rPh>
    <rPh sb="22" eb="23">
      <t>ガク</t>
    </rPh>
    <phoneticPr fontId="2"/>
  </si>
  <si>
    <t>細用ごと</t>
    <rPh sb="0" eb="1">
      <t>ホソ</t>
    </rPh>
    <rPh sb="1" eb="2">
      <t>ヨウ</t>
    </rPh>
    <phoneticPr fontId="2"/>
  </si>
  <si>
    <r>
      <rPr>
        <sz val="11"/>
        <color theme="1"/>
        <rFont val="ＭＳ 明朝"/>
        <family val="1"/>
        <charset val="128"/>
      </rPr>
      <t>※３　</t>
    </r>
    <r>
      <rPr>
        <u/>
        <sz val="11"/>
        <color theme="1"/>
        <rFont val="ＭＳ 明朝"/>
        <family val="1"/>
        <charset val="128"/>
      </rPr>
      <t>70%を上回る場合は不採択となります。</t>
    </r>
    <rPh sb="7" eb="9">
      <t>ウワマワ</t>
    </rPh>
    <rPh sb="10" eb="12">
      <t>バアイ</t>
    </rPh>
    <phoneticPr fontId="2"/>
  </si>
  <si>
    <t>申請希望額</t>
    <rPh sb="0" eb="1">
      <t>ガク</t>
    </rPh>
    <rPh sb="2" eb="4">
      <t>キボウ</t>
    </rPh>
    <phoneticPr fontId="2"/>
  </si>
  <si>
    <t>申請希望額は、上記(e)合計と補助上限額(f)のうち、</t>
    <rPh sb="0" eb="2">
      <t>シンセイ</t>
    </rPh>
    <rPh sb="2" eb="4">
      <t>キボウ</t>
    </rPh>
    <rPh sb="4" eb="5">
      <t>ガク</t>
    </rPh>
    <phoneticPr fontId="2"/>
  </si>
  <si>
    <r>
      <t>※４　算出方法
　　　支出の部「事業区分」欄で、「(重)」を選択した経費の合計額と「（賑・重点）」を選択した経費の合計額の１／２
　　の額を合算
　　　【計算式】　「重点取組事業の事業区分の補助対象経費合計」＝　「(重)の合計」＋「(賑・重)の合計÷２」
　（注）「６（3）各事業の詳細」や、見積書、請求書等の記載から「賑わい創出事業」と「重点取組事業」を明確に分ける
　　　　ことができる場合は、「(2) 支出の部」の「備考」欄にその比率を記載し、「重点取組事業の事業区分の補助対象
　　　　経費合計」欄に手動で加算してください。
※５　</t>
    </r>
    <r>
      <rPr>
        <u/>
        <sz val="10"/>
        <color theme="1"/>
        <rFont val="ＭＳ 明朝"/>
        <family val="1"/>
        <charset val="128"/>
      </rPr>
      <t>「重点取組事業の事業区分の補助対象経費合計」が「全体に占める割合」の60％を下回る場合は不採択となります。</t>
    </r>
    <rPh sb="3" eb="5">
      <t>サンシュツ</t>
    </rPh>
    <rPh sb="5" eb="7">
      <t>ホウホウ</t>
    </rPh>
    <rPh sb="21" eb="22">
      <t>ラン</t>
    </rPh>
    <rPh sb="26" eb="27">
      <t>ジュウ</t>
    </rPh>
    <rPh sb="30" eb="32">
      <t>センタク</t>
    </rPh>
    <rPh sb="34" eb="36">
      <t>ケイヒ</t>
    </rPh>
    <rPh sb="37" eb="39">
      <t>ゴウケイ</t>
    </rPh>
    <rPh sb="39" eb="40">
      <t>ガク</t>
    </rPh>
    <rPh sb="43" eb="44">
      <t>ニギ</t>
    </rPh>
    <rPh sb="45" eb="47">
      <t>ジュウテン</t>
    </rPh>
    <rPh sb="50" eb="52">
      <t>センタク</t>
    </rPh>
    <rPh sb="54" eb="56">
      <t>ケイヒ</t>
    </rPh>
    <rPh sb="57" eb="59">
      <t>ゴウケイ</t>
    </rPh>
    <rPh sb="59" eb="60">
      <t>ガク</t>
    </rPh>
    <rPh sb="68" eb="69">
      <t>ガク</t>
    </rPh>
    <rPh sb="70" eb="72">
      <t>ガッサン</t>
    </rPh>
    <rPh sb="77" eb="80">
      <t>ケイサンシキ</t>
    </rPh>
    <rPh sb="90" eb="92">
      <t>ジギョウ</t>
    </rPh>
    <rPh sb="95" eb="97">
      <t>ホジョ</t>
    </rPh>
    <rPh sb="97" eb="99">
      <t>タイショウ</t>
    </rPh>
    <rPh sb="99" eb="101">
      <t>ケイヒ</t>
    </rPh>
    <rPh sb="108" eb="109">
      <t>ジュウ</t>
    </rPh>
    <rPh sb="111" eb="113">
      <t>ゴウケイ</t>
    </rPh>
    <rPh sb="117" eb="118">
      <t>ニギ</t>
    </rPh>
    <rPh sb="122" eb="124">
      <t>ゴウケイ</t>
    </rPh>
    <rPh sb="130" eb="131">
      <t>チュウ</t>
    </rPh>
    <rPh sb="146" eb="148">
      <t>ミツ</t>
    </rPh>
    <rPh sb="148" eb="149">
      <t>ショ</t>
    </rPh>
    <rPh sb="155" eb="157">
      <t>キサイ</t>
    </rPh>
    <rPh sb="160" eb="161">
      <t>ニギ</t>
    </rPh>
    <rPh sb="163" eb="165">
      <t>ソウシュツ</t>
    </rPh>
    <rPh sb="165" eb="167">
      <t>ジギョウ</t>
    </rPh>
    <rPh sb="170" eb="172">
      <t>ジュウテン</t>
    </rPh>
    <rPh sb="172" eb="174">
      <t>トリクミ</t>
    </rPh>
    <rPh sb="174" eb="176">
      <t>ジギョウ</t>
    </rPh>
    <rPh sb="214" eb="215">
      <t>ラン</t>
    </rPh>
    <rPh sb="233" eb="235">
      <t>ジギョウ</t>
    </rPh>
    <rPh sb="252" eb="253">
      <t>ラン</t>
    </rPh>
    <rPh sb="254" eb="256">
      <t>シュドウ</t>
    </rPh>
    <rPh sb="279" eb="281">
      <t>ジギョウ</t>
    </rPh>
    <rPh sb="281" eb="283">
      <t>クブン</t>
    </rPh>
    <rPh sb="284" eb="286">
      <t>ホジョ</t>
    </rPh>
    <rPh sb="286" eb="288">
      <t>タイショウ</t>
    </rPh>
    <rPh sb="288" eb="290">
      <t>ケイヒ</t>
    </rPh>
    <rPh sb="295" eb="297">
      <t>ゼンタイ</t>
    </rPh>
    <rPh sb="298" eb="299">
      <t>シ</t>
    </rPh>
    <rPh sb="301" eb="303">
      <t>ワリアイ</t>
    </rPh>
    <phoneticPr fontId="2"/>
  </si>
  <si>
    <r>
      <t>10　過年度事業の評価について　　</t>
    </r>
    <r>
      <rPr>
        <sz val="10"/>
        <color theme="1"/>
        <rFont val="ＭＳ 明朝"/>
        <family val="1"/>
        <charset val="128"/>
      </rPr>
      <t>※ 前年度に採択され、事業を実施した団体のみ記入</t>
    </r>
    <rPh sb="3" eb="6">
      <t>カネンド</t>
    </rPh>
    <rPh sb="6" eb="8">
      <t>ジギョウ</t>
    </rPh>
    <rPh sb="9" eb="11">
      <t>ヒョウカ</t>
    </rPh>
    <rPh sb="19" eb="22">
      <t>ゼンネンド</t>
    </rPh>
    <rPh sb="23" eb="25">
      <t>サイタク</t>
    </rPh>
    <rPh sb="28" eb="30">
      <t>ジギョウ</t>
    </rPh>
    <rPh sb="31" eb="33">
      <t>ジッシ</t>
    </rPh>
    <rPh sb="35" eb="37">
      <t>ダンタイ</t>
    </rPh>
    <rPh sb="39" eb="41">
      <t>キニュウ</t>
    </rPh>
    <phoneticPr fontId="3"/>
  </si>
  <si>
    <r>
      <t xml:space="preserve">前年度事業
実施 </t>
    </r>
    <r>
      <rPr>
        <u/>
        <sz val="11"/>
        <color theme="1"/>
        <rFont val="ＭＳ 明朝"/>
        <family val="1"/>
        <charset val="128"/>
      </rPr>
      <t>前</t>
    </r>
    <rPh sb="0" eb="3">
      <t>ゼンネンド</t>
    </rPh>
    <rPh sb="3" eb="5">
      <t>ジギョウ</t>
    </rPh>
    <rPh sb="6" eb="8">
      <t>ジッシ</t>
    </rPh>
    <rPh sb="9" eb="10">
      <t>マエ</t>
    </rPh>
    <phoneticPr fontId="2"/>
  </si>
  <si>
    <r>
      <t xml:space="preserve">前年度事業
実施 </t>
    </r>
    <r>
      <rPr>
        <u/>
        <sz val="11"/>
        <color theme="1"/>
        <rFont val="ＭＳ 明朝"/>
        <family val="1"/>
        <charset val="128"/>
      </rPr>
      <t>後</t>
    </r>
    <rPh sb="0" eb="3">
      <t>ゼンネンド</t>
    </rPh>
    <rPh sb="3" eb="5">
      <t>ジギョウ</t>
    </rPh>
    <rPh sb="6" eb="8">
      <t>ジッシ</t>
    </rPh>
    <rPh sb="9" eb="10">
      <t>ゴ</t>
    </rPh>
    <phoneticPr fontId="2"/>
  </si>
  <si>
    <r>
      <t>前年度事業
実施　</t>
    </r>
    <r>
      <rPr>
        <u/>
        <sz val="11"/>
        <color theme="1"/>
        <rFont val="ＭＳ 明朝"/>
        <family val="1"/>
        <charset val="128"/>
      </rPr>
      <t>前</t>
    </r>
    <rPh sb="0" eb="3">
      <t>ゼンネンド</t>
    </rPh>
    <rPh sb="3" eb="5">
      <t>ジギョウ</t>
    </rPh>
    <rPh sb="6" eb="8">
      <t>ジッシ</t>
    </rPh>
    <rPh sb="9" eb="10">
      <t>マエ</t>
    </rPh>
    <phoneticPr fontId="2"/>
  </si>
  <si>
    <r>
      <t>前年度事業
実施　</t>
    </r>
    <r>
      <rPr>
        <u/>
        <sz val="11"/>
        <color theme="1"/>
        <rFont val="ＭＳ 明朝"/>
        <family val="1"/>
        <charset val="128"/>
      </rPr>
      <t>後</t>
    </r>
    <rPh sb="0" eb="3">
      <t>ゼンネンド</t>
    </rPh>
    <rPh sb="3" eb="5">
      <t>ジギョウ</t>
    </rPh>
    <rPh sb="6" eb="8">
      <t>ジッシ</t>
    </rPh>
    <rPh sb="9" eb="10">
      <t>ゴ</t>
    </rPh>
    <phoneticPr fontId="2"/>
  </si>
  <si>
    <t>【歩行者通行量】</t>
    <phoneticPr fontId="2"/>
  </si>
  <si>
    <t>(実行委員会が応募する場合に記載）
主たる構成員となる商店街の団体名</t>
    <rPh sb="1" eb="3">
      <t>ジッコウ</t>
    </rPh>
    <rPh sb="3" eb="5">
      <t>イイン</t>
    </rPh>
    <rPh sb="5" eb="6">
      <t>カイ</t>
    </rPh>
    <rPh sb="7" eb="9">
      <t>オウボ</t>
    </rPh>
    <rPh sb="11" eb="13">
      <t>バアイ</t>
    </rPh>
    <rPh sb="14" eb="16">
      <t>キサイ</t>
    </rPh>
    <rPh sb="18" eb="19">
      <t>シュ</t>
    </rPh>
    <rPh sb="21" eb="23">
      <t>コウセイ</t>
    </rPh>
    <rPh sb="23" eb="24">
      <t>イン</t>
    </rPh>
    <rPh sb="27" eb="30">
      <t>ショウテンガイ</t>
    </rPh>
    <rPh sb="31" eb="33">
      <t>ダンタイ</t>
    </rPh>
    <rPh sb="33" eb="3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</si>
</sst>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
    <numFmt numFmtId="180" formatCode="\+#,##0.0;\-#,##0.0"/>
    <numFmt numFmtId="181" formatCode="\(#,##0\);[Red]\(\-#,##0\)"/>
    <numFmt numFmtId="182" formatCode="[&lt;=999]000;[&lt;=9999]000\-00;000\-0000"/>
    <numFmt numFmtId="183" formatCode="#,##0_ ;[Red]\-#,##0\ "/>
  </numFmts>
  <fonts count="49">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2"/>
      <name val="ＭＳ 明朝"/>
      <family val="1"/>
      <charset val="128"/>
    </font>
    <font>
      <b/>
      <sz val="11"/>
      <name val="ＭＳ 明朝"/>
      <family val="1"/>
      <charset val="128"/>
    </font>
    <font>
      <sz val="10"/>
      <color rgb="FFFF0000"/>
      <name val="ＭＳ Ｐ明朝"/>
      <family val="1"/>
      <charset val="128"/>
    </font>
    <font>
      <sz val="12"/>
      <color theme="1"/>
      <name val="ＭＳ 明朝"/>
      <family val="2"/>
      <charset val="128"/>
    </font>
    <font>
      <sz val="14"/>
      <name val="ＭＳ 明朝"/>
      <family val="1"/>
      <charset val="128"/>
    </font>
    <font>
      <sz val="10"/>
      <name val="ＭＳ 明朝"/>
      <family val="1"/>
      <charset val="128"/>
    </font>
    <font>
      <sz val="11"/>
      <color theme="0"/>
      <name val="ＭＳ 明朝"/>
      <family val="1"/>
      <charset val="128"/>
    </font>
    <font>
      <sz val="11"/>
      <color rgb="FFFF0000"/>
      <name val="ＭＳ 明朝"/>
      <family val="1"/>
      <charset val="128"/>
    </font>
    <font>
      <sz val="18"/>
      <color indexed="81"/>
      <name val="MS P ゴシック"/>
      <family val="3"/>
      <charset val="128"/>
    </font>
    <font>
      <sz val="12"/>
      <color theme="1"/>
      <name val="ＭＳ 明朝"/>
      <family val="1"/>
      <charset val="128"/>
    </font>
    <font>
      <sz val="10"/>
      <color rgb="FFFF0000"/>
      <name val="ＭＳ 明朝"/>
      <family val="1"/>
      <charset val="128"/>
    </font>
    <font>
      <b/>
      <sz val="10"/>
      <name val="ＭＳ 明朝"/>
      <family val="1"/>
      <charset val="128"/>
    </font>
    <font>
      <sz val="11"/>
      <color theme="1"/>
      <name val="ＭＳ 明朝"/>
      <family val="1"/>
      <charset val="128"/>
    </font>
    <font>
      <b/>
      <sz val="12"/>
      <color theme="1"/>
      <name val="ＭＳ 明朝"/>
      <family val="1"/>
      <charset val="128"/>
    </font>
    <font>
      <b/>
      <sz val="11"/>
      <color rgb="FFFF0000"/>
      <name val="ＭＳ 明朝"/>
      <family val="1"/>
      <charset val="128"/>
    </font>
    <font>
      <sz val="11"/>
      <color theme="1"/>
      <name val="ＭＳ Ｐ明朝"/>
      <family val="1"/>
      <charset val="128"/>
    </font>
    <font>
      <sz val="8"/>
      <name val="ＭＳ Ｐ明朝"/>
      <family val="1"/>
      <charset val="128"/>
    </font>
    <font>
      <b/>
      <sz val="14"/>
      <color rgb="FFFFC000"/>
      <name val="ＭＳ Ｐゴシック"/>
      <family val="3"/>
      <charset val="128"/>
      <scheme val="minor"/>
    </font>
    <font>
      <sz val="11"/>
      <color theme="8"/>
      <name val="ＭＳ 明朝"/>
      <family val="1"/>
      <charset val="128"/>
    </font>
    <font>
      <sz val="8"/>
      <color theme="8"/>
      <name val="ＭＳ Ｐ明朝"/>
      <family val="1"/>
      <charset val="128"/>
    </font>
    <font>
      <sz val="11"/>
      <color theme="8"/>
      <name val="ＭＳ Ｐ明朝"/>
      <family val="1"/>
      <charset val="128"/>
    </font>
    <font>
      <sz val="14"/>
      <name val="ＭＳ Ｐゴシック"/>
      <family val="3"/>
      <charset val="128"/>
    </font>
    <font>
      <sz val="8"/>
      <name val="ＭＳ Ｐゴシック"/>
      <family val="3"/>
      <charset val="128"/>
    </font>
    <font>
      <sz val="9"/>
      <color theme="1"/>
      <name val="ＭＳ 明朝"/>
      <family val="1"/>
      <charset val="128"/>
    </font>
    <font>
      <sz val="9"/>
      <name val="ＭＳ Ｐ明朝"/>
      <family val="1"/>
      <charset val="128"/>
    </font>
    <font>
      <sz val="11"/>
      <color theme="8"/>
      <name val="ＭＳ Ｐゴシック"/>
      <family val="3"/>
      <charset val="128"/>
    </font>
    <font>
      <u/>
      <sz val="11"/>
      <color theme="1"/>
      <name val="ＭＳ 明朝"/>
      <family val="1"/>
      <charset val="128"/>
    </font>
    <font>
      <b/>
      <u/>
      <sz val="11"/>
      <color theme="1"/>
      <name val="ＭＳ 明朝"/>
      <family val="1"/>
      <charset val="128"/>
    </font>
    <font>
      <sz val="10"/>
      <color theme="1"/>
      <name val="ＭＳ 明朝"/>
      <family val="1"/>
      <charset val="128"/>
    </font>
    <font>
      <b/>
      <i/>
      <sz val="11"/>
      <color theme="1"/>
      <name val="ＭＳ 明朝"/>
      <family val="1"/>
      <charset val="128"/>
    </font>
    <font>
      <sz val="14"/>
      <color theme="1"/>
      <name val="ＭＳ 明朝"/>
      <family val="1"/>
      <charset val="128"/>
    </font>
    <font>
      <sz val="7.5"/>
      <color theme="1"/>
      <name val="ＭＳ 明朝"/>
      <family val="1"/>
      <charset val="128"/>
    </font>
    <font>
      <b/>
      <sz val="11"/>
      <color theme="1"/>
      <name val="ＭＳ 明朝"/>
      <family val="1"/>
      <charset val="128"/>
    </font>
    <font>
      <sz val="8"/>
      <color theme="1"/>
      <name val="ＭＳ 明朝"/>
      <family val="1"/>
      <charset val="128"/>
    </font>
    <font>
      <sz val="12"/>
      <color theme="1"/>
      <name val="ＭＳ Ｐ明朝"/>
      <family val="1"/>
      <charset val="128"/>
    </font>
    <font>
      <sz val="10"/>
      <color theme="1"/>
      <name val="ＭＳ Ｐ明朝"/>
      <family val="1"/>
      <charset val="128"/>
    </font>
    <font>
      <b/>
      <sz val="11"/>
      <color theme="1"/>
      <name val="ＭＳ Ｐゴシック"/>
      <family val="3"/>
      <charset val="128"/>
    </font>
    <font>
      <u/>
      <sz val="10"/>
      <color theme="1"/>
      <name val="ＭＳ 明朝"/>
      <family val="1"/>
      <charset val="128"/>
    </font>
    <font>
      <sz val="11"/>
      <color theme="1"/>
      <name val="ＭＳ Ｐゴシック"/>
      <family val="3"/>
      <charset val="128"/>
    </font>
    <font>
      <sz val="9.5"/>
      <color theme="1"/>
      <name val="ＭＳ 明朝"/>
      <family val="1"/>
      <charset val="128"/>
    </font>
    <font>
      <sz val="12"/>
      <color theme="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00FF"/>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diagonalUp="1">
      <left style="hair">
        <color indexed="64"/>
      </left>
      <right style="thin">
        <color indexed="64"/>
      </right>
      <top/>
      <bottom style="thin">
        <color indexed="64"/>
      </bottom>
      <diagonal style="thin">
        <color indexed="64"/>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auto="1"/>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hair">
        <color indexed="64"/>
      </top>
      <bottom style="medium">
        <color auto="1"/>
      </bottom>
      <diagonal/>
    </border>
    <border>
      <left/>
      <right/>
      <top style="hair">
        <color indexed="64"/>
      </top>
      <bottom style="medium">
        <color auto="1"/>
      </bottom>
      <diagonal/>
    </border>
    <border>
      <left style="medium">
        <color indexed="64"/>
      </left>
      <right/>
      <top style="medium">
        <color indexed="64"/>
      </top>
      <bottom/>
      <diagonal/>
    </border>
    <border>
      <left style="hair">
        <color auto="1"/>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right style="medium">
        <color indexed="64"/>
      </right>
      <top/>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indexed="64"/>
      </left>
      <right/>
      <top style="medium">
        <color auto="1"/>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medium">
        <color indexed="64"/>
      </left>
      <right style="medium">
        <color indexed="64"/>
      </right>
      <top style="hair">
        <color indexed="64"/>
      </top>
      <bottom/>
      <diagonal/>
    </border>
    <border>
      <left style="hair">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auto="1"/>
      </bottom>
      <diagonal/>
    </border>
    <border>
      <left style="thin">
        <color auto="1"/>
      </left>
      <right/>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cellStyleXfs>
  <cellXfs count="814">
    <xf numFmtId="0" fontId="0" fillId="0" borderId="0" xfId="0">
      <alignment vertical="center"/>
    </xf>
    <xf numFmtId="0" fontId="4" fillId="0" borderId="0" xfId="1" applyFont="1"/>
    <xf numFmtId="0" fontId="5" fillId="0" borderId="0" xfId="1" applyFont="1"/>
    <xf numFmtId="0" fontId="5" fillId="0" borderId="0" xfId="1" applyFont="1" applyBorder="1"/>
    <xf numFmtId="0" fontId="1" fillId="0" borderId="0" xfId="1" applyFont="1" applyAlignment="1">
      <alignment vertical="center"/>
    </xf>
    <xf numFmtId="0" fontId="5" fillId="0" borderId="0" xfId="1" applyFont="1" applyBorder="1" applyAlignment="1">
      <alignment vertical="top" wrapText="1"/>
    </xf>
    <xf numFmtId="0" fontId="1" fillId="0" borderId="0" xfId="1" applyFont="1"/>
    <xf numFmtId="0" fontId="5" fillId="0" borderId="0" xfId="1" applyFont="1" applyAlignment="1">
      <alignment vertical="center"/>
    </xf>
    <xf numFmtId="0" fontId="1" fillId="0" borderId="0" xfId="1" applyFont="1" applyAlignment="1">
      <alignment vertical="top"/>
    </xf>
    <xf numFmtId="0" fontId="5" fillId="0" borderId="0" xfId="1" applyFont="1" applyBorder="1" applyAlignment="1">
      <alignment vertical="center"/>
    </xf>
    <xf numFmtId="0" fontId="8" fillId="0" borderId="0" xfId="1" applyFont="1"/>
    <xf numFmtId="0" fontId="1" fillId="0" borderId="0" xfId="1" applyAlignment="1">
      <alignment vertical="center"/>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9" fillId="0" borderId="0" xfId="1" applyFont="1" applyAlignment="1">
      <alignment horizontal="left"/>
    </xf>
    <xf numFmtId="0" fontId="9" fillId="0" borderId="0" xfId="1" applyFont="1" applyAlignment="1">
      <alignment horizontal="center"/>
    </xf>
    <xf numFmtId="0" fontId="5" fillId="0" borderId="0" xfId="1" applyFont="1" applyAlignment="1">
      <alignment horizontal="left" vertical="center"/>
    </xf>
    <xf numFmtId="0" fontId="5" fillId="0" borderId="0" xfId="1" applyFont="1" applyAlignment="1"/>
    <xf numFmtId="0" fontId="7" fillId="0" borderId="0" xfId="1" applyFont="1"/>
    <xf numFmtId="0" fontId="7" fillId="0" borderId="0" xfId="1" applyFont="1" applyAlignment="1">
      <alignment vertical="center"/>
    </xf>
    <xf numFmtId="0" fontId="7" fillId="0" borderId="0" xfId="1" applyFont="1" applyFill="1" applyBorder="1" applyAlignment="1">
      <alignment horizontal="left" vertical="center"/>
    </xf>
    <xf numFmtId="0" fontId="7" fillId="0" borderId="0" xfId="1" applyFont="1" applyAlignment="1"/>
    <xf numFmtId="0" fontId="7" fillId="0" borderId="0" xfId="1" applyFont="1" applyAlignment="1">
      <alignment horizontal="left" vertical="top"/>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xf numFmtId="0" fontId="7" fillId="0" borderId="0" xfId="1" applyFont="1" applyBorder="1" applyAlignment="1">
      <alignment vertical="top"/>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0" xfId="1" applyFont="1" applyBorder="1" applyAlignment="1"/>
    <xf numFmtId="0" fontId="9" fillId="0" borderId="0" xfId="1" applyFont="1"/>
    <xf numFmtId="0" fontId="5" fillId="0" borderId="1" xfId="1" applyFont="1" applyFill="1" applyBorder="1" applyAlignment="1">
      <alignment horizontal="center" vertical="center" wrapText="1"/>
    </xf>
    <xf numFmtId="38" fontId="5" fillId="5" borderId="1" xfId="2" applyFont="1" applyFill="1" applyBorder="1" applyAlignment="1">
      <alignment vertical="center"/>
    </xf>
    <xf numFmtId="12" fontId="5" fillId="0" borderId="1" xfId="2" applyNumberFormat="1" applyFont="1" applyBorder="1" applyAlignment="1">
      <alignment horizontal="center" vertical="center"/>
    </xf>
    <xf numFmtId="38" fontId="5" fillId="0" borderId="1" xfId="2" applyFont="1" applyBorder="1" applyAlignment="1">
      <alignment horizontal="right" vertical="center" shrinkToFit="1"/>
    </xf>
    <xf numFmtId="38" fontId="5" fillId="5" borderId="1" xfId="2" applyFont="1" applyFill="1" applyBorder="1" applyAlignment="1">
      <alignment vertical="center" shrinkToFit="1"/>
    </xf>
    <xf numFmtId="0" fontId="7" fillId="0" borderId="24" xfId="1" applyFont="1" applyFill="1" applyBorder="1" applyAlignment="1">
      <alignment horizontal="left" vertical="top"/>
    </xf>
    <xf numFmtId="0" fontId="7" fillId="0" borderId="24" xfId="1" applyFont="1" applyFill="1" applyBorder="1" applyAlignment="1">
      <alignment horizontal="left" vertical="top" wrapText="1"/>
    </xf>
    <xf numFmtId="0" fontId="5" fillId="3" borderId="0" xfId="1" applyFont="1" applyFill="1" applyAlignment="1">
      <alignment vertical="top" wrapText="1"/>
    </xf>
    <xf numFmtId="0" fontId="7" fillId="0" borderId="0" xfId="1" applyFont="1" applyAlignment="1">
      <alignment horizontal="right" vertical="center"/>
    </xf>
    <xf numFmtId="0" fontId="7" fillId="0" borderId="81"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0" xfId="1" applyFont="1" applyBorder="1" applyAlignment="1">
      <alignment horizontal="center" vertical="center"/>
    </xf>
    <xf numFmtId="0" fontId="7" fillId="0" borderId="96" xfId="1" applyFont="1" applyBorder="1" applyAlignment="1">
      <alignment horizontal="left" vertical="center" shrinkToFit="1"/>
    </xf>
    <xf numFmtId="0" fontId="7" fillId="0" borderId="92" xfId="1" applyFont="1" applyBorder="1" applyAlignment="1">
      <alignment vertical="center"/>
    </xf>
    <xf numFmtId="0" fontId="15"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Alignment="1">
      <alignment vertical="center"/>
    </xf>
    <xf numFmtId="0" fontId="7" fillId="0" borderId="9" xfId="1" applyFont="1" applyBorder="1" applyAlignment="1">
      <alignment horizontal="left" vertical="center"/>
    </xf>
    <xf numFmtId="0" fontId="7" fillId="0" borderId="68" xfId="1" applyFont="1" applyBorder="1" applyAlignment="1">
      <alignment vertical="center"/>
    </xf>
    <xf numFmtId="0" fontId="7" fillId="6" borderId="9" xfId="1" applyFont="1" applyFill="1" applyBorder="1" applyAlignment="1">
      <alignment horizontal="left" vertical="center"/>
    </xf>
    <xf numFmtId="0" fontId="7" fillId="6" borderId="68" xfId="1" applyFont="1" applyFill="1" applyBorder="1" applyAlignment="1">
      <alignment vertical="center"/>
    </xf>
    <xf numFmtId="0" fontId="7" fillId="6" borderId="98" xfId="1" applyFont="1" applyFill="1" applyBorder="1" applyAlignment="1">
      <alignment horizontal="left" vertical="center"/>
    </xf>
    <xf numFmtId="0" fontId="7" fillId="6" borderId="100" xfId="1" applyFont="1" applyFill="1" applyBorder="1" applyAlignment="1">
      <alignment vertical="center"/>
    </xf>
    <xf numFmtId="0" fontId="9" fillId="0" borderId="94" xfId="1" applyFont="1" applyBorder="1" applyAlignment="1">
      <alignment vertical="center"/>
    </xf>
    <xf numFmtId="0" fontId="7" fillId="0" borderId="33"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1" xfId="1" applyFont="1" applyFill="1" applyBorder="1" applyAlignment="1">
      <alignment horizontal="center" vertical="center" wrapText="1"/>
    </xf>
    <xf numFmtId="0" fontId="7" fillId="5" borderId="76" xfId="1" applyFont="1" applyFill="1" applyBorder="1" applyAlignment="1">
      <alignment horizontal="center" vertical="center"/>
    </xf>
    <xf numFmtId="176" fontId="8" fillId="6" borderId="96" xfId="1" applyNumberFormat="1" applyFont="1" applyFill="1" applyBorder="1" applyAlignment="1">
      <alignment horizontal="center" vertical="center" shrinkToFit="1"/>
    </xf>
    <xf numFmtId="0" fontId="7" fillId="5" borderId="66" xfId="1" applyFont="1" applyFill="1" applyBorder="1" applyAlignment="1">
      <alignment horizontal="center" vertical="center"/>
    </xf>
    <xf numFmtId="0" fontId="13" fillId="6" borderId="9" xfId="1" applyFont="1" applyFill="1" applyBorder="1" applyAlignment="1">
      <alignment horizontal="left" vertical="top" wrapText="1"/>
    </xf>
    <xf numFmtId="176" fontId="8" fillId="6" borderId="11" xfId="1" applyNumberFormat="1" applyFont="1" applyFill="1" applyBorder="1" applyAlignment="1">
      <alignment horizontal="center" vertical="center" shrinkToFit="1"/>
    </xf>
    <xf numFmtId="0" fontId="13" fillId="6" borderId="67" xfId="1" applyFont="1" applyFill="1" applyBorder="1" applyAlignment="1">
      <alignment horizontal="left" vertical="top" wrapText="1"/>
    </xf>
    <xf numFmtId="0" fontId="7" fillId="5" borderId="111" xfId="1" applyFont="1" applyFill="1" applyBorder="1" applyAlignment="1">
      <alignment horizontal="center" vertical="center"/>
    </xf>
    <xf numFmtId="176" fontId="8" fillId="6" borderId="84" xfId="1" applyNumberFormat="1" applyFont="1" applyFill="1" applyBorder="1" applyAlignment="1">
      <alignment horizontal="center" vertical="center" shrinkToFit="1"/>
    </xf>
    <xf numFmtId="0" fontId="13" fillId="6" borderId="103" xfId="1" applyFont="1" applyFill="1" applyBorder="1" applyAlignment="1">
      <alignment horizontal="left" vertical="top" wrapText="1"/>
    </xf>
    <xf numFmtId="0" fontId="7" fillId="6" borderId="104" xfId="1" applyFont="1" applyFill="1" applyBorder="1" applyAlignment="1">
      <alignment horizontal="center" vertical="center" shrinkToFit="1"/>
    </xf>
    <xf numFmtId="0" fontId="7" fillId="5" borderId="11" xfId="1" applyFont="1" applyFill="1" applyBorder="1" applyAlignment="1">
      <alignment horizontal="center" vertical="center"/>
    </xf>
    <xf numFmtId="0" fontId="13" fillId="6" borderId="11" xfId="1" applyFont="1" applyFill="1" applyBorder="1" applyAlignment="1">
      <alignment horizontal="left" vertical="top" wrapText="1"/>
    </xf>
    <xf numFmtId="0" fontId="7" fillId="6" borderId="105" xfId="1" applyFont="1" applyFill="1" applyBorder="1" applyAlignment="1">
      <alignment horizontal="center" vertical="center" shrinkToFit="1"/>
    </xf>
    <xf numFmtId="0" fontId="7" fillId="5" borderId="88" xfId="1" applyFont="1" applyFill="1" applyBorder="1" applyAlignment="1">
      <alignment horizontal="center" vertical="center"/>
    </xf>
    <xf numFmtId="0" fontId="13" fillId="6" borderId="101" xfId="1" applyFont="1" applyFill="1" applyBorder="1" applyAlignment="1">
      <alignment horizontal="left" vertical="top" wrapText="1"/>
    </xf>
    <xf numFmtId="176" fontId="8" fillId="6" borderId="88" xfId="1" applyNumberFormat="1" applyFont="1" applyFill="1" applyBorder="1" applyAlignment="1">
      <alignment horizontal="center" vertical="center" shrinkToFit="1"/>
    </xf>
    <xf numFmtId="0" fontId="7" fillId="0" borderId="102" xfId="1" applyFont="1" applyFill="1" applyBorder="1" applyAlignment="1">
      <alignment vertical="center"/>
    </xf>
    <xf numFmtId="176" fontId="7" fillId="0" borderId="102" xfId="1" applyNumberFormat="1" applyFont="1" applyFill="1" applyBorder="1" applyAlignment="1">
      <alignment vertical="center"/>
    </xf>
    <xf numFmtId="176" fontId="7" fillId="0" borderId="102" xfId="1" applyNumberFormat="1" applyFont="1" applyBorder="1" applyAlignment="1">
      <alignment vertical="center"/>
    </xf>
    <xf numFmtId="38" fontId="7" fillId="0" borderId="0" xfId="2" applyFont="1" applyAlignment="1">
      <alignment vertical="center"/>
    </xf>
    <xf numFmtId="0" fontId="17" fillId="0" borderId="0" xfId="1" applyFont="1" applyAlignment="1">
      <alignment vertical="center"/>
    </xf>
    <xf numFmtId="0" fontId="17" fillId="0" borderId="0" xfId="1" applyFont="1"/>
    <xf numFmtId="49" fontId="5" fillId="0" borderId="0" xfId="1" applyNumberFormat="1" applyFont="1"/>
    <xf numFmtId="0" fontId="7" fillId="0" borderId="0" xfId="1" applyFont="1" applyBorder="1" applyAlignment="1">
      <alignment horizontal="left" vertical="center" wrapText="1"/>
    </xf>
    <xf numFmtId="0" fontId="8" fillId="0" borderId="0" xfId="1" applyFont="1" applyAlignment="1">
      <alignment vertical="center"/>
    </xf>
    <xf numFmtId="0" fontId="13" fillId="0" borderId="0" xfId="1" applyFont="1" applyAlignment="1">
      <alignment horizontal="left" vertical="center"/>
    </xf>
    <xf numFmtId="0" fontId="9" fillId="0" borderId="2" xfId="1" applyFont="1" applyFill="1" applyBorder="1" applyAlignment="1">
      <alignment horizontal="left" vertical="center"/>
    </xf>
    <xf numFmtId="0" fontId="13" fillId="0" borderId="0" xfId="1" applyFont="1" applyFill="1" applyAlignment="1">
      <alignment horizontal="left" vertical="center" wrapText="1"/>
    </xf>
    <xf numFmtId="0" fontId="9" fillId="0" borderId="1" xfId="1" applyFont="1" applyFill="1" applyBorder="1" applyAlignment="1">
      <alignment horizontal="center" vertical="center"/>
    </xf>
    <xf numFmtId="0" fontId="9" fillId="0" borderId="73" xfId="1"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0" xfId="0" applyFont="1" applyBorder="1" applyAlignment="1">
      <alignment horizontal="left" vertical="center" wrapText="1"/>
    </xf>
    <xf numFmtId="0" fontId="13" fillId="0" borderId="0" xfId="1" applyFont="1" applyAlignment="1">
      <alignment horizontal="left" vertical="center" wrapText="1"/>
    </xf>
    <xf numFmtId="0" fontId="9" fillId="0" borderId="0" xfId="1" applyFont="1" applyAlignment="1"/>
    <xf numFmtId="0" fontId="9" fillId="0" borderId="1" xfId="1" applyFont="1" applyBorder="1" applyAlignment="1">
      <alignment horizontal="center" vertical="center"/>
    </xf>
    <xf numFmtId="0" fontId="9" fillId="0" borderId="73" xfId="1" applyFont="1" applyBorder="1" applyAlignment="1">
      <alignment horizontal="center" vertical="center"/>
    </xf>
    <xf numFmtId="0" fontId="7" fillId="0" borderId="6" xfId="1" applyFont="1" applyBorder="1" applyAlignment="1">
      <alignment horizontal="left" vertical="center" wrapText="1"/>
    </xf>
    <xf numFmtId="0" fontId="7" fillId="0" borderId="0" xfId="1" applyFont="1" applyBorder="1" applyAlignment="1">
      <alignment horizontal="left" vertical="center" indent="1"/>
    </xf>
    <xf numFmtId="0" fontId="7" fillId="0" borderId="6" xfId="1" applyFont="1" applyBorder="1" applyAlignment="1">
      <alignment vertical="center" wrapText="1"/>
    </xf>
    <xf numFmtId="0" fontId="9" fillId="0" borderId="0" xfId="1" applyFont="1" applyAlignment="1">
      <alignment vertical="center"/>
    </xf>
    <xf numFmtId="0" fontId="7" fillId="6" borderId="60" xfId="1" applyFont="1" applyFill="1" applyBorder="1" applyAlignment="1">
      <alignment horizontal="left" vertical="center" wrapText="1"/>
    </xf>
    <xf numFmtId="0" fontId="7" fillId="6" borderId="61" xfId="1" applyFont="1" applyFill="1" applyBorder="1" applyAlignment="1">
      <alignment horizontal="left" vertical="center" wrapText="1"/>
    </xf>
    <xf numFmtId="0" fontId="7" fillId="6" borderId="83" xfId="1" applyFont="1" applyFill="1" applyBorder="1" applyAlignment="1">
      <alignment horizontal="left" vertical="center" wrapText="1"/>
    </xf>
    <xf numFmtId="0" fontId="7" fillId="6" borderId="60" xfId="1" applyFont="1" applyFill="1" applyBorder="1" applyAlignment="1">
      <alignment horizontal="left" vertical="top" wrapText="1"/>
    </xf>
    <xf numFmtId="0" fontId="7" fillId="6" borderId="61" xfId="1" applyFont="1" applyFill="1" applyBorder="1" applyAlignment="1">
      <alignment horizontal="left" vertical="top" wrapText="1"/>
    </xf>
    <xf numFmtId="0" fontId="7" fillId="6" borderId="83" xfId="1" applyFont="1" applyFill="1" applyBorder="1" applyAlignment="1">
      <alignment horizontal="left" vertical="top" wrapText="1"/>
    </xf>
    <xf numFmtId="0" fontId="19" fillId="0" borderId="0" xfId="1" applyFont="1"/>
    <xf numFmtId="0" fontId="18" fillId="6" borderId="83" xfId="1" applyFont="1" applyFill="1" applyBorder="1" applyAlignment="1">
      <alignment horizontal="lef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7" fillId="0" borderId="0" xfId="1" applyFont="1" applyAlignment="1">
      <alignment horizontal="left" vertical="center"/>
    </xf>
    <xf numFmtId="0" fontId="7" fillId="0" borderId="0" xfId="1" applyFont="1" applyFill="1" applyBorder="1" applyAlignment="1">
      <alignment horizontal="left" vertical="top"/>
    </xf>
    <xf numFmtId="183" fontId="7" fillId="0" borderId="0" xfId="2" applyNumberFormat="1" applyFont="1" applyAlignment="1">
      <alignment vertical="center"/>
    </xf>
    <xf numFmtId="0" fontId="7" fillId="0" borderId="66" xfId="1" applyFont="1" applyFill="1" applyBorder="1" applyAlignment="1">
      <alignment horizontal="left" vertical="center"/>
    </xf>
    <xf numFmtId="0" fontId="13" fillId="6" borderId="96" xfId="1" applyFont="1" applyFill="1" applyBorder="1" applyAlignment="1">
      <alignment horizontal="left" vertical="center" wrapText="1"/>
    </xf>
    <xf numFmtId="0" fontId="13" fillId="6" borderId="9" xfId="1" applyFont="1" applyFill="1" applyBorder="1" applyAlignment="1">
      <alignment horizontal="left" vertical="center" wrapText="1"/>
    </xf>
    <xf numFmtId="0" fontId="13" fillId="6" borderId="98" xfId="1" applyFont="1" applyFill="1" applyBorder="1" applyAlignment="1">
      <alignment horizontal="left" vertical="center" wrapText="1"/>
    </xf>
    <xf numFmtId="0" fontId="7" fillId="0" borderId="36" xfId="1" applyFont="1" applyFill="1" applyBorder="1" applyAlignment="1">
      <alignment horizontal="left" vertical="top" wrapText="1"/>
    </xf>
    <xf numFmtId="0" fontId="7" fillId="0" borderId="0" xfId="1" applyFont="1" applyAlignment="1">
      <alignment horizontal="left" vertical="center"/>
    </xf>
    <xf numFmtId="0" fontId="7" fillId="0" borderId="0" xfId="1" applyFont="1" applyFill="1" applyBorder="1" applyAlignment="1">
      <alignment horizontal="left" vertical="top" wrapText="1"/>
    </xf>
    <xf numFmtId="0" fontId="13" fillId="0" borderId="0" xfId="1" applyFont="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22" fillId="0" borderId="0" xfId="1" applyFont="1" applyAlignment="1">
      <alignment vertical="center"/>
    </xf>
    <xf numFmtId="0" fontId="13" fillId="6" borderId="83" xfId="1" applyFont="1" applyFill="1" applyBorder="1" applyAlignment="1">
      <alignment horizontal="left" vertical="center" wrapText="1"/>
    </xf>
    <xf numFmtId="0" fontId="15" fillId="0" borderId="0" xfId="1" applyFont="1" applyAlignment="1">
      <alignment vertical="center"/>
    </xf>
    <xf numFmtId="0" fontId="7" fillId="0" borderId="0" xfId="1" applyFont="1" applyAlignment="1">
      <alignment horizontal="left" vertical="center"/>
    </xf>
    <xf numFmtId="0" fontId="24" fillId="0" borderId="0" xfId="1" applyFont="1"/>
    <xf numFmtId="0" fontId="25" fillId="0" borderId="0" xfId="1" applyFont="1" applyAlignment="1">
      <alignment vertical="center"/>
    </xf>
    <xf numFmtId="0" fontId="5" fillId="0" borderId="0" xfId="1" applyNumberFormat="1" applyFont="1"/>
    <xf numFmtId="0" fontId="26" fillId="0" borderId="0" xfId="1" applyFont="1" applyAlignment="1">
      <alignment vertical="center"/>
    </xf>
    <xf numFmtId="0" fontId="27" fillId="0" borderId="0" xfId="1" applyFont="1"/>
    <xf numFmtId="0" fontId="28" fillId="0" borderId="0" xfId="1" applyFont="1"/>
    <xf numFmtId="0" fontId="28" fillId="0" borderId="0" xfId="1" applyNumberFormat="1" applyFont="1"/>
    <xf numFmtId="0" fontId="5" fillId="0" borderId="1" xfId="1" applyFont="1" applyBorder="1"/>
    <xf numFmtId="0" fontId="5" fillId="0" borderId="18" xfId="1" applyFont="1" applyBorder="1"/>
    <xf numFmtId="0" fontId="5" fillId="0" borderId="4" xfId="1" applyFont="1" applyBorder="1"/>
    <xf numFmtId="0" fontId="5" fillId="0" borderId="5" xfId="1" applyFont="1" applyBorder="1"/>
    <xf numFmtId="0" fontId="5" fillId="0" borderId="1" xfId="1" applyFont="1" applyBorder="1" applyAlignment="1">
      <alignment shrinkToFit="1"/>
    </xf>
    <xf numFmtId="0" fontId="28" fillId="0" borderId="1" xfId="1" applyFont="1" applyBorder="1" applyAlignment="1">
      <alignment shrinkToFit="1"/>
    </xf>
    <xf numFmtId="0" fontId="28" fillId="0" borderId="1" xfId="1" quotePrefix="1" applyFont="1" applyBorder="1" applyAlignment="1">
      <alignment shrinkToFit="1"/>
    </xf>
    <xf numFmtId="0" fontId="28" fillId="0" borderId="12" xfId="1" applyFont="1" applyBorder="1"/>
    <xf numFmtId="0" fontId="28" fillId="5" borderId="1" xfId="1" applyFont="1" applyFill="1" applyBorder="1"/>
    <xf numFmtId="0" fontId="5" fillId="0" borderId="6" xfId="1" applyFont="1" applyBorder="1"/>
    <xf numFmtId="0" fontId="24" fillId="0" borderId="12" xfId="1" applyFont="1" applyBorder="1" applyAlignment="1">
      <alignment horizontal="right"/>
    </xf>
    <xf numFmtId="0" fontId="30" fillId="0" borderId="1" xfId="1" applyFont="1" applyBorder="1" applyAlignment="1">
      <alignment vertical="center" wrapText="1"/>
    </xf>
    <xf numFmtId="0" fontId="30" fillId="0" borderId="1" xfId="1" applyFont="1" applyBorder="1" applyAlignment="1">
      <alignment horizontal="left" vertical="top" wrapText="1"/>
    </xf>
    <xf numFmtId="0" fontId="24" fillId="0" borderId="1" xfId="1" applyFont="1" applyBorder="1" applyAlignment="1">
      <alignment wrapText="1"/>
    </xf>
    <xf numFmtId="0" fontId="28" fillId="0" borderId="1" xfId="1" applyNumberFormat="1" applyFont="1" applyBorder="1" applyAlignment="1">
      <alignment shrinkToFit="1"/>
    </xf>
    <xf numFmtId="0" fontId="28" fillId="0" borderId="1" xfId="1" applyFont="1" applyFill="1" applyBorder="1" applyAlignment="1">
      <alignment shrinkToFit="1"/>
    </xf>
    <xf numFmtId="0" fontId="28" fillId="7" borderId="1" xfId="1" applyFont="1" applyFill="1" applyBorder="1" applyAlignment="1">
      <alignment shrinkToFit="1"/>
    </xf>
    <xf numFmtId="177" fontId="28" fillId="0" borderId="1" xfId="1" applyNumberFormat="1" applyFont="1" applyBorder="1" applyAlignment="1">
      <alignment shrinkToFit="1"/>
    </xf>
    <xf numFmtId="38" fontId="28" fillId="0" borderId="1" xfId="1" applyNumberFormat="1" applyFont="1" applyBorder="1" applyAlignment="1">
      <alignment shrinkToFit="1"/>
    </xf>
    <xf numFmtId="0" fontId="5" fillId="0" borderId="0" xfId="1" applyFont="1" applyAlignment="1">
      <alignment shrinkToFit="1"/>
    </xf>
    <xf numFmtId="0" fontId="5" fillId="0" borderId="4" xfId="1" applyFont="1" applyBorder="1" applyAlignment="1">
      <alignment horizontal="right"/>
    </xf>
    <xf numFmtId="0" fontId="31" fillId="0" borderId="1" xfId="1" applyFont="1" applyBorder="1" applyAlignment="1">
      <alignment vertical="center"/>
    </xf>
    <xf numFmtId="0" fontId="32" fillId="0" borderId="1" xfId="1" applyFont="1" applyBorder="1"/>
    <xf numFmtId="0" fontId="5" fillId="0" borderId="41" xfId="1" applyFont="1" applyBorder="1"/>
    <xf numFmtId="0" fontId="28" fillId="0" borderId="49" xfId="1" applyNumberFormat="1" applyFont="1" applyBorder="1" applyAlignment="1">
      <alignment shrinkToFit="1"/>
    </xf>
    <xf numFmtId="0" fontId="5" fillId="0" borderId="49" xfId="1" applyFont="1" applyBorder="1"/>
    <xf numFmtId="0" fontId="5" fillId="0" borderId="56" xfId="1" applyFont="1" applyBorder="1" applyAlignment="1">
      <alignment shrinkToFit="1"/>
    </xf>
    <xf numFmtId="0" fontId="5" fillId="0" borderId="118" xfId="1" applyFont="1" applyBorder="1"/>
    <xf numFmtId="0" fontId="28" fillId="0" borderId="158" xfId="1" applyNumberFormat="1" applyFont="1" applyBorder="1" applyAlignment="1">
      <alignment shrinkToFit="1"/>
    </xf>
    <xf numFmtId="0" fontId="5" fillId="0" borderId="118" xfId="1" applyFont="1" applyFill="1" applyBorder="1"/>
    <xf numFmtId="0" fontId="5" fillId="0" borderId="136" xfId="1" applyFont="1" applyBorder="1"/>
    <xf numFmtId="0" fontId="5" fillId="0" borderId="144" xfId="1" applyFont="1" applyBorder="1"/>
    <xf numFmtId="0" fontId="5" fillId="0" borderId="137" xfId="1" applyFont="1" applyBorder="1"/>
    <xf numFmtId="0" fontId="1" fillId="0" borderId="119" xfId="1" applyBorder="1" applyAlignment="1">
      <alignment vertical="center" wrapText="1"/>
    </xf>
    <xf numFmtId="0" fontId="28" fillId="0" borderId="158" xfId="1" applyFont="1" applyBorder="1"/>
    <xf numFmtId="0" fontId="1" fillId="0" borderId="159" xfId="1" applyBorder="1" applyAlignment="1">
      <alignment vertical="center" wrapText="1"/>
    </xf>
    <xf numFmtId="0" fontId="1" fillId="0" borderId="120" xfId="1" applyBorder="1" applyAlignment="1">
      <alignment vertical="center" wrapText="1"/>
    </xf>
    <xf numFmtId="0" fontId="5" fillId="0" borderId="119" xfId="1" applyFont="1" applyBorder="1"/>
    <xf numFmtId="0" fontId="5" fillId="0" borderId="159" xfId="1" applyFont="1" applyBorder="1"/>
    <xf numFmtId="0" fontId="5" fillId="0" borderId="120" xfId="1" applyFont="1" applyBorder="1"/>
    <xf numFmtId="38" fontId="28" fillId="0" borderId="158" xfId="1" applyNumberFormat="1" applyFont="1" applyFill="1" applyBorder="1"/>
    <xf numFmtId="0" fontId="28" fillId="0" borderId="158" xfId="1" applyFont="1" applyFill="1" applyBorder="1"/>
    <xf numFmtId="0" fontId="5" fillId="0" borderId="160" xfId="1" applyFont="1" applyBorder="1"/>
    <xf numFmtId="0" fontId="24" fillId="0" borderId="57" xfId="1" applyFont="1" applyBorder="1" applyAlignment="1">
      <alignment wrapText="1"/>
    </xf>
    <xf numFmtId="0" fontId="28" fillId="0" borderId="57" xfId="1" applyFont="1" applyBorder="1" applyAlignment="1">
      <alignment shrinkToFit="1"/>
    </xf>
    <xf numFmtId="0" fontId="5" fillId="0" borderId="157" xfId="1" applyFont="1" applyBorder="1"/>
    <xf numFmtId="0" fontId="1" fillId="0" borderId="1" xfId="1" applyBorder="1" applyAlignment="1">
      <alignment vertical="center"/>
    </xf>
    <xf numFmtId="176" fontId="26" fillId="0" borderId="1" xfId="1" applyNumberFormat="1" applyFont="1" applyBorder="1" applyAlignment="1">
      <alignment vertical="center" shrinkToFit="1"/>
    </xf>
    <xf numFmtId="183" fontId="26" fillId="0" borderId="1" xfId="1" applyNumberFormat="1" applyFont="1" applyBorder="1" applyAlignment="1">
      <alignment vertical="center" shrinkToFit="1"/>
    </xf>
    <xf numFmtId="177" fontId="26" fillId="0" borderId="1" xfId="1" applyNumberFormat="1" applyFont="1" applyBorder="1" applyAlignment="1">
      <alignment vertical="center" shrinkToFit="1"/>
    </xf>
    <xf numFmtId="0" fontId="33" fillId="0" borderId="1" xfId="1" applyFont="1" applyBorder="1" applyAlignment="1">
      <alignment vertical="center" shrinkToFit="1"/>
    </xf>
    <xf numFmtId="0" fontId="0" fillId="0" borderId="0" xfId="1" applyFont="1"/>
    <xf numFmtId="0" fontId="1" fillId="0" borderId="1" xfId="1" applyBorder="1" applyAlignment="1">
      <alignment vertical="center" shrinkToFit="1"/>
    </xf>
    <xf numFmtId="38" fontId="1" fillId="0" borderId="1" xfId="2" applyFont="1" applyBorder="1" applyAlignment="1">
      <alignment vertical="center" shrinkToFit="1"/>
    </xf>
    <xf numFmtId="38" fontId="1" fillId="0" borderId="0" xfId="2" applyFont="1" applyAlignment="1">
      <alignment vertical="center"/>
    </xf>
    <xf numFmtId="0" fontId="1" fillId="0" borderId="0" xfId="1" applyAlignment="1">
      <alignment horizontal="right" vertical="center"/>
    </xf>
    <xf numFmtId="38" fontId="1" fillId="0" borderId="0" xfId="1" applyNumberFormat="1" applyAlignment="1">
      <alignment vertical="center"/>
    </xf>
    <xf numFmtId="183" fontId="7" fillId="6" borderId="91" xfId="2" applyNumberFormat="1" applyFont="1" applyFill="1" applyBorder="1" applyAlignment="1">
      <alignment horizontal="right" vertical="center" shrinkToFit="1"/>
    </xf>
    <xf numFmtId="183" fontId="7" fillId="5" borderId="96" xfId="2" applyNumberFormat="1" applyFont="1" applyFill="1" applyBorder="1" applyAlignment="1">
      <alignment horizontal="right" vertical="center" shrinkToFit="1"/>
    </xf>
    <xf numFmtId="183" fontId="7" fillId="6" borderId="8" xfId="2" applyNumberFormat="1" applyFont="1" applyFill="1" applyBorder="1" applyAlignment="1">
      <alignment horizontal="right" vertical="center" shrinkToFit="1"/>
    </xf>
    <xf numFmtId="183" fontId="7" fillId="5" borderId="11" xfId="2" applyNumberFormat="1" applyFont="1" applyFill="1" applyBorder="1" applyAlignment="1">
      <alignment horizontal="right" vertical="center" shrinkToFit="1"/>
    </xf>
    <xf numFmtId="183" fontId="7" fillId="6" borderId="112" xfId="2" applyNumberFormat="1" applyFont="1" applyFill="1" applyBorder="1" applyAlignment="1">
      <alignment horizontal="right" vertical="center" shrinkToFit="1"/>
    </xf>
    <xf numFmtId="183" fontId="7" fillId="5" borderId="84" xfId="2" applyNumberFormat="1" applyFont="1" applyFill="1" applyBorder="1" applyAlignment="1">
      <alignment horizontal="right" vertical="center" shrinkToFit="1"/>
    </xf>
    <xf numFmtId="183" fontId="7" fillId="6" borderId="86" xfId="2" applyNumberFormat="1" applyFont="1" applyFill="1" applyBorder="1" applyAlignment="1">
      <alignment horizontal="right" vertical="center" shrinkToFit="1"/>
    </xf>
    <xf numFmtId="183" fontId="7" fillId="5" borderId="88" xfId="2" applyNumberFormat="1" applyFont="1" applyFill="1" applyBorder="1" applyAlignment="1">
      <alignment horizontal="right" vertical="center" shrinkToFit="1"/>
    </xf>
    <xf numFmtId="183" fontId="7" fillId="5" borderId="42" xfId="2" applyNumberFormat="1" applyFont="1" applyFill="1" applyBorder="1" applyAlignment="1">
      <alignment vertical="center" shrinkToFit="1"/>
    </xf>
    <xf numFmtId="183" fontId="7" fillId="5" borderId="65" xfId="2" applyNumberFormat="1" applyFont="1" applyFill="1" applyBorder="1" applyAlignment="1">
      <alignment vertical="center" shrinkToFit="1"/>
    </xf>
    <xf numFmtId="38" fontId="7" fillId="5" borderId="91" xfId="2" applyFont="1" applyFill="1" applyBorder="1" applyAlignment="1">
      <alignment horizontal="right" vertical="center" shrinkToFit="1"/>
    </xf>
    <xf numFmtId="38" fontId="7" fillId="5" borderId="10" xfId="2" applyFont="1" applyFill="1" applyBorder="1" applyAlignment="1">
      <alignment horizontal="right" vertical="center" shrinkToFit="1"/>
    </xf>
    <xf numFmtId="38" fontId="7" fillId="6" borderId="10" xfId="2" applyFont="1" applyFill="1" applyBorder="1" applyAlignment="1">
      <alignment horizontal="right" vertical="center" shrinkToFit="1"/>
    </xf>
    <xf numFmtId="38" fontId="7" fillId="6" borderId="99" xfId="2" applyFont="1" applyFill="1" applyBorder="1" applyAlignment="1">
      <alignment horizontal="right" vertical="center" shrinkToFit="1"/>
    </xf>
    <xf numFmtId="38" fontId="7" fillId="5" borderId="87" xfId="2" applyFont="1" applyFill="1" applyBorder="1" applyAlignment="1">
      <alignment horizontal="right" vertical="center" shrinkToFit="1"/>
    </xf>
    <xf numFmtId="0" fontId="5" fillId="0" borderId="13" xfId="1" applyFont="1" applyBorder="1" applyAlignment="1">
      <alignment horizontal="center"/>
    </xf>
    <xf numFmtId="12" fontId="17" fillId="0" borderId="0" xfId="1" applyNumberFormat="1" applyFont="1" applyAlignment="1">
      <alignment vertical="center"/>
    </xf>
    <xf numFmtId="0" fontId="5" fillId="0" borderId="0" xfId="1" applyFont="1" applyAlignment="1">
      <alignment horizontal="center"/>
    </xf>
    <xf numFmtId="0" fontId="5" fillId="0" borderId="12" xfId="1" applyFont="1" applyBorder="1"/>
    <xf numFmtId="0" fontId="6" fillId="0" borderId="0" xfId="1" applyFont="1"/>
    <xf numFmtId="0" fontId="13" fillId="6" borderId="96" xfId="1" applyFont="1" applyFill="1" applyBorder="1" applyAlignment="1">
      <alignment horizontal="left" vertical="top" wrapText="1"/>
    </xf>
    <xf numFmtId="0" fontId="13" fillId="6" borderId="98" xfId="1" applyFont="1" applyFill="1" applyBorder="1" applyAlignment="1">
      <alignment horizontal="left" vertical="top" wrapText="1"/>
    </xf>
    <xf numFmtId="0" fontId="13" fillId="6" borderId="92" xfId="1" applyFont="1" applyFill="1" applyBorder="1" applyAlignment="1">
      <alignment horizontal="left" vertical="top" wrapText="1"/>
    </xf>
    <xf numFmtId="0" fontId="30" fillId="0" borderId="19" xfId="1" applyFont="1" applyBorder="1" applyAlignment="1">
      <alignment horizontal="left" vertical="top" wrapText="1"/>
    </xf>
    <xf numFmtId="0" fontId="28" fillId="0" borderId="19" xfId="1" applyFont="1" applyBorder="1" applyAlignment="1">
      <alignment shrinkToFit="1"/>
    </xf>
    <xf numFmtId="0" fontId="30" fillId="0" borderId="174" xfId="1" applyFont="1" applyBorder="1" applyAlignment="1">
      <alignment horizontal="left" vertical="top" wrapText="1"/>
    </xf>
    <xf numFmtId="0" fontId="28" fillId="0" borderId="174" xfId="1" applyFont="1" applyBorder="1" applyAlignment="1">
      <alignment shrinkToFit="1"/>
    </xf>
    <xf numFmtId="0" fontId="24" fillId="0" borderId="20" xfId="1" applyFont="1" applyBorder="1" applyAlignment="1">
      <alignment horizontal="left" vertical="top" wrapText="1"/>
    </xf>
    <xf numFmtId="0" fontId="28" fillId="0" borderId="20" xfId="1" applyFont="1" applyBorder="1" applyAlignment="1">
      <alignment shrinkToFit="1"/>
    </xf>
    <xf numFmtId="0" fontId="20" fillId="0" borderId="0" xfId="1" applyFont="1" applyAlignment="1"/>
    <xf numFmtId="0" fontId="36" fillId="6" borderId="172" xfId="1" applyFont="1" applyFill="1" applyBorder="1" applyAlignment="1">
      <alignment horizontal="center" vertical="center" wrapText="1"/>
    </xf>
    <xf numFmtId="0" fontId="36" fillId="6" borderId="63" xfId="1" applyFont="1" applyFill="1" applyBorder="1" applyAlignment="1">
      <alignment horizontal="center" vertical="center" wrapText="1"/>
    </xf>
    <xf numFmtId="0" fontId="36" fillId="6" borderId="64" xfId="1" applyFont="1" applyFill="1" applyBorder="1" applyAlignment="1">
      <alignment horizontal="center" vertical="center" wrapText="1"/>
    </xf>
    <xf numFmtId="0" fontId="20" fillId="0" borderId="75" xfId="1" applyFont="1" applyFill="1" applyBorder="1" applyAlignment="1">
      <alignment horizontal="left" vertical="center"/>
    </xf>
    <xf numFmtId="0" fontId="20" fillId="0" borderId="133" xfId="1" applyFont="1" applyFill="1" applyBorder="1" applyAlignment="1">
      <alignment horizontal="left" vertical="center"/>
    </xf>
    <xf numFmtId="0" fontId="20" fillId="0" borderId="163" xfId="1" applyFont="1" applyFill="1" applyBorder="1" applyAlignment="1">
      <alignment horizontal="left" vertical="center"/>
    </xf>
    <xf numFmtId="0" fontId="20" fillId="6" borderId="99" xfId="1" applyFont="1" applyFill="1" applyBorder="1" applyAlignment="1">
      <alignment horizontal="left" vertical="center"/>
    </xf>
    <xf numFmtId="0" fontId="20" fillId="0" borderId="133" xfId="1" applyFont="1" applyFill="1" applyBorder="1" applyAlignment="1">
      <alignment horizontal="left" vertical="center" shrinkToFit="1"/>
    </xf>
    <xf numFmtId="0" fontId="20" fillId="0" borderId="164" xfId="1" applyFont="1" applyFill="1" applyBorder="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23" fillId="0" borderId="0" xfId="1" applyFont="1" applyFill="1" applyAlignment="1">
      <alignment horizontal="left" vertical="center" wrapText="1"/>
    </xf>
    <xf numFmtId="0" fontId="23" fillId="0" borderId="0" xfId="1" applyFont="1" applyFill="1" applyBorder="1" applyAlignment="1">
      <alignment horizontal="left" vertical="center"/>
    </xf>
    <xf numFmtId="0" fontId="20" fillId="6" borderId="99" xfId="1" applyFont="1" applyFill="1" applyBorder="1" applyAlignment="1">
      <alignment horizontal="center" vertical="center"/>
    </xf>
    <xf numFmtId="0" fontId="20" fillId="0" borderId="132" xfId="1" applyFont="1" applyFill="1" applyBorder="1" applyAlignment="1">
      <alignment horizontal="left" vertical="center"/>
    </xf>
    <xf numFmtId="0" fontId="20" fillId="0" borderId="0" xfId="1" applyFont="1" applyBorder="1" applyAlignment="1">
      <alignment horizontal="left" vertical="top" wrapText="1"/>
    </xf>
    <xf numFmtId="0" fontId="20" fillId="0" borderId="0" xfId="1" applyFont="1" applyBorder="1" applyAlignment="1">
      <alignment horizontal="left" vertical="center"/>
    </xf>
    <xf numFmtId="0" fontId="20" fillId="0" borderId="0" xfId="1" applyFont="1" applyFill="1" applyBorder="1" applyAlignment="1">
      <alignment horizontal="left" vertical="center"/>
    </xf>
    <xf numFmtId="0" fontId="20" fillId="0" borderId="66" xfId="1" applyFont="1" applyFill="1" applyBorder="1" applyAlignment="1">
      <alignment horizontal="left" vertical="center"/>
    </xf>
    <xf numFmtId="0" fontId="20" fillId="0" borderId="24" xfId="1" applyFont="1" applyFill="1" applyBorder="1" applyAlignment="1">
      <alignment horizontal="left" vertical="top"/>
    </xf>
    <xf numFmtId="0" fontId="20" fillId="0" borderId="0" xfId="1" applyFont="1" applyFill="1" applyBorder="1" applyAlignment="1">
      <alignment horizontal="left" vertical="top"/>
    </xf>
    <xf numFmtId="0" fontId="20" fillId="0" borderId="24"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36" xfId="1" applyFont="1" applyFill="1" applyBorder="1" applyAlignment="1">
      <alignment horizontal="left" vertical="top" wrapText="1"/>
    </xf>
    <xf numFmtId="0" fontId="23" fillId="0" borderId="0" xfId="1" applyFont="1" applyAlignment="1">
      <alignment horizontal="left" vertical="center" wrapText="1"/>
    </xf>
    <xf numFmtId="0" fontId="20" fillId="0" borderId="0" xfId="1" applyFont="1"/>
    <xf numFmtId="0" fontId="23" fillId="0" borderId="0" xfId="1" applyFont="1"/>
    <xf numFmtId="0" fontId="23" fillId="0" borderId="0" xfId="1" applyFont="1" applyAlignment="1"/>
    <xf numFmtId="0" fontId="23" fillId="3" borderId="0" xfId="1" applyFont="1" applyFill="1" applyAlignment="1">
      <alignment vertical="top" wrapText="1"/>
    </xf>
    <xf numFmtId="0" fontId="20" fillId="0" borderId="0" xfId="1" applyFont="1" applyAlignment="1">
      <alignment horizontal="left" vertical="center" wrapText="1"/>
    </xf>
    <xf numFmtId="0" fontId="20" fillId="6" borderId="13" xfId="1" applyFont="1" applyFill="1" applyBorder="1" applyAlignment="1">
      <alignment horizontal="center" vertical="center" wrapText="1"/>
    </xf>
    <xf numFmtId="0" fontId="31" fillId="0" borderId="3" xfId="0" applyFont="1" applyFill="1" applyBorder="1" applyAlignment="1">
      <alignment horizontal="right" vertical="center" wrapText="1"/>
    </xf>
    <xf numFmtId="0" fontId="31" fillId="0" borderId="29" xfId="1" applyFont="1" applyFill="1" applyBorder="1" applyAlignment="1">
      <alignment horizontal="left" vertical="center" wrapText="1"/>
    </xf>
    <xf numFmtId="0" fontId="20" fillId="6" borderId="13" xfId="1" applyFont="1" applyFill="1" applyBorder="1" applyAlignment="1">
      <alignment horizontal="left" vertical="center" wrapText="1"/>
    </xf>
    <xf numFmtId="0" fontId="20" fillId="0" borderId="2"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31" fillId="0" borderId="2"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11" fillId="0" borderId="0" xfId="0" applyFont="1" applyBorder="1" applyAlignment="1">
      <alignment horizontal="center" vertical="center" wrapText="1"/>
    </xf>
    <xf numFmtId="0" fontId="20" fillId="0" borderId="0" xfId="1" applyFont="1" applyFill="1" applyBorder="1" applyAlignment="1">
      <alignment horizontal="left" vertical="center" wrapText="1"/>
    </xf>
    <xf numFmtId="0" fontId="23" fillId="0" borderId="0" xfId="1" applyFont="1" applyAlignment="1">
      <alignment horizontal="left"/>
    </xf>
    <xf numFmtId="0" fontId="23" fillId="0" borderId="0" xfId="1" applyFont="1" applyFill="1" applyAlignment="1">
      <alignment horizontal="left" vertical="center"/>
    </xf>
    <xf numFmtId="0" fontId="23" fillId="0" borderId="0" xfId="1" applyFont="1" applyFill="1" applyAlignment="1">
      <alignment vertical="top" wrapText="1"/>
    </xf>
    <xf numFmtId="0" fontId="20" fillId="0" borderId="12" xfId="1" applyFont="1" applyFill="1" applyBorder="1" applyAlignment="1">
      <alignment horizontal="left" vertical="center" wrapText="1"/>
    </xf>
    <xf numFmtId="0" fontId="23" fillId="0" borderId="0" xfId="1" applyFont="1" applyBorder="1" applyAlignment="1">
      <alignment horizontal="left" vertical="center"/>
    </xf>
    <xf numFmtId="0" fontId="20" fillId="0" borderId="0" xfId="1" applyFont="1" applyBorder="1" applyAlignment="1">
      <alignment vertical="center"/>
    </xf>
    <xf numFmtId="0" fontId="40" fillId="0" borderId="0" xfId="1" applyFont="1" applyAlignment="1">
      <alignment vertical="center"/>
    </xf>
    <xf numFmtId="0" fontId="20" fillId="0" borderId="72" xfId="1" applyFont="1" applyFill="1" applyBorder="1" applyAlignment="1">
      <alignment horizontal="center" vertical="center" wrapText="1"/>
    </xf>
    <xf numFmtId="0" fontId="38" fillId="6" borderId="13" xfId="1" applyFont="1" applyFill="1" applyBorder="1" applyAlignment="1">
      <alignment horizontal="center" vertical="center"/>
    </xf>
    <xf numFmtId="0" fontId="38" fillId="2" borderId="0" xfId="1" applyFont="1" applyFill="1" applyBorder="1" applyAlignment="1">
      <alignment horizontal="left" vertical="center"/>
    </xf>
    <xf numFmtId="0" fontId="11" fillId="2" borderId="0" xfId="0" applyFont="1" applyFill="1" applyBorder="1" applyAlignment="1">
      <alignment horizontal="left" vertical="center"/>
    </xf>
    <xf numFmtId="0" fontId="20" fillId="0" borderId="0" xfId="1" applyFont="1" applyAlignment="1">
      <alignment horizontal="left" vertical="top" wrapText="1"/>
    </xf>
    <xf numFmtId="0" fontId="42" fillId="0" borderId="0" xfId="1" applyFont="1" applyFill="1"/>
    <xf numFmtId="0" fontId="23" fillId="0" borderId="0" xfId="1" applyFont="1" applyFill="1"/>
    <xf numFmtId="0" fontId="20" fillId="0" borderId="0" xfId="1" applyFont="1" applyFill="1" applyAlignment="1">
      <alignment vertical="center"/>
    </xf>
    <xf numFmtId="0" fontId="23" fillId="0" borderId="0" xfId="1" applyFont="1" applyFill="1" applyAlignment="1">
      <alignment wrapText="1"/>
    </xf>
    <xf numFmtId="0" fontId="23" fillId="0" borderId="0" xfId="1" applyFont="1" applyFill="1" applyBorder="1" applyAlignment="1">
      <alignment horizontal="right" vertical="center"/>
    </xf>
    <xf numFmtId="0" fontId="23" fillId="0" borderId="0" xfId="1" applyFont="1" applyFill="1" applyBorder="1"/>
    <xf numFmtId="0" fontId="23" fillId="0" borderId="0" xfId="1" applyFont="1" applyBorder="1"/>
    <xf numFmtId="0" fontId="20" fillId="0" borderId="0" xfId="1" applyFont="1" applyFill="1" applyBorder="1" applyAlignment="1">
      <alignment horizontal="left" vertical="center" shrinkToFit="1"/>
    </xf>
    <xf numFmtId="0" fontId="31" fillId="0" borderId="0" xfId="1" applyFont="1" applyAlignment="1">
      <alignment horizontal="center" vertical="center"/>
    </xf>
    <xf numFmtId="0" fontId="23" fillId="0" borderId="0" xfId="1" applyFont="1" applyFill="1" applyBorder="1" applyAlignment="1">
      <alignment horizontal="left" vertical="center" shrinkToFit="1"/>
    </xf>
    <xf numFmtId="0" fontId="23" fillId="0" borderId="0" xfId="1" applyFont="1" applyFill="1" applyBorder="1" applyAlignment="1">
      <alignment vertical="center" wrapText="1"/>
    </xf>
    <xf numFmtId="0" fontId="20" fillId="0" borderId="0" xfId="1" applyFont="1" applyFill="1" applyAlignment="1">
      <alignment horizontal="left" vertical="top" wrapText="1"/>
    </xf>
    <xf numFmtId="0" fontId="20" fillId="0" borderId="0" xfId="1" applyFont="1" applyFill="1" applyAlignment="1">
      <alignment horizontal="left" vertical="center"/>
    </xf>
    <xf numFmtId="0" fontId="20" fillId="0" borderId="0" xfId="1" applyFont="1" applyFill="1" applyAlignment="1">
      <alignment horizontal="left" vertical="top"/>
    </xf>
    <xf numFmtId="0" fontId="20" fillId="0" borderId="57" xfId="1" applyFont="1" applyFill="1" applyBorder="1" applyAlignment="1">
      <alignment horizontal="center" vertical="center" wrapText="1"/>
    </xf>
    <xf numFmtId="0" fontId="44" fillId="0" borderId="0" xfId="1" applyFont="1" applyFill="1" applyAlignment="1">
      <alignment horizontal="left" vertical="top"/>
    </xf>
    <xf numFmtId="49" fontId="20" fillId="6" borderId="60" xfId="1" applyNumberFormat="1" applyFont="1" applyFill="1" applyBorder="1" applyAlignment="1">
      <alignment horizontal="center" vertical="center" wrapText="1"/>
    </xf>
    <xf numFmtId="49" fontId="20" fillId="6" borderId="62" xfId="1" applyNumberFormat="1" applyFont="1" applyFill="1" applyBorder="1" applyAlignment="1">
      <alignment horizontal="center" vertical="center" wrapText="1" shrinkToFit="1"/>
    </xf>
    <xf numFmtId="49" fontId="20" fillId="6" borderId="63" xfId="1" applyNumberFormat="1" applyFont="1" applyFill="1" applyBorder="1" applyAlignment="1">
      <alignment horizontal="center" vertical="center" wrapText="1" shrinkToFit="1"/>
    </xf>
    <xf numFmtId="49" fontId="20" fillId="6" borderId="154" xfId="1" applyNumberFormat="1" applyFont="1" applyFill="1" applyBorder="1" applyAlignment="1">
      <alignment horizontal="center" vertical="center" wrapText="1" shrinkToFit="1"/>
    </xf>
    <xf numFmtId="49" fontId="20" fillId="6" borderId="64" xfId="1" applyNumberFormat="1" applyFont="1" applyFill="1" applyBorder="1" applyAlignment="1">
      <alignment horizontal="center" vertical="center" wrapText="1" shrinkToFit="1"/>
    </xf>
    <xf numFmtId="0" fontId="23" fillId="0" borderId="0" xfId="1" applyFont="1" applyAlignment="1">
      <alignment wrapText="1"/>
    </xf>
    <xf numFmtId="0" fontId="20" fillId="0" borderId="0" xfId="1" applyFont="1" applyFill="1" applyAlignment="1">
      <alignment horizontal="left" wrapText="1"/>
    </xf>
    <xf numFmtId="0" fontId="36" fillId="0" borderId="0" xfId="1" applyFont="1" applyFill="1" applyAlignment="1">
      <alignment horizontal="left" vertical="center"/>
    </xf>
    <xf numFmtId="0" fontId="20" fillId="0" borderId="0" xfId="1" applyFont="1" applyFill="1" applyAlignment="1">
      <alignment horizontal="left"/>
    </xf>
    <xf numFmtId="0" fontId="20" fillId="0" borderId="0" xfId="1" applyFont="1" applyFill="1" applyAlignment="1">
      <alignment horizontal="right" vertical="center"/>
    </xf>
    <xf numFmtId="0" fontId="38" fillId="0" borderId="0" xfId="1" applyFont="1" applyFill="1" applyBorder="1" applyAlignment="1">
      <alignment horizontal="right" vertical="center"/>
    </xf>
    <xf numFmtId="0" fontId="20" fillId="0" borderId="0" xfId="1" applyFont="1" applyAlignment="1">
      <alignment vertical="center"/>
    </xf>
    <xf numFmtId="0" fontId="23" fillId="0" borderId="0" xfId="1" applyFont="1" applyAlignment="1">
      <alignment vertical="center"/>
    </xf>
    <xf numFmtId="0" fontId="23" fillId="0" borderId="0" xfId="1" applyFont="1" applyFill="1" applyAlignment="1"/>
    <xf numFmtId="0" fontId="20" fillId="0" borderId="0" xfId="1" applyFont="1" applyFill="1"/>
    <xf numFmtId="0" fontId="20" fillId="0" borderId="0" xfId="1" applyFont="1" applyBorder="1"/>
    <xf numFmtId="0" fontId="23" fillId="0" borderId="0" xfId="1" applyFont="1" applyAlignment="1">
      <alignment horizontal="left" wrapText="1"/>
    </xf>
    <xf numFmtId="0" fontId="20" fillId="0" borderId="165" xfId="1" applyFont="1" applyBorder="1" applyAlignment="1">
      <alignment horizontal="center" vertical="center" wrapText="1"/>
    </xf>
    <xf numFmtId="0" fontId="20" fillId="0" borderId="166" xfId="1" applyFont="1" applyBorder="1" applyAlignment="1">
      <alignment horizontal="center" vertical="center" wrapText="1"/>
    </xf>
    <xf numFmtId="0" fontId="36" fillId="0" borderId="0" xfId="1" applyFont="1" applyBorder="1" applyAlignment="1">
      <alignment horizontal="left" vertical="center"/>
    </xf>
    <xf numFmtId="0" fontId="20" fillId="0" borderId="0" xfId="1" applyFont="1" applyBorder="1" applyAlignment="1">
      <alignment horizontal="center" vertical="center"/>
    </xf>
    <xf numFmtId="176" fontId="20" fillId="0" borderId="0" xfId="1" applyNumberFormat="1" applyFont="1" applyBorder="1" applyAlignment="1">
      <alignment vertical="center"/>
    </xf>
    <xf numFmtId="0" fontId="23" fillId="0" borderId="0" xfId="1" applyFont="1" applyBorder="1" applyAlignment="1">
      <alignment vertical="center"/>
    </xf>
    <xf numFmtId="12" fontId="20" fillId="0" borderId="45" xfId="1" applyNumberFormat="1" applyFont="1" applyBorder="1" applyAlignment="1">
      <alignment horizontal="center" vertical="center" shrinkToFit="1"/>
    </xf>
    <xf numFmtId="176" fontId="20" fillId="0" borderId="56" xfId="1" applyNumberFormat="1" applyFont="1" applyBorder="1" applyAlignment="1">
      <alignment horizontal="center" vertical="center"/>
    </xf>
    <xf numFmtId="181" fontId="20" fillId="5" borderId="108" xfId="2" applyNumberFormat="1" applyFont="1" applyFill="1" applyBorder="1" applyAlignment="1">
      <alignment horizontal="center" vertical="center" shrinkToFit="1"/>
    </xf>
    <xf numFmtId="12" fontId="20" fillId="5" borderId="58" xfId="1" applyNumberFormat="1" applyFont="1" applyFill="1" applyBorder="1" applyAlignment="1">
      <alignment horizontal="center" vertical="center"/>
    </xf>
    <xf numFmtId="0" fontId="20" fillId="0" borderId="18" xfId="1" applyFont="1" applyBorder="1" applyAlignment="1">
      <alignment vertical="center"/>
    </xf>
    <xf numFmtId="0" fontId="20" fillId="0" borderId="4" xfId="1" applyFont="1" applyBorder="1" applyAlignment="1">
      <alignment vertical="center"/>
    </xf>
    <xf numFmtId="0" fontId="20" fillId="0" borderId="19" xfId="1" applyFont="1" applyBorder="1" applyAlignment="1">
      <alignment horizontal="center" vertical="center" wrapText="1"/>
    </xf>
    <xf numFmtId="0" fontId="20" fillId="0" borderId="19" xfId="1" applyFont="1" applyFill="1" applyBorder="1" applyAlignment="1">
      <alignment horizontal="center" vertical="center" wrapText="1"/>
    </xf>
    <xf numFmtId="0" fontId="20" fillId="4" borderId="19" xfId="1" applyFont="1" applyFill="1" applyBorder="1" applyAlignment="1">
      <alignment horizontal="center" vertical="center" shrinkToFit="1"/>
    </xf>
    <xf numFmtId="12" fontId="23" fillId="0" borderId="0" xfId="1" applyNumberFormat="1" applyFont="1" applyBorder="1" applyAlignment="1">
      <alignment vertical="center"/>
    </xf>
    <xf numFmtId="0" fontId="20" fillId="0" borderId="16" xfId="1" applyFont="1" applyBorder="1" applyAlignment="1">
      <alignment vertical="center"/>
    </xf>
    <xf numFmtId="0" fontId="20" fillId="0" borderId="2" xfId="1" applyFont="1" applyBorder="1" applyAlignment="1">
      <alignment vertical="center"/>
    </xf>
    <xf numFmtId="0" fontId="20" fillId="0" borderId="20" xfId="1" applyFont="1" applyBorder="1" applyAlignment="1">
      <alignment horizontal="center" vertical="center" wrapText="1"/>
    </xf>
    <xf numFmtId="0" fontId="20" fillId="0" borderId="20"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20" fillId="0" borderId="18" xfId="1" applyFont="1" applyBorder="1" applyAlignment="1">
      <alignment horizontal="center" vertical="center" wrapText="1"/>
    </xf>
    <xf numFmtId="0" fontId="20" fillId="0" borderId="7" xfId="1" applyFont="1" applyBorder="1" applyAlignment="1">
      <alignment horizontal="center" vertical="center"/>
    </xf>
    <xf numFmtId="183" fontId="20" fillId="5" borderId="19" xfId="2" applyNumberFormat="1" applyFont="1" applyFill="1" applyBorder="1" applyAlignment="1">
      <alignment vertical="center" shrinkToFit="1"/>
    </xf>
    <xf numFmtId="38" fontId="20" fillId="4" borderId="19" xfId="2" applyFont="1" applyFill="1" applyBorder="1" applyAlignment="1">
      <alignment horizontal="center" vertical="center" shrinkToFit="1"/>
    </xf>
    <xf numFmtId="0" fontId="20" fillId="0" borderId="51" xfId="1" applyFont="1" applyBorder="1" applyAlignment="1">
      <alignment horizontal="center" vertical="center"/>
    </xf>
    <xf numFmtId="0" fontId="20" fillId="0" borderId="53" xfId="1" applyFont="1" applyBorder="1" applyAlignment="1">
      <alignment horizontal="center" vertical="center"/>
    </xf>
    <xf numFmtId="183" fontId="20" fillId="5" borderId="52" xfId="2" applyNumberFormat="1" applyFont="1" applyFill="1" applyBorder="1" applyAlignment="1">
      <alignment vertical="center" shrinkToFit="1"/>
    </xf>
    <xf numFmtId="38" fontId="20" fillId="4" borderId="50" xfId="2" applyFont="1" applyFill="1" applyBorder="1" applyAlignment="1">
      <alignment horizontal="center" vertical="center" shrinkToFit="1"/>
    </xf>
    <xf numFmtId="0" fontId="20" fillId="0" borderId="16" xfId="1" applyFont="1" applyBorder="1" applyAlignment="1">
      <alignment horizontal="center" vertical="center"/>
    </xf>
    <xf numFmtId="0" fontId="20" fillId="0" borderId="2" xfId="1" applyFont="1" applyBorder="1" applyAlignment="1">
      <alignment horizontal="center" vertical="center"/>
    </xf>
    <xf numFmtId="183" fontId="20" fillId="5" borderId="17" xfId="1" applyNumberFormat="1" applyFont="1" applyFill="1" applyBorder="1" applyAlignment="1">
      <alignment horizontal="right" vertical="center"/>
    </xf>
    <xf numFmtId="176" fontId="20" fillId="0" borderId="16" xfId="1" applyNumberFormat="1" applyFont="1" applyBorder="1" applyAlignment="1">
      <alignment horizontal="center" vertical="center"/>
    </xf>
    <xf numFmtId="176" fontId="20" fillId="0" borderId="2" xfId="1" applyNumberFormat="1" applyFont="1" applyBorder="1" applyAlignment="1">
      <alignment horizontal="center" vertical="center"/>
    </xf>
    <xf numFmtId="181" fontId="20" fillId="5" borderId="54" xfId="2" applyNumberFormat="1" applyFont="1" applyFill="1" applyBorder="1" applyAlignment="1">
      <alignment vertical="center" shrinkToFit="1"/>
    </xf>
    <xf numFmtId="0" fontId="34" fillId="0" borderId="0" xfId="1" applyFont="1" applyBorder="1" applyAlignment="1">
      <alignment horizontal="left" vertical="top"/>
    </xf>
    <xf numFmtId="176" fontId="21" fillId="0" borderId="55" xfId="1" applyNumberFormat="1" applyFont="1" applyBorder="1" applyAlignment="1">
      <alignment horizontal="center" vertical="center" shrinkToFit="1"/>
    </xf>
    <xf numFmtId="176" fontId="36" fillId="0" borderId="0" xfId="1" applyNumberFormat="1" applyFont="1" applyBorder="1" applyAlignment="1">
      <alignment vertical="center"/>
    </xf>
    <xf numFmtId="176" fontId="20" fillId="0" borderId="2" xfId="1" applyNumberFormat="1" applyFont="1" applyBorder="1" applyAlignment="1">
      <alignment vertical="center"/>
    </xf>
    <xf numFmtId="183" fontId="20" fillId="5" borderId="13" xfId="1" applyNumberFormat="1" applyFont="1" applyFill="1" applyBorder="1" applyAlignment="1">
      <alignment vertical="center"/>
    </xf>
    <xf numFmtId="177" fontId="20" fillId="0" borderId="0" xfId="1" applyNumberFormat="1" applyFont="1" applyFill="1" applyBorder="1" applyAlignment="1">
      <alignment vertical="center"/>
    </xf>
    <xf numFmtId="0" fontId="46" fillId="0" borderId="0" xfId="1" applyFont="1" applyAlignment="1">
      <alignment vertical="center"/>
    </xf>
    <xf numFmtId="0" fontId="20" fillId="0" borderId="0" xfId="1" applyFont="1" applyAlignment="1">
      <alignment horizontal="left" wrapText="1"/>
    </xf>
    <xf numFmtId="58" fontId="20" fillId="5" borderId="129" xfId="1" applyNumberFormat="1" applyFont="1" applyFill="1" applyBorder="1" applyAlignment="1">
      <alignment horizontal="center" vertical="center" shrinkToFit="1"/>
    </xf>
    <xf numFmtId="0" fontId="20" fillId="6" borderId="130" xfId="1" applyNumberFormat="1" applyFont="1" applyFill="1" applyBorder="1" applyAlignment="1">
      <alignment horizontal="center" vertical="center" shrinkToFit="1"/>
    </xf>
    <xf numFmtId="0" fontId="20" fillId="0" borderId="131" xfId="1" applyNumberFormat="1" applyFont="1" applyBorder="1" applyAlignment="1">
      <alignment horizontal="left" vertical="center" shrinkToFit="1"/>
    </xf>
    <xf numFmtId="0" fontId="20" fillId="0" borderId="131" xfId="1" applyNumberFormat="1" applyFont="1" applyBorder="1" applyAlignment="1">
      <alignment horizontal="center" vertical="center" shrinkToFit="1"/>
    </xf>
    <xf numFmtId="0" fontId="20" fillId="6" borderId="131" xfId="1" applyNumberFormat="1" applyFont="1" applyFill="1" applyBorder="1" applyAlignment="1">
      <alignment horizontal="center" vertical="center" shrinkToFit="1"/>
    </xf>
    <xf numFmtId="0" fontId="20" fillId="0" borderId="128" xfId="1" applyNumberFormat="1" applyFont="1" applyBorder="1" applyAlignment="1">
      <alignment horizontal="left" vertical="center" shrinkToFit="1"/>
    </xf>
    <xf numFmtId="38" fontId="20" fillId="6" borderId="61" xfId="2" applyFont="1" applyFill="1" applyBorder="1" applyAlignment="1">
      <alignment horizontal="right" vertical="center" shrinkToFit="1"/>
    </xf>
    <xf numFmtId="0" fontId="20" fillId="0" borderId="41" xfId="1" applyFont="1" applyBorder="1" applyAlignment="1">
      <alignment horizontal="left" vertical="center" wrapText="1"/>
    </xf>
    <xf numFmtId="0" fontId="20" fillId="0" borderId="148" xfId="1" applyFont="1" applyBorder="1" applyAlignment="1">
      <alignment horizontal="left" vertical="center" wrapText="1"/>
    </xf>
    <xf numFmtId="0" fontId="20" fillId="0" borderId="0" xfId="1" applyFont="1" applyBorder="1" applyAlignment="1">
      <alignment horizontal="left" vertical="center" wrapText="1"/>
    </xf>
    <xf numFmtId="0" fontId="20" fillId="0" borderId="1" xfId="1" applyFont="1" applyBorder="1" applyAlignment="1">
      <alignment horizontal="center" vertical="center"/>
    </xf>
    <xf numFmtId="38" fontId="20" fillId="6" borderId="83" xfId="2" applyFont="1" applyFill="1" applyBorder="1" applyAlignment="1">
      <alignment horizontal="right" vertical="center" shrinkToFit="1"/>
    </xf>
    <xf numFmtId="0" fontId="20" fillId="0" borderId="12" xfId="1" applyFont="1" applyBorder="1" applyAlignment="1">
      <alignment horizontal="left" vertical="center" wrapText="1"/>
    </xf>
    <xf numFmtId="178" fontId="20" fillId="0" borderId="79" xfId="3" applyNumberFormat="1" applyFont="1" applyBorder="1" applyAlignment="1">
      <alignment horizontal="left" vertical="center" wrapText="1"/>
    </xf>
    <xf numFmtId="0" fontId="36" fillId="0" borderId="0" xfId="1" applyFont="1" applyAlignment="1">
      <alignment vertical="center"/>
    </xf>
    <xf numFmtId="0" fontId="20" fillId="0" borderId="0" xfId="1" applyFont="1" applyAlignment="1">
      <alignment vertical="top"/>
    </xf>
    <xf numFmtId="0" fontId="20" fillId="0" borderId="0" xfId="1" applyFont="1" applyAlignment="1">
      <alignment horizontal="left" vertical="top"/>
    </xf>
    <xf numFmtId="0" fontId="23" fillId="0" borderId="0" xfId="1" applyFont="1" applyAlignment="1">
      <alignment horizontal="left" vertical="top"/>
    </xf>
    <xf numFmtId="38" fontId="20" fillId="6" borderId="60" xfId="2" applyFont="1" applyFill="1" applyBorder="1" applyAlignment="1">
      <alignment horizontal="right" vertical="center" shrinkToFit="1"/>
    </xf>
    <xf numFmtId="0" fontId="20" fillId="0" borderId="12" xfId="1" applyFont="1" applyBorder="1" applyAlignment="1">
      <alignment horizontal="left" vertical="center"/>
    </xf>
    <xf numFmtId="0" fontId="20" fillId="0" borderId="0" xfId="1" applyFont="1" applyBorder="1" applyAlignment="1">
      <alignment horizontal="left" vertical="top"/>
    </xf>
    <xf numFmtId="177" fontId="20" fillId="5" borderId="1" xfId="1" applyNumberFormat="1" applyFont="1" applyFill="1" applyBorder="1" applyAlignment="1">
      <alignment horizontal="center" vertical="center" shrinkToFit="1"/>
    </xf>
    <xf numFmtId="38" fontId="20" fillId="6" borderId="85" xfId="2" applyFont="1" applyFill="1" applyBorder="1" applyAlignment="1">
      <alignment horizontal="right" vertical="center" shrinkToFit="1"/>
    </xf>
    <xf numFmtId="0" fontId="20" fillId="0" borderId="77" xfId="1" applyFont="1" applyBorder="1" applyAlignment="1">
      <alignment horizontal="left" vertical="center"/>
    </xf>
    <xf numFmtId="0" fontId="20" fillId="0" borderId="0" xfId="1" applyFont="1" applyBorder="1" applyAlignment="1">
      <alignment horizontal="left" vertical="center" shrinkToFit="1"/>
    </xf>
    <xf numFmtId="0" fontId="20" fillId="0" borderId="3" xfId="1" applyFont="1" applyBorder="1" applyAlignment="1">
      <alignment horizontal="left" vertical="center"/>
    </xf>
    <xf numFmtId="0" fontId="20" fillId="0" borderId="79" xfId="1" applyFont="1" applyBorder="1" applyAlignment="1">
      <alignment vertical="center"/>
    </xf>
    <xf numFmtId="0" fontId="20" fillId="0" borderId="1" xfId="1" applyFont="1" applyFill="1" applyBorder="1" applyAlignment="1">
      <alignment horizontal="center" vertical="center" wrapText="1"/>
    </xf>
    <xf numFmtId="0" fontId="20" fillId="6" borderId="13" xfId="1" applyFont="1" applyFill="1" applyBorder="1" applyAlignment="1">
      <alignment horizontal="right" vertical="center" wrapText="1"/>
    </xf>
    <xf numFmtId="0" fontId="20" fillId="0" borderId="77" xfId="1" applyFont="1" applyFill="1" applyBorder="1" applyAlignment="1">
      <alignment horizontal="left" vertical="center" wrapText="1"/>
    </xf>
    <xf numFmtId="0" fontId="23" fillId="0" borderId="0" xfId="1" applyFont="1" applyFill="1" applyBorder="1" applyAlignment="1">
      <alignment horizontal="left" vertical="top" wrapText="1"/>
    </xf>
    <xf numFmtId="0" fontId="20" fillId="0" borderId="6" xfId="1" applyFont="1" applyFill="1" applyBorder="1" applyAlignment="1">
      <alignment horizontal="center" vertical="center" wrapText="1"/>
    </xf>
    <xf numFmtId="0" fontId="20" fillId="6" borderId="14" xfId="1" applyFont="1" applyFill="1" applyBorder="1" applyAlignment="1">
      <alignment horizontal="center" vertical="center" wrapText="1"/>
    </xf>
    <xf numFmtId="0" fontId="31" fillId="0" borderId="72" xfId="1" applyFont="1" applyFill="1" applyBorder="1" applyAlignment="1">
      <alignment horizontal="center" vertical="center" wrapText="1"/>
    </xf>
    <xf numFmtId="0" fontId="23" fillId="0" borderId="0" xfId="1" applyFont="1" applyBorder="1" applyAlignment="1">
      <alignment horizontal="left" vertical="center" wrapText="1"/>
    </xf>
    <xf numFmtId="0" fontId="20" fillId="0" borderId="0" xfId="0" applyFont="1" applyAlignment="1">
      <alignment vertical="center"/>
    </xf>
    <xf numFmtId="0" fontId="20" fillId="0" borderId="0" xfId="0" applyFont="1" applyAlignment="1"/>
    <xf numFmtId="0" fontId="20" fillId="0" borderId="0" xfId="0" applyFont="1" applyAlignment="1">
      <alignment vertical="center" wrapText="1"/>
    </xf>
    <xf numFmtId="0" fontId="23" fillId="0" borderId="0" xfId="0" applyFont="1" applyAlignment="1">
      <alignment vertical="center" wrapText="1"/>
    </xf>
    <xf numFmtId="0" fontId="23" fillId="0" borderId="0" xfId="0" applyFont="1" applyAlignment="1"/>
    <xf numFmtId="0" fontId="20" fillId="0" borderId="0" xfId="0" applyFont="1" applyFill="1" applyBorder="1" applyAlignment="1">
      <alignment horizontal="left" vertical="center"/>
    </xf>
    <xf numFmtId="0" fontId="20" fillId="0" borderId="0" xfId="0" applyFont="1" applyFill="1" applyBorder="1" applyAlignment="1">
      <alignment horizontal="left"/>
    </xf>
    <xf numFmtId="0" fontId="20" fillId="0" borderId="0" xfId="0" applyFont="1" applyAlignment="1">
      <alignment horizontal="left" vertical="top"/>
    </xf>
    <xf numFmtId="0" fontId="20" fillId="0" borderId="0"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0" xfId="1" applyFont="1" applyBorder="1" applyAlignment="1">
      <alignment vertical="top"/>
    </xf>
    <xf numFmtId="0" fontId="20" fillId="0" borderId="0" xfId="1" applyFont="1" applyFill="1" applyBorder="1" applyAlignment="1">
      <alignment vertical="top" wrapText="1"/>
    </xf>
    <xf numFmtId="0" fontId="23" fillId="0" borderId="0" xfId="1" applyFont="1" applyFill="1" applyBorder="1" applyAlignment="1">
      <alignment vertical="top" wrapText="1"/>
    </xf>
    <xf numFmtId="0" fontId="20" fillId="0" borderId="0" xfId="0" applyFont="1" applyAlignment="1">
      <alignment horizontal="left" vertical="center"/>
    </xf>
    <xf numFmtId="58" fontId="20" fillId="0" borderId="0" xfId="1" applyNumberFormat="1" applyFont="1" applyBorder="1" applyAlignment="1">
      <alignment horizontal="center" vertical="center" shrinkToFit="1"/>
    </xf>
    <xf numFmtId="58" fontId="20" fillId="5" borderId="122" xfId="1" applyNumberFormat="1" applyFont="1" applyFill="1" applyBorder="1" applyAlignment="1">
      <alignment horizontal="center" vertical="center" shrinkToFit="1"/>
    </xf>
    <xf numFmtId="0" fontId="20" fillId="6" borderId="123" xfId="1" applyNumberFormat="1" applyFont="1" applyFill="1" applyBorder="1" applyAlignment="1">
      <alignment horizontal="center" vertical="center" shrinkToFit="1"/>
    </xf>
    <xf numFmtId="0" fontId="20" fillId="0" borderId="124" xfId="1" applyNumberFormat="1" applyFont="1" applyBorder="1" applyAlignment="1">
      <alignment horizontal="left" vertical="center" shrinkToFit="1"/>
    </xf>
    <xf numFmtId="0" fontId="20" fillId="0" borderId="124" xfId="1" applyNumberFormat="1" applyFont="1" applyBorder="1" applyAlignment="1">
      <alignment horizontal="center" vertical="center" shrinkToFit="1"/>
    </xf>
    <xf numFmtId="0" fontId="20" fillId="6" borderId="124" xfId="1" applyNumberFormat="1" applyFont="1" applyFill="1" applyBorder="1" applyAlignment="1">
      <alignment horizontal="center" vertical="center" shrinkToFit="1"/>
    </xf>
    <xf numFmtId="0" fontId="20" fillId="0" borderId="125" xfId="1" applyNumberFormat="1" applyFont="1" applyBorder="1" applyAlignment="1">
      <alignment horizontal="left" vertical="center" shrinkToFit="1"/>
    </xf>
    <xf numFmtId="38" fontId="20" fillId="6" borderId="72" xfId="2" applyFont="1" applyFill="1" applyBorder="1" applyAlignment="1">
      <alignment horizontal="right" vertical="center" shrinkToFit="1"/>
    </xf>
    <xf numFmtId="0" fontId="20" fillId="0" borderId="45" xfId="1" applyFont="1" applyBorder="1" applyAlignment="1">
      <alignment horizontal="left" vertical="center"/>
    </xf>
    <xf numFmtId="0" fontId="20" fillId="0" borderId="46" xfId="1" applyFont="1" applyBorder="1" applyAlignment="1">
      <alignment horizontal="left" vertical="center"/>
    </xf>
    <xf numFmtId="0" fontId="20" fillId="0" borderId="46" xfId="1" applyFont="1" applyBorder="1" applyAlignment="1">
      <alignment horizontal="left" vertical="top"/>
    </xf>
    <xf numFmtId="0" fontId="20" fillId="0" borderId="28" xfId="1" applyFont="1" applyBorder="1" applyAlignment="1">
      <alignment horizontal="left" vertical="center" wrapText="1"/>
    </xf>
    <xf numFmtId="0" fontId="20" fillId="0" borderId="30" xfId="1" applyFont="1" applyBorder="1" applyAlignment="1">
      <alignment horizontal="left" vertical="center" wrapText="1"/>
    </xf>
    <xf numFmtId="180" fontId="20" fillId="5" borderId="80" xfId="1" applyNumberFormat="1" applyFont="1" applyFill="1" applyBorder="1" applyAlignment="1">
      <alignment horizontal="right" vertical="center" shrinkToFit="1"/>
    </xf>
    <xf numFmtId="0" fontId="20" fillId="0" borderId="79" xfId="1" applyFont="1" applyBorder="1" applyAlignment="1">
      <alignment horizontal="left" vertical="center"/>
    </xf>
    <xf numFmtId="179" fontId="20" fillId="5" borderId="80" xfId="1" applyNumberFormat="1" applyFont="1" applyFill="1" applyBorder="1" applyAlignment="1">
      <alignment horizontal="right" vertical="center" shrinkToFit="1"/>
    </xf>
    <xf numFmtId="0" fontId="20" fillId="0" borderId="79" xfId="1" applyFont="1" applyFill="1" applyBorder="1" applyAlignment="1">
      <alignment horizontal="left" vertical="center"/>
    </xf>
    <xf numFmtId="0" fontId="20" fillId="0" borderId="44" xfId="1" applyNumberFormat="1" applyFont="1" applyBorder="1" applyAlignment="1">
      <alignment horizontal="left" vertical="center" shrinkToFit="1"/>
    </xf>
    <xf numFmtId="180" fontId="20" fillId="5" borderId="127" xfId="1" applyNumberFormat="1" applyFont="1" applyFill="1" applyBorder="1" applyAlignment="1">
      <alignment horizontal="right" vertical="center" shrinkToFit="1"/>
    </xf>
    <xf numFmtId="0" fontId="20" fillId="0" borderId="47" xfId="1" applyFont="1" applyBorder="1" applyAlignment="1">
      <alignment horizontal="left" vertical="center"/>
    </xf>
    <xf numFmtId="179" fontId="20" fillId="5" borderId="127" xfId="1" applyNumberFormat="1" applyFont="1" applyFill="1" applyBorder="1" applyAlignment="1">
      <alignment horizontal="right" vertical="center" shrinkToFit="1"/>
    </xf>
    <xf numFmtId="0" fontId="20" fillId="0" borderId="47" xfId="1" applyFont="1" applyFill="1" applyBorder="1" applyAlignment="1">
      <alignment horizontal="left" vertical="top"/>
    </xf>
    <xf numFmtId="0" fontId="23" fillId="0" borderId="0" xfId="1" applyFont="1" applyAlignment="1">
      <alignment horizontal="center" vertical="center"/>
    </xf>
    <xf numFmtId="180" fontId="20" fillId="5" borderId="116" xfId="1" applyNumberFormat="1" applyFont="1" applyFill="1" applyBorder="1" applyAlignment="1">
      <alignment horizontal="right" vertical="center" shrinkToFit="1"/>
    </xf>
    <xf numFmtId="0" fontId="20" fillId="0" borderId="121" xfId="1" applyFont="1" applyBorder="1" applyAlignment="1">
      <alignment horizontal="left" vertical="center"/>
    </xf>
    <xf numFmtId="179" fontId="20" fillId="5" borderId="116" xfId="1" applyNumberFormat="1" applyFont="1" applyFill="1" applyBorder="1" applyAlignment="1">
      <alignment horizontal="right" vertical="center" shrinkToFit="1"/>
    </xf>
    <xf numFmtId="0" fontId="20" fillId="0" borderId="121" xfId="1" applyFont="1" applyFill="1" applyBorder="1" applyAlignment="1">
      <alignment horizontal="left" vertical="top"/>
    </xf>
    <xf numFmtId="0" fontId="20" fillId="0" borderId="0" xfId="1" applyFont="1" applyBorder="1" applyAlignment="1">
      <alignment horizontal="left" wrapText="1"/>
    </xf>
    <xf numFmtId="0" fontId="23" fillId="0" borderId="0" xfId="1" applyFont="1" applyBorder="1" applyAlignment="1">
      <alignment horizontal="left" vertical="top"/>
    </xf>
    <xf numFmtId="38" fontId="20" fillId="6" borderId="89" xfId="2" applyFont="1" applyFill="1" applyBorder="1" applyAlignment="1">
      <alignment horizontal="right" vertical="center" shrinkToFit="1"/>
    </xf>
    <xf numFmtId="0" fontId="20" fillId="0" borderId="2" xfId="1" applyFont="1" applyBorder="1" applyAlignment="1">
      <alignment horizontal="left" vertical="center"/>
    </xf>
    <xf numFmtId="0" fontId="20" fillId="0" borderId="18" xfId="1" applyFont="1" applyBorder="1" applyAlignment="1">
      <alignment horizontal="left" vertical="center"/>
    </xf>
    <xf numFmtId="0" fontId="20" fillId="0" borderId="4" xfId="1" applyFont="1" applyBorder="1" applyAlignment="1">
      <alignment horizontal="left" vertical="center"/>
    </xf>
    <xf numFmtId="0" fontId="20" fillId="0" borderId="4" xfId="1" applyFont="1" applyBorder="1" applyAlignment="1">
      <alignment horizontal="left" vertical="top"/>
    </xf>
    <xf numFmtId="0" fontId="20" fillId="0" borderId="16" xfId="1" applyFont="1" applyBorder="1" applyAlignment="1">
      <alignment horizontal="left" vertical="center"/>
    </xf>
    <xf numFmtId="0" fontId="20" fillId="0" borderId="2" xfId="1" applyFont="1" applyBorder="1" applyAlignment="1">
      <alignment horizontal="left" vertical="top"/>
    </xf>
    <xf numFmtId="0" fontId="20" fillId="0" borderId="79" xfId="1" applyFont="1" applyBorder="1" applyAlignment="1">
      <alignment horizontal="left" vertical="top"/>
    </xf>
    <xf numFmtId="0" fontId="20" fillId="0" borderId="121" xfId="1" applyFont="1" applyBorder="1" applyAlignment="1">
      <alignment horizontal="left" vertical="top"/>
    </xf>
    <xf numFmtId="0" fontId="20" fillId="0" borderId="0" xfId="1" applyFont="1" applyBorder="1" applyAlignment="1">
      <alignment horizontal="center" vertical="center" shrinkToFit="1"/>
    </xf>
    <xf numFmtId="0" fontId="20"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Alignment="1">
      <alignment horizontal="left" vertical="top"/>
    </xf>
    <xf numFmtId="0" fontId="36" fillId="0" borderId="0" xfId="0" applyFont="1" applyFill="1" applyBorder="1" applyAlignment="1">
      <alignment horizontal="left"/>
    </xf>
    <xf numFmtId="0" fontId="20" fillId="0" borderId="144" xfId="1" applyFont="1" applyFill="1" applyBorder="1" applyAlignment="1">
      <alignment horizontal="left" vertical="center"/>
    </xf>
    <xf numFmtId="0" fontId="46" fillId="0" borderId="0" xfId="1" applyFont="1"/>
    <xf numFmtId="0" fontId="11" fillId="0" borderId="0" xfId="0" applyFont="1" applyFill="1" applyBorder="1" applyAlignment="1">
      <alignment vertical="center"/>
    </xf>
    <xf numFmtId="0" fontId="20" fillId="0" borderId="0" xfId="1" applyFont="1" applyBorder="1" applyAlignment="1">
      <alignment vertical="top"/>
    </xf>
    <xf numFmtId="0" fontId="20" fillId="0" borderId="0" xfId="1" applyFont="1" applyBorder="1" applyAlignment="1">
      <alignment vertical="top" wrapText="1"/>
    </xf>
    <xf numFmtId="0" fontId="20" fillId="0" borderId="77" xfId="1" applyFont="1" applyBorder="1" applyAlignment="1">
      <alignment horizontal="center" vertical="center" shrinkToFit="1"/>
    </xf>
    <xf numFmtId="38" fontId="20" fillId="5" borderId="22" xfId="2" applyFont="1" applyFill="1" applyBorder="1" applyAlignment="1">
      <alignment horizontal="right" vertical="center" shrinkToFit="1"/>
    </xf>
    <xf numFmtId="0" fontId="20" fillId="0" borderId="34" xfId="1" applyFont="1" applyBorder="1" applyAlignment="1">
      <alignment horizontal="left" vertical="center" wrapText="1"/>
    </xf>
    <xf numFmtId="0" fontId="20" fillId="0" borderId="6" xfId="1" applyFont="1" applyBorder="1" applyAlignment="1">
      <alignment horizontal="center" vertical="center" shrinkToFit="1"/>
    </xf>
    <xf numFmtId="38" fontId="20" fillId="6" borderId="54" xfId="2" applyFont="1" applyFill="1" applyBorder="1" applyAlignment="1">
      <alignment horizontal="right" vertical="center" shrinkToFit="1"/>
    </xf>
    <xf numFmtId="0" fontId="20" fillId="0" borderId="90" xfId="1" applyFont="1" applyBorder="1" applyAlignment="1">
      <alignment horizontal="left" vertical="center" wrapText="1"/>
    </xf>
    <xf numFmtId="38" fontId="20" fillId="5" borderId="109" xfId="2" applyFont="1" applyFill="1" applyBorder="1" applyAlignment="1">
      <alignment horizontal="right" vertical="center" shrinkToFit="1"/>
    </xf>
    <xf numFmtId="0" fontId="36" fillId="0" borderId="0" xfId="1" applyFont="1" applyAlignment="1">
      <alignment horizontal="left" vertical="center"/>
    </xf>
    <xf numFmtId="0" fontId="47" fillId="0" borderId="0" xfId="1" applyFont="1" applyAlignment="1">
      <alignment vertical="center"/>
    </xf>
    <xf numFmtId="0" fontId="20" fillId="0" borderId="0" xfId="1" applyFont="1" applyAlignment="1">
      <alignment horizontal="left" vertical="center"/>
    </xf>
    <xf numFmtId="0" fontId="20" fillId="0" borderId="9" xfId="1" applyFont="1" applyFill="1" applyBorder="1" applyAlignment="1">
      <alignment horizontal="left" vertical="center" shrinkToFit="1"/>
    </xf>
    <xf numFmtId="0" fontId="20" fillId="0" borderId="25" xfId="1" applyFont="1" applyFill="1" applyBorder="1" applyAlignment="1">
      <alignment horizontal="left" vertical="center" shrinkToFit="1"/>
    </xf>
    <xf numFmtId="0" fontId="20" fillId="0" borderId="107" xfId="1" applyFont="1" applyFill="1" applyBorder="1" applyAlignment="1">
      <alignment horizontal="left" vertical="center" shrinkToFit="1"/>
    </xf>
    <xf numFmtId="0" fontId="23" fillId="0" borderId="12" xfId="1" applyFont="1" applyFill="1" applyBorder="1" applyAlignment="1">
      <alignment horizontal="left" vertical="center"/>
    </xf>
    <xf numFmtId="0" fontId="23" fillId="0" borderId="1" xfId="1" applyFont="1" applyFill="1" applyBorder="1" applyAlignment="1">
      <alignment horizontal="left" vertical="center"/>
    </xf>
    <xf numFmtId="0" fontId="20" fillId="0" borderId="0" xfId="1" applyFont="1" applyFill="1" applyAlignment="1">
      <alignment horizontal="left" vertical="center" wrapText="1"/>
    </xf>
    <xf numFmtId="0" fontId="20" fillId="0" borderId="0" xfId="1" applyFont="1" applyFill="1" applyAlignment="1">
      <alignment horizontal="left" vertical="center"/>
    </xf>
    <xf numFmtId="0" fontId="20" fillId="0" borderId="7" xfId="1" applyFont="1" applyFill="1" applyBorder="1" applyAlignment="1">
      <alignment horizontal="left" vertical="center" shrinkToFit="1"/>
    </xf>
    <xf numFmtId="0" fontId="20" fillId="0" borderId="27" xfId="1" applyFont="1" applyFill="1" applyBorder="1" applyAlignment="1">
      <alignment horizontal="left" vertical="center" shrinkToFit="1"/>
    </xf>
    <xf numFmtId="0" fontId="20" fillId="0" borderId="106" xfId="1" applyFont="1" applyFill="1" applyBorder="1" applyAlignment="1">
      <alignment horizontal="left" vertical="center" shrinkToFit="1"/>
    </xf>
    <xf numFmtId="0" fontId="31" fillId="0" borderId="155" xfId="1" applyFont="1" applyFill="1" applyBorder="1" applyAlignment="1">
      <alignment horizontal="left" vertical="center" wrapText="1" shrinkToFit="1"/>
    </xf>
    <xf numFmtId="0" fontId="31" fillId="0" borderId="2" xfId="1" applyFont="1" applyFill="1" applyBorder="1" applyAlignment="1">
      <alignment horizontal="left" vertical="center" shrinkToFit="1"/>
    </xf>
    <xf numFmtId="0" fontId="31" fillId="0" borderId="153" xfId="1" applyFont="1" applyFill="1" applyBorder="1" applyAlignment="1">
      <alignment horizontal="left" vertical="center" shrinkToFit="1"/>
    </xf>
    <xf numFmtId="0" fontId="20" fillId="0" borderId="18" xfId="1" applyFont="1" applyFill="1" applyBorder="1" applyAlignment="1">
      <alignment horizontal="left" vertical="center" wrapText="1"/>
    </xf>
    <xf numFmtId="0" fontId="20" fillId="0" borderId="22"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20" fillId="0" borderId="21" xfId="1" applyFont="1" applyFill="1" applyBorder="1" applyAlignment="1">
      <alignment horizontal="left" vertical="center" wrapText="1"/>
    </xf>
    <xf numFmtId="0" fontId="20" fillId="0" borderId="16"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31" fillId="0" borderId="9" xfId="1" applyFont="1" applyFill="1" applyBorder="1" applyAlignment="1">
      <alignment horizontal="left" vertical="center" wrapText="1" shrinkToFit="1"/>
    </xf>
    <xf numFmtId="0" fontId="31" fillId="0" borderId="25" xfId="1" applyFont="1" applyFill="1" applyBorder="1" applyAlignment="1">
      <alignment horizontal="left" vertical="center" wrapText="1" shrinkToFit="1"/>
    </xf>
    <xf numFmtId="0" fontId="31" fillId="0" borderId="107" xfId="1" applyFont="1" applyFill="1" applyBorder="1" applyAlignment="1">
      <alignment horizontal="left" vertical="center" wrapText="1" shrinkToFit="1"/>
    </xf>
    <xf numFmtId="0" fontId="20" fillId="6" borderId="14" xfId="1" applyFont="1" applyFill="1" applyBorder="1" applyAlignment="1">
      <alignment horizontal="left" vertical="top" wrapText="1"/>
    </xf>
    <xf numFmtId="0" fontId="20" fillId="6" borderId="38" xfId="1" applyFont="1" applyFill="1" applyBorder="1" applyAlignment="1">
      <alignment horizontal="left" vertical="top" wrapText="1"/>
    </xf>
    <xf numFmtId="0" fontId="20" fillId="6" borderId="15" xfId="1" applyFont="1" applyFill="1" applyBorder="1" applyAlignment="1">
      <alignment horizontal="left" vertical="top" wrapText="1"/>
    </xf>
    <xf numFmtId="0" fontId="20" fillId="6" borderId="35" xfId="1" applyFont="1" applyFill="1" applyBorder="1" applyAlignment="1">
      <alignment horizontal="left" vertical="top" wrapText="1"/>
    </xf>
    <xf numFmtId="0" fontId="20" fillId="6" borderId="40" xfId="1" applyFont="1" applyFill="1" applyBorder="1" applyAlignment="1">
      <alignment horizontal="left" vertical="top" wrapText="1"/>
    </xf>
    <xf numFmtId="0" fontId="20" fillId="6" borderId="39" xfId="1" applyFont="1" applyFill="1" applyBorder="1" applyAlignment="1">
      <alignment horizontal="left" vertical="top" wrapText="1"/>
    </xf>
    <xf numFmtId="0" fontId="20" fillId="0" borderId="12" xfId="1" applyFont="1" applyFill="1" applyBorder="1" applyAlignment="1">
      <alignment horizontal="left" vertical="center" wrapText="1"/>
    </xf>
    <xf numFmtId="0" fontId="20" fillId="0" borderId="1" xfId="1" applyFont="1" applyFill="1" applyBorder="1" applyAlignment="1">
      <alignment horizontal="left" vertical="center" wrapText="1"/>
    </xf>
    <xf numFmtId="0" fontId="20" fillId="0" borderId="12" xfId="1" applyFont="1" applyBorder="1" applyAlignment="1">
      <alignment horizontal="left" vertical="center" wrapText="1"/>
    </xf>
    <xf numFmtId="0" fontId="20" fillId="0" borderId="1" xfId="1" applyFont="1" applyBorder="1" applyAlignment="1">
      <alignment horizontal="left" vertical="center" wrapText="1"/>
    </xf>
    <xf numFmtId="0" fontId="36" fillId="0" borderId="12"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20" fillId="0" borderId="6" xfId="1" applyFont="1" applyFill="1" applyBorder="1" applyAlignment="1">
      <alignment horizontal="left" vertical="center" wrapText="1"/>
    </xf>
    <xf numFmtId="0" fontId="20" fillId="0" borderId="3" xfId="1" applyFont="1" applyFill="1" applyBorder="1" applyAlignment="1">
      <alignment horizontal="left" vertical="center" wrapText="1"/>
    </xf>
    <xf numFmtId="182" fontId="20" fillId="6" borderId="0" xfId="1" applyNumberFormat="1" applyFont="1" applyFill="1" applyAlignment="1" applyProtection="1">
      <alignment horizontal="right" vertical="center" wrapText="1"/>
      <protection locked="0"/>
    </xf>
    <xf numFmtId="0" fontId="12" fillId="0" borderId="0" xfId="1" applyFont="1" applyFill="1" applyAlignment="1">
      <alignment horizontal="center" vertical="center"/>
    </xf>
    <xf numFmtId="0" fontId="20" fillId="0" borderId="0" xfId="1" applyFont="1" applyFill="1" applyAlignment="1">
      <alignment vertical="center" wrapText="1"/>
    </xf>
    <xf numFmtId="0" fontId="43" fillId="0" borderId="0" xfId="1" applyFont="1" applyAlignment="1">
      <alignment horizontal="right" vertical="center"/>
    </xf>
    <xf numFmtId="0" fontId="42" fillId="0" borderId="0" xfId="1" applyFont="1" applyAlignment="1">
      <alignment horizontal="right" vertical="center"/>
    </xf>
    <xf numFmtId="182" fontId="20" fillId="6" borderId="0" xfId="1" applyNumberFormat="1" applyFont="1" applyFill="1" applyAlignment="1" applyProtection="1">
      <alignment horizontal="left" vertical="center" wrapText="1"/>
      <protection locked="0"/>
    </xf>
    <xf numFmtId="0" fontId="20" fillId="0" borderId="6"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6" xfId="1" applyFont="1" applyBorder="1" applyAlignment="1">
      <alignment horizontal="center" vertical="center" wrapText="1"/>
    </xf>
    <xf numFmtId="0" fontId="17" fillId="0" borderId="3" xfId="0" applyFont="1" applyBorder="1" applyAlignment="1">
      <alignment horizontal="center" vertical="center" wrapText="1"/>
    </xf>
    <xf numFmtId="0" fontId="17" fillId="0" borderId="29" xfId="0" applyFont="1" applyBorder="1" applyAlignment="1">
      <alignment horizontal="center" vertical="center" wrapText="1"/>
    </xf>
    <xf numFmtId="0" fontId="20" fillId="6" borderId="134" xfId="1" applyFont="1" applyFill="1" applyBorder="1" applyAlignment="1">
      <alignment horizontal="left" vertical="center" wrapText="1"/>
    </xf>
    <xf numFmtId="0" fontId="20" fillId="6" borderId="28" xfId="1" applyFont="1" applyFill="1" applyBorder="1" applyAlignment="1">
      <alignment horizontal="left" vertical="center" wrapText="1"/>
    </xf>
    <xf numFmtId="0" fontId="20" fillId="6" borderId="145" xfId="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29" xfId="0" applyFont="1" applyBorder="1" applyAlignment="1">
      <alignment horizontal="center" vertical="center" wrapText="1"/>
    </xf>
    <xf numFmtId="0" fontId="20" fillId="6" borderId="3" xfId="1" applyFont="1" applyFill="1" applyBorder="1" applyAlignment="1">
      <alignment horizontal="left" vertical="center" wrapText="1"/>
    </xf>
    <xf numFmtId="0" fontId="17" fillId="6" borderId="3" xfId="0" applyFont="1" applyFill="1" applyBorder="1" applyAlignment="1">
      <alignment horizontal="left" vertical="center" wrapText="1"/>
    </xf>
    <xf numFmtId="0" fontId="11" fillId="0" borderId="3" xfId="0" applyFont="1" applyBorder="1" applyAlignment="1">
      <alignment vertical="center" wrapText="1"/>
    </xf>
    <xf numFmtId="0" fontId="11" fillId="0" borderId="29" xfId="0" applyFont="1" applyBorder="1" applyAlignment="1">
      <alignment vertical="center" wrapText="1"/>
    </xf>
    <xf numFmtId="0" fontId="17" fillId="0" borderId="12" xfId="0" applyFont="1" applyFill="1" applyBorder="1" applyAlignment="1">
      <alignment horizontal="left" vertical="center" wrapText="1"/>
    </xf>
    <xf numFmtId="0" fontId="20" fillId="6" borderId="6" xfId="1" applyFont="1" applyFill="1" applyBorder="1" applyAlignment="1">
      <alignment horizontal="left" vertical="center" wrapText="1"/>
    </xf>
    <xf numFmtId="0" fontId="20" fillId="6" borderId="29" xfId="1" applyFont="1" applyFill="1" applyBorder="1" applyAlignment="1">
      <alignment horizontal="left" vertical="center" wrapText="1"/>
    </xf>
    <xf numFmtId="0" fontId="36" fillId="6" borderId="72" xfId="1" applyFont="1" applyFill="1" applyBorder="1" applyAlignment="1">
      <alignment horizontal="left" vertical="center" wrapText="1"/>
    </xf>
    <xf numFmtId="0" fontId="36" fillId="6" borderId="3" xfId="1" applyFont="1" applyFill="1" applyBorder="1" applyAlignment="1">
      <alignment horizontal="left" vertical="center" wrapText="1"/>
    </xf>
    <xf numFmtId="0" fontId="36" fillId="6" borderId="12" xfId="1" applyFont="1" applyFill="1" applyBorder="1" applyAlignment="1">
      <alignment horizontal="left" vertical="center" wrapText="1"/>
    </xf>
    <xf numFmtId="0" fontId="20" fillId="6" borderId="31" xfId="1" applyFont="1" applyFill="1" applyBorder="1" applyAlignment="1">
      <alignment horizontal="left" vertical="center" wrapText="1"/>
    </xf>
    <xf numFmtId="0" fontId="20" fillId="6" borderId="32" xfId="1" applyFont="1" applyFill="1" applyBorder="1" applyAlignment="1">
      <alignment horizontal="left" vertical="center" wrapText="1"/>
    </xf>
    <xf numFmtId="0" fontId="20" fillId="6" borderId="126" xfId="1" applyFont="1" applyFill="1" applyBorder="1" applyAlignment="1">
      <alignment horizontal="left" vertical="center" wrapText="1"/>
    </xf>
    <xf numFmtId="0" fontId="20" fillId="6" borderId="4" xfId="1" applyFont="1" applyFill="1" applyBorder="1" applyAlignment="1">
      <alignment horizontal="left" vertical="center" wrapText="1"/>
    </xf>
    <xf numFmtId="0" fontId="20" fillId="6" borderId="136" xfId="1" applyFont="1" applyFill="1" applyBorder="1" applyAlignment="1">
      <alignment horizontal="left" vertical="center" wrapText="1"/>
    </xf>
    <xf numFmtId="0" fontId="11" fillId="0" borderId="12" xfId="0" applyFont="1" applyFill="1" applyBorder="1" applyAlignment="1">
      <alignment horizontal="left" vertical="center" wrapText="1"/>
    </xf>
    <xf numFmtId="0" fontId="20" fillId="6" borderId="72" xfId="1" applyFont="1" applyFill="1" applyBorder="1" applyAlignment="1">
      <alignment horizontal="left" vertical="center" wrapText="1"/>
    </xf>
    <xf numFmtId="0" fontId="20" fillId="6" borderId="12" xfId="1" applyFont="1" applyFill="1" applyBorder="1" applyAlignment="1">
      <alignment horizontal="left" vertical="center" wrapText="1"/>
    </xf>
    <xf numFmtId="0" fontId="20" fillId="0" borderId="16"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46" xfId="1" applyFont="1" applyBorder="1" applyAlignment="1">
      <alignment horizontal="center" vertical="center" wrapText="1"/>
    </xf>
    <xf numFmtId="0" fontId="20" fillId="0" borderId="48" xfId="1" applyFont="1" applyBorder="1" applyAlignment="1">
      <alignment horizontal="center" vertical="center" wrapText="1"/>
    </xf>
    <xf numFmtId="0" fontId="20" fillId="0" borderId="0" xfId="1" applyFont="1" applyFill="1" applyBorder="1" applyAlignment="1">
      <alignment horizontal="left" wrapText="1"/>
    </xf>
    <xf numFmtId="0" fontId="11" fillId="0" borderId="0" xfId="0" applyFont="1" applyAlignment="1">
      <alignment wrapText="1"/>
    </xf>
    <xf numFmtId="0" fontId="17" fillId="2" borderId="72"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20" fillId="0" borderId="0" xfId="1" applyFont="1" applyAlignment="1">
      <alignment horizontal="left" vertical="center" wrapText="1"/>
    </xf>
    <xf numFmtId="0" fontId="11" fillId="0" borderId="0" xfId="0" applyFont="1" applyAlignment="1">
      <alignment horizontal="left" vertical="center" wrapText="1"/>
    </xf>
    <xf numFmtId="0" fontId="20" fillId="6" borderId="69" xfId="1"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0" fillId="2" borderId="0" xfId="1" applyFont="1" applyFill="1" applyBorder="1" applyAlignment="1">
      <alignment horizontal="left" vertical="top" wrapText="1"/>
    </xf>
    <xf numFmtId="0" fontId="36" fillId="0" borderId="161" xfId="1" applyFont="1" applyFill="1" applyBorder="1" applyAlignment="1">
      <alignment horizontal="left" vertical="center" wrapText="1"/>
    </xf>
    <xf numFmtId="0" fontId="36" fillId="0" borderId="27" xfId="1" applyFont="1" applyFill="1" applyBorder="1" applyAlignment="1">
      <alignment horizontal="left" vertical="center" wrapText="1"/>
    </xf>
    <xf numFmtId="0" fontId="36" fillId="0" borderId="162" xfId="1" applyFont="1" applyFill="1" applyBorder="1" applyAlignment="1">
      <alignment horizontal="left" vertical="center" wrapText="1"/>
    </xf>
    <xf numFmtId="0" fontId="36" fillId="0" borderId="70" xfId="1" applyFont="1" applyFill="1" applyBorder="1" applyAlignment="1">
      <alignment horizontal="left" vertical="center" wrapText="1"/>
    </xf>
    <xf numFmtId="0" fontId="36" fillId="0" borderId="25" xfId="1" applyFont="1" applyFill="1" applyBorder="1" applyAlignment="1">
      <alignment horizontal="left" vertical="center" wrapText="1"/>
    </xf>
    <xf numFmtId="0" fontId="36" fillId="0" borderId="168" xfId="1" applyFont="1" applyFill="1" applyBorder="1" applyAlignment="1">
      <alignment horizontal="left" vertical="center" wrapText="1"/>
    </xf>
    <xf numFmtId="0" fontId="36" fillId="0" borderId="167" xfId="1" applyFont="1" applyFill="1" applyBorder="1" applyAlignment="1">
      <alignment horizontal="left" vertical="center" wrapText="1"/>
    </xf>
    <xf numFmtId="0" fontId="36" fillId="0" borderId="26" xfId="1" applyFont="1" applyFill="1" applyBorder="1" applyAlignment="1">
      <alignment horizontal="left" vertical="center" wrapText="1"/>
    </xf>
    <xf numFmtId="0" fontId="36" fillId="0" borderId="169" xfId="1" applyFont="1" applyFill="1" applyBorder="1" applyAlignment="1">
      <alignment horizontal="left" vertical="center" wrapText="1"/>
    </xf>
    <xf numFmtId="0" fontId="20" fillId="0" borderId="171" xfId="1" applyFont="1" applyFill="1" applyBorder="1" applyAlignment="1">
      <alignment horizontal="left" vertical="center" wrapText="1"/>
    </xf>
    <xf numFmtId="0" fontId="20" fillId="0" borderId="170" xfId="1" applyFont="1" applyFill="1" applyBorder="1" applyAlignment="1">
      <alignment horizontal="left" vertical="center" wrapText="1"/>
    </xf>
    <xf numFmtId="0" fontId="20" fillId="0" borderId="173" xfId="1" applyFont="1" applyFill="1" applyBorder="1" applyAlignment="1">
      <alignment horizontal="left" vertical="center" wrapText="1"/>
    </xf>
    <xf numFmtId="0" fontId="20" fillId="0" borderId="161" xfId="1" applyFont="1" applyFill="1" applyBorder="1" applyAlignment="1">
      <alignment horizontal="left" vertical="center" wrapText="1"/>
    </xf>
    <xf numFmtId="0" fontId="20" fillId="0" borderId="27" xfId="1" applyFont="1" applyFill="1" applyBorder="1" applyAlignment="1">
      <alignment horizontal="left" vertical="center" wrapText="1"/>
    </xf>
    <xf numFmtId="0" fontId="20" fillId="0" borderId="162" xfId="1" applyFont="1" applyFill="1" applyBorder="1" applyAlignment="1">
      <alignment horizontal="left" vertical="center" wrapText="1"/>
    </xf>
    <xf numFmtId="0" fontId="20" fillId="6" borderId="27" xfId="1" applyFont="1" applyFill="1" applyBorder="1" applyAlignment="1">
      <alignment horizontal="left" vertical="top" wrapText="1"/>
    </xf>
    <xf numFmtId="0" fontId="20" fillId="6" borderId="106" xfId="1" applyFont="1" applyFill="1" applyBorder="1" applyAlignment="1">
      <alignment horizontal="left" vertical="top" wrapText="1"/>
    </xf>
    <xf numFmtId="0" fontId="14" fillId="2" borderId="149" xfId="1" applyFont="1" applyFill="1" applyBorder="1" applyAlignment="1">
      <alignment horizontal="center" vertical="center"/>
    </xf>
    <xf numFmtId="0" fontId="0" fillId="0" borderId="149" xfId="0" applyBorder="1" applyAlignment="1">
      <alignment vertical="center"/>
    </xf>
    <xf numFmtId="0" fontId="0" fillId="0" borderId="150" xfId="0" applyBorder="1" applyAlignment="1">
      <alignment vertical="center"/>
    </xf>
    <xf numFmtId="0" fontId="0" fillId="0" borderId="151" xfId="0" applyBorder="1" applyAlignment="1">
      <alignment vertical="center"/>
    </xf>
    <xf numFmtId="0" fontId="0" fillId="0" borderId="152" xfId="0" applyBorder="1" applyAlignment="1">
      <alignment vertical="center"/>
    </xf>
    <xf numFmtId="0" fontId="20" fillId="6" borderId="43" xfId="1" applyFont="1" applyFill="1" applyBorder="1" applyAlignment="1">
      <alignment horizontal="left" vertical="top" wrapText="1"/>
    </xf>
    <xf numFmtId="0" fontId="20" fillId="6" borderId="46" xfId="1" applyFont="1" applyFill="1" applyBorder="1" applyAlignment="1">
      <alignment horizontal="left" vertical="top" wrapText="1"/>
    </xf>
    <xf numFmtId="0" fontId="20" fillId="6" borderId="48" xfId="1" applyFont="1" applyFill="1" applyBorder="1" applyAlignment="1">
      <alignment horizontal="left" vertical="top" wrapText="1"/>
    </xf>
    <xf numFmtId="0" fontId="7" fillId="6" borderId="14" xfId="1" applyFont="1" applyFill="1" applyBorder="1" applyAlignment="1">
      <alignment horizontal="center" vertical="center" wrapText="1"/>
    </xf>
    <xf numFmtId="0" fontId="0" fillId="0" borderId="15" xfId="0" applyBorder="1" applyAlignment="1">
      <alignment horizontal="center" vertical="center"/>
    </xf>
    <xf numFmtId="0" fontId="7" fillId="0" borderId="133" xfId="1" applyFont="1" applyFill="1" applyBorder="1" applyAlignment="1">
      <alignment horizontal="center" vertical="center" wrapText="1"/>
    </xf>
    <xf numFmtId="0" fontId="0" fillId="0" borderId="132" xfId="0" applyBorder="1" applyAlignment="1">
      <alignment horizontal="center" vertical="center"/>
    </xf>
    <xf numFmtId="0" fontId="20" fillId="6" borderId="69" xfId="1" applyFont="1" applyFill="1" applyBorder="1" applyAlignment="1">
      <alignment horizontal="left" vertical="top" wrapText="1"/>
    </xf>
    <xf numFmtId="0" fontId="20" fillId="6" borderId="31" xfId="1" applyFont="1" applyFill="1" applyBorder="1" applyAlignment="1">
      <alignment horizontal="left" vertical="top" wrapText="1"/>
    </xf>
    <xf numFmtId="0" fontId="20" fillId="6" borderId="32" xfId="1" applyFont="1" applyFill="1" applyBorder="1" applyAlignment="1">
      <alignment horizontal="left" vertical="top" wrapText="1"/>
    </xf>
    <xf numFmtId="0" fontId="20" fillId="0" borderId="0" xfId="1" applyFont="1" applyFill="1" applyBorder="1" applyAlignment="1">
      <alignment horizontal="left" vertical="center" wrapText="1"/>
    </xf>
    <xf numFmtId="0" fontId="11" fillId="0" borderId="0" xfId="0" applyFont="1" applyAlignment="1">
      <alignment vertical="center" wrapText="1"/>
    </xf>
    <xf numFmtId="0" fontId="20" fillId="5" borderId="134" xfId="1" applyFont="1" applyFill="1" applyBorder="1" applyAlignment="1">
      <alignment horizontal="left" vertical="center" wrapText="1"/>
    </xf>
    <xf numFmtId="0" fontId="20" fillId="5" borderId="46" xfId="1" applyFont="1" applyFill="1" applyBorder="1" applyAlignment="1">
      <alignment horizontal="left" vertical="center" wrapText="1"/>
    </xf>
    <xf numFmtId="0" fontId="20" fillId="5" borderId="28" xfId="1" applyFont="1" applyFill="1" applyBorder="1" applyAlignment="1">
      <alignment horizontal="left" vertical="center" wrapText="1"/>
    </xf>
    <xf numFmtId="0" fontId="20" fillId="5" borderId="48" xfId="1" applyFont="1" applyFill="1" applyBorder="1" applyAlignment="1">
      <alignment horizontal="left" vertical="center" wrapText="1"/>
    </xf>
    <xf numFmtId="0" fontId="17" fillId="0" borderId="4" xfId="0" applyFont="1" applyFill="1" applyBorder="1" applyAlignment="1">
      <alignment horizontal="left" vertical="center" wrapText="1"/>
    </xf>
    <xf numFmtId="0" fontId="39" fillId="0" borderId="3" xfId="1" applyFont="1" applyFill="1" applyBorder="1" applyAlignment="1">
      <alignment horizontal="left" vertical="center" wrapText="1"/>
    </xf>
    <xf numFmtId="0" fontId="39"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36" fillId="0" borderId="3" xfId="0" applyFont="1" applyBorder="1" applyAlignment="1">
      <alignment horizontal="left" vertical="center" wrapText="1"/>
    </xf>
    <xf numFmtId="0" fontId="17" fillId="0" borderId="0" xfId="0" applyFont="1" applyAlignment="1">
      <alignment horizontal="left" vertical="center" wrapText="1"/>
    </xf>
    <xf numFmtId="0" fontId="36" fillId="0" borderId="93" xfId="1"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135" xfId="1" applyFont="1" applyFill="1" applyBorder="1" applyAlignment="1">
      <alignment horizontal="left" vertical="center" wrapText="1"/>
    </xf>
    <xf numFmtId="0" fontId="36" fillId="0" borderId="3" xfId="0" applyFont="1" applyFill="1" applyBorder="1" applyAlignment="1">
      <alignment horizontal="left" vertical="center" wrapText="1"/>
    </xf>
    <xf numFmtId="0" fontId="20" fillId="0" borderId="135" xfId="1" applyFont="1" applyFill="1" applyBorder="1" applyAlignment="1">
      <alignment horizontal="left" vertical="center" wrapText="1"/>
    </xf>
    <xf numFmtId="0" fontId="20" fillId="6" borderId="72" xfId="1" applyFont="1" applyFill="1" applyBorder="1" applyAlignment="1">
      <alignment horizontal="left" vertical="top" wrapText="1"/>
    </xf>
    <xf numFmtId="0" fontId="20" fillId="6" borderId="3" xfId="1" applyFont="1" applyFill="1" applyBorder="1" applyAlignment="1">
      <alignment horizontal="left" vertical="top" wrapText="1"/>
    </xf>
    <xf numFmtId="0" fontId="20" fillId="6" borderId="2" xfId="1" applyFont="1" applyFill="1" applyBorder="1" applyAlignment="1">
      <alignment horizontal="left" vertical="top" wrapText="1"/>
    </xf>
    <xf numFmtId="0" fontId="20" fillId="6" borderId="29" xfId="1" applyFont="1" applyFill="1" applyBorder="1" applyAlignment="1">
      <alignment horizontal="left" vertical="top" wrapText="1"/>
    </xf>
    <xf numFmtId="0" fontId="20" fillId="0" borderId="0" xfId="1" applyFont="1" applyAlignment="1">
      <alignment horizontal="left" vertical="top" wrapText="1"/>
    </xf>
    <xf numFmtId="0" fontId="20" fillId="0" borderId="0" xfId="1" applyFont="1" applyBorder="1" applyAlignment="1">
      <alignment horizontal="left" vertical="center" wrapText="1"/>
    </xf>
    <xf numFmtId="0" fontId="20" fillId="6" borderId="36" xfId="1" applyFont="1" applyFill="1" applyBorder="1" applyAlignment="1">
      <alignment horizontal="left" vertical="top" wrapText="1"/>
    </xf>
    <xf numFmtId="0" fontId="36" fillId="0" borderId="72" xfId="1" applyFont="1" applyFill="1" applyBorder="1" applyAlignment="1">
      <alignment horizontal="left" vertical="center" wrapText="1"/>
    </xf>
    <xf numFmtId="0" fontId="17" fillId="0" borderId="29" xfId="0" applyFont="1" applyBorder="1" applyAlignment="1">
      <alignment horizontal="left" vertical="center" wrapText="1"/>
    </xf>
    <xf numFmtId="0" fontId="20" fillId="0" borderId="72" xfId="1" applyFont="1" applyFill="1" applyBorder="1" applyAlignment="1">
      <alignment horizontal="left" vertical="center" wrapText="1"/>
    </xf>
    <xf numFmtId="0" fontId="36" fillId="0" borderId="72" xfId="0" applyFont="1" applyFill="1" applyBorder="1" applyAlignment="1">
      <alignment horizontal="left" vertical="center" wrapText="1"/>
    </xf>
    <xf numFmtId="0" fontId="36" fillId="6" borderId="14" xfId="1" applyFont="1" applyFill="1" applyBorder="1" applyAlignment="1">
      <alignment horizontal="left" vertical="center" wrapText="1"/>
    </xf>
    <xf numFmtId="0" fontId="17" fillId="6" borderId="38"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1" fillId="0" borderId="6" xfId="0" applyFont="1" applyBorder="1" applyAlignment="1">
      <alignment horizontal="center" vertical="center" wrapText="1"/>
    </xf>
    <xf numFmtId="0" fontId="20" fillId="0" borderId="0" xfId="1" applyFont="1" applyFill="1" applyBorder="1" applyAlignment="1">
      <alignment horizontal="left" vertical="top" wrapText="1"/>
    </xf>
    <xf numFmtId="0" fontId="17" fillId="0" borderId="0" xfId="0" applyFont="1" applyAlignment="1">
      <alignment horizontal="left" vertical="top" wrapText="1"/>
    </xf>
    <xf numFmtId="0" fontId="38" fillId="0" borderId="6" xfId="1" applyFont="1" applyFill="1" applyBorder="1" applyAlignment="1">
      <alignment horizontal="center" vertical="center" wrapText="1"/>
    </xf>
    <xf numFmtId="0" fontId="38" fillId="6" borderId="14" xfId="1" applyFont="1" applyFill="1" applyBorder="1" applyAlignment="1">
      <alignment horizontal="left" vertical="top" wrapText="1"/>
    </xf>
    <xf numFmtId="0" fontId="11" fillId="0" borderId="38" xfId="0" applyFont="1" applyBorder="1" applyAlignment="1">
      <alignment horizontal="left" vertical="top" wrapText="1"/>
    </xf>
    <xf numFmtId="0" fontId="11" fillId="0" borderId="15" xfId="0" applyFont="1" applyBorder="1" applyAlignment="1">
      <alignment horizontal="left" vertical="top" wrapText="1"/>
    </xf>
    <xf numFmtId="0" fontId="17" fillId="0" borderId="3" xfId="0" applyFont="1" applyBorder="1" applyAlignment="1">
      <alignment vertical="center" wrapText="1"/>
    </xf>
    <xf numFmtId="0" fontId="17" fillId="0" borderId="29" xfId="0" applyFont="1" applyBorder="1" applyAlignment="1">
      <alignment vertical="center" wrapText="1"/>
    </xf>
    <xf numFmtId="0" fontId="20" fillId="0" borderId="75" xfId="1" applyFont="1" applyFill="1" applyBorder="1" applyAlignment="1">
      <alignment horizontal="center" vertical="center" wrapText="1"/>
    </xf>
    <xf numFmtId="0" fontId="11" fillId="0" borderId="132" xfId="0" applyFont="1" applyBorder="1" applyAlignment="1">
      <alignment horizontal="center" vertical="center"/>
    </xf>
    <xf numFmtId="0" fontId="20" fillId="6" borderId="14" xfId="1" applyFont="1" applyFill="1" applyBorder="1" applyAlignment="1">
      <alignment horizontal="center" vertical="center" wrapText="1"/>
    </xf>
    <xf numFmtId="0" fontId="11" fillId="0" borderId="15" xfId="0" applyFont="1" applyBorder="1" applyAlignment="1">
      <alignment horizontal="center" vertical="center"/>
    </xf>
    <xf numFmtId="0" fontId="20" fillId="0" borderId="133" xfId="1" applyFont="1" applyFill="1" applyBorder="1" applyAlignment="1">
      <alignment horizontal="center" vertical="center" wrapText="1"/>
    </xf>
    <xf numFmtId="0" fontId="20" fillId="6" borderId="126" xfId="1" applyFont="1" applyFill="1" applyBorder="1" applyAlignment="1">
      <alignment horizontal="left" vertical="top" wrapText="1"/>
    </xf>
    <xf numFmtId="0" fontId="17" fillId="0" borderId="4" xfId="0" applyFont="1" applyBorder="1" applyAlignment="1">
      <alignment horizontal="left" vertical="top" wrapText="1"/>
    </xf>
    <xf numFmtId="0" fontId="17" fillId="0" borderId="136" xfId="0" applyFont="1" applyBorder="1" applyAlignment="1">
      <alignment horizontal="left" vertical="top" wrapText="1"/>
    </xf>
    <xf numFmtId="0" fontId="17" fillId="0" borderId="137" xfId="0" applyFont="1" applyBorder="1" applyAlignment="1">
      <alignment horizontal="left" vertical="top" wrapText="1"/>
    </xf>
    <xf numFmtId="0" fontId="17" fillId="0" borderId="144" xfId="0" applyFont="1" applyBorder="1" applyAlignment="1">
      <alignment horizontal="left" vertical="top" wrapText="1"/>
    </xf>
    <xf numFmtId="0" fontId="17" fillId="0" borderId="93" xfId="0" applyFont="1" applyBorder="1" applyAlignment="1">
      <alignment horizontal="left" vertical="top" wrapText="1"/>
    </xf>
    <xf numFmtId="0" fontId="17" fillId="0" borderId="2" xfId="0" applyFont="1" applyBorder="1" applyAlignment="1">
      <alignment horizontal="left" vertical="top" wrapText="1"/>
    </xf>
    <xf numFmtId="0" fontId="17" fillId="0" borderId="153" xfId="0" applyFont="1" applyBorder="1" applyAlignment="1">
      <alignment horizontal="left" vertical="top" wrapText="1"/>
    </xf>
    <xf numFmtId="0" fontId="11" fillId="6" borderId="38" xfId="0" applyFont="1" applyFill="1" applyBorder="1" applyAlignment="1">
      <alignment horizontal="left" vertical="top" wrapText="1"/>
    </xf>
    <xf numFmtId="0" fontId="11" fillId="6" borderId="15" xfId="0" applyFont="1" applyFill="1" applyBorder="1" applyAlignment="1">
      <alignment horizontal="left" vertical="top" wrapText="1"/>
    </xf>
    <xf numFmtId="0" fontId="48" fillId="0" borderId="149" xfId="0" applyFont="1" applyBorder="1" applyAlignment="1">
      <alignment vertical="center"/>
    </xf>
    <xf numFmtId="0" fontId="48" fillId="0" borderId="150" xfId="0" applyFont="1" applyBorder="1" applyAlignment="1">
      <alignment vertical="center"/>
    </xf>
    <xf numFmtId="0" fontId="48" fillId="0" borderId="151" xfId="0" applyFont="1" applyBorder="1" applyAlignment="1">
      <alignment vertical="center"/>
    </xf>
    <xf numFmtId="0" fontId="48" fillId="0" borderId="152" xfId="0" applyFont="1" applyBorder="1" applyAlignment="1">
      <alignment vertical="center"/>
    </xf>
    <xf numFmtId="0" fontId="11" fillId="0" borderId="4" xfId="0" applyFont="1" applyBorder="1" applyAlignment="1">
      <alignment horizontal="left" vertical="top" wrapText="1"/>
    </xf>
    <xf numFmtId="0" fontId="11" fillId="0" borderId="136" xfId="0" applyFont="1" applyBorder="1" applyAlignment="1">
      <alignment horizontal="left" vertical="top" wrapText="1"/>
    </xf>
    <xf numFmtId="0" fontId="11" fillId="0" borderId="137" xfId="0" applyFont="1" applyBorder="1" applyAlignment="1">
      <alignment horizontal="left" vertical="top" wrapText="1"/>
    </xf>
    <xf numFmtId="0" fontId="11" fillId="0" borderId="0" xfId="0" applyFont="1" applyAlignment="1">
      <alignment horizontal="left" vertical="top" wrapText="1"/>
    </xf>
    <xf numFmtId="0" fontId="11" fillId="0" borderId="144" xfId="0" applyFont="1" applyBorder="1" applyAlignment="1">
      <alignment horizontal="left" vertical="top" wrapText="1"/>
    </xf>
    <xf numFmtId="0" fontId="11" fillId="0" borderId="93" xfId="0" applyFont="1" applyBorder="1" applyAlignment="1">
      <alignment horizontal="left" vertical="top" wrapText="1"/>
    </xf>
    <xf numFmtId="0" fontId="11" fillId="0" borderId="2" xfId="0" applyFont="1" applyBorder="1" applyAlignment="1">
      <alignment horizontal="left" vertical="top" wrapText="1"/>
    </xf>
    <xf numFmtId="0" fontId="11" fillId="0" borderId="153" xfId="0" applyFont="1" applyBorder="1" applyAlignment="1">
      <alignment horizontal="left" vertical="top" wrapText="1"/>
    </xf>
    <xf numFmtId="0" fontId="20" fillId="0" borderId="18"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136" xfId="1" applyFont="1" applyBorder="1" applyAlignment="1">
      <alignment horizontal="center" vertical="center" wrapText="1"/>
    </xf>
    <xf numFmtId="0" fontId="20" fillId="0" borderId="153" xfId="1" applyFont="1" applyBorder="1" applyAlignment="1">
      <alignment horizontal="center" vertical="center" wrapText="1"/>
    </xf>
    <xf numFmtId="0" fontId="12" fillId="6" borderId="14" xfId="1" applyFont="1" applyFill="1" applyBorder="1" applyAlignment="1">
      <alignment horizontal="left" vertical="top" wrapText="1"/>
    </xf>
    <xf numFmtId="0" fontId="0" fillId="0" borderId="38" xfId="0" applyBorder="1" applyAlignment="1">
      <alignment horizontal="left" vertical="top" wrapText="1"/>
    </xf>
    <xf numFmtId="0" fontId="0" fillId="0" borderId="15" xfId="0" applyBorder="1" applyAlignment="1">
      <alignment horizontal="left" vertical="top" wrapText="1"/>
    </xf>
    <xf numFmtId="0" fontId="11" fillId="0" borderId="4" xfId="0" applyFont="1" applyBorder="1" applyAlignment="1">
      <alignment vertical="top" wrapText="1"/>
    </xf>
    <xf numFmtId="0" fontId="11" fillId="0" borderId="136" xfId="0" applyFont="1" applyBorder="1" applyAlignment="1">
      <alignment vertical="top" wrapText="1"/>
    </xf>
    <xf numFmtId="0" fontId="11" fillId="0" borderId="137" xfId="0" applyFont="1" applyBorder="1" applyAlignment="1">
      <alignment vertical="top" wrapText="1"/>
    </xf>
    <xf numFmtId="0" fontId="11" fillId="0" borderId="0" xfId="0" applyFont="1" applyAlignment="1">
      <alignment vertical="top" wrapText="1"/>
    </xf>
    <xf numFmtId="0" fontId="11" fillId="0" borderId="144" xfId="0" applyFont="1" applyBorder="1" applyAlignment="1">
      <alignment vertical="top" wrapText="1"/>
    </xf>
    <xf numFmtId="0" fontId="11" fillId="0" borderId="93" xfId="0" applyFont="1" applyBorder="1" applyAlignment="1">
      <alignment vertical="top" wrapText="1"/>
    </xf>
    <xf numFmtId="0" fontId="11" fillId="0" borderId="2" xfId="0" applyFont="1" applyBorder="1" applyAlignment="1">
      <alignment vertical="top" wrapText="1"/>
    </xf>
    <xf numFmtId="0" fontId="11" fillId="0" borderId="153" xfId="0" applyFont="1" applyBorder="1" applyAlignment="1">
      <alignment vertical="top" wrapText="1"/>
    </xf>
    <xf numFmtId="0" fontId="12" fillId="0" borderId="6"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6" xfId="1" applyFont="1" applyFill="1" applyBorder="1" applyAlignment="1">
      <alignment horizontal="center" vertical="center" wrapText="1"/>
    </xf>
    <xf numFmtId="0" fontId="8" fillId="0" borderId="3" xfId="0" applyFont="1" applyBorder="1" applyAlignment="1">
      <alignment vertical="center" wrapText="1"/>
    </xf>
    <xf numFmtId="0" fontId="8" fillId="0" borderId="29" xfId="0" applyFont="1" applyBorder="1" applyAlignment="1">
      <alignment vertical="center" wrapText="1"/>
    </xf>
    <xf numFmtId="0" fontId="7" fillId="0" borderId="75" xfId="1" applyFont="1" applyFill="1" applyBorder="1" applyAlignment="1">
      <alignment horizontal="center" vertical="center" wrapText="1"/>
    </xf>
    <xf numFmtId="0" fontId="36" fillId="0" borderId="0" xfId="1" applyFont="1" applyFill="1" applyAlignment="1">
      <alignment horizontal="left" vertical="top" wrapText="1"/>
    </xf>
    <xf numFmtId="0" fontId="31" fillId="0" borderId="139" xfId="1" applyFont="1" applyBorder="1" applyAlignment="1">
      <alignment horizontal="center" vertical="center" wrapText="1"/>
    </xf>
    <xf numFmtId="0" fontId="31" fillId="0" borderId="27" xfId="1" applyFont="1" applyBorder="1" applyAlignment="1">
      <alignment horizontal="center" vertical="center" wrapText="1"/>
    </xf>
    <xf numFmtId="0" fontId="20" fillId="0" borderId="140" xfId="1" applyFont="1" applyBorder="1" applyAlignment="1">
      <alignment horizontal="center" vertical="center" wrapText="1"/>
    </xf>
    <xf numFmtId="0" fontId="20" fillId="0" borderId="26" xfId="1" applyFont="1" applyBorder="1" applyAlignment="1">
      <alignment horizontal="center" vertical="center" wrapText="1"/>
    </xf>
    <xf numFmtId="183" fontId="20" fillId="5" borderId="139" xfId="2" applyNumberFormat="1" applyFont="1" applyFill="1" applyBorder="1" applyAlignment="1">
      <alignment vertical="center" shrinkToFit="1"/>
    </xf>
    <xf numFmtId="183" fontId="20" fillId="5" borderId="27" xfId="2" applyNumberFormat="1" applyFont="1" applyFill="1" applyBorder="1" applyAlignment="1">
      <alignment vertical="center" shrinkToFit="1"/>
    </xf>
    <xf numFmtId="183" fontId="20" fillId="5" borderId="141" xfId="2" applyNumberFormat="1" applyFont="1" applyFill="1" applyBorder="1" applyAlignment="1">
      <alignment vertical="center" shrinkToFit="1"/>
    </xf>
    <xf numFmtId="183" fontId="20" fillId="5" borderId="142" xfId="2" applyNumberFormat="1" applyFont="1" applyFill="1" applyBorder="1" applyAlignment="1">
      <alignment vertical="center" shrinkToFit="1"/>
    </xf>
    <xf numFmtId="176" fontId="20" fillId="5" borderId="55" xfId="1" applyNumberFormat="1" applyFont="1" applyFill="1" applyBorder="1" applyAlignment="1">
      <alignment vertical="center" shrinkToFit="1"/>
    </xf>
    <xf numFmtId="176" fontId="20" fillId="5" borderId="143" xfId="1" applyNumberFormat="1" applyFont="1" applyFill="1" applyBorder="1" applyAlignment="1">
      <alignment vertical="center" shrinkToFit="1"/>
    </xf>
    <xf numFmtId="177" fontId="20" fillId="5" borderId="14" xfId="1" applyNumberFormat="1" applyFont="1" applyFill="1" applyBorder="1" applyAlignment="1">
      <alignment horizontal="center" vertical="center"/>
    </xf>
    <xf numFmtId="177" fontId="20" fillId="5" borderId="15" xfId="1" applyNumberFormat="1" applyFont="1" applyFill="1" applyBorder="1" applyAlignment="1">
      <alignment horizontal="center" vertical="center"/>
    </xf>
    <xf numFmtId="176" fontId="40" fillId="5" borderId="55" xfId="1" applyNumberFormat="1" applyFont="1" applyFill="1" applyBorder="1" applyAlignment="1">
      <alignment vertical="center"/>
    </xf>
    <xf numFmtId="176" fontId="40" fillId="5" borderId="138" xfId="1" applyNumberFormat="1" applyFont="1" applyFill="1" applyBorder="1" applyAlignment="1">
      <alignment vertical="center"/>
    </xf>
    <xf numFmtId="176" fontId="20" fillId="0" borderId="6" xfId="1" applyNumberFormat="1" applyFont="1" applyFill="1" applyBorder="1" applyAlignment="1">
      <alignment horizontal="center" vertical="center"/>
    </xf>
    <xf numFmtId="176" fontId="20" fillId="0" borderId="3"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0" fontId="20" fillId="0" borderId="2" xfId="1" applyFont="1" applyFill="1" applyBorder="1" applyAlignment="1">
      <alignment horizontal="center" vertical="center" shrinkToFit="1"/>
    </xf>
    <xf numFmtId="176" fontId="20" fillId="0" borderId="2" xfId="1" applyNumberFormat="1" applyFont="1" applyFill="1" applyBorder="1" applyAlignment="1">
      <alignment horizontal="center" vertical="center"/>
    </xf>
    <xf numFmtId="12" fontId="20" fillId="5" borderId="73" xfId="1" applyNumberFormat="1" applyFont="1" applyFill="1" applyBorder="1" applyAlignment="1">
      <alignment horizontal="center" vertical="center" shrinkToFit="1"/>
    </xf>
    <xf numFmtId="12" fontId="20" fillId="5" borderId="110" xfId="1" applyNumberFormat="1" applyFont="1" applyFill="1" applyBorder="1" applyAlignment="1">
      <alignment horizontal="center" vertical="center" shrinkToFit="1"/>
    </xf>
    <xf numFmtId="0" fontId="20" fillId="5" borderId="69" xfId="1" applyFont="1" applyFill="1" applyBorder="1" applyAlignment="1">
      <alignment horizontal="center" vertical="center"/>
    </xf>
    <xf numFmtId="0" fontId="20" fillId="5" borderId="59" xfId="1" applyFont="1" applyFill="1" applyBorder="1" applyAlignment="1">
      <alignment horizontal="center" vertical="center"/>
    </xf>
    <xf numFmtId="0" fontId="7" fillId="0" borderId="0" xfId="1" applyFont="1" applyFill="1" applyAlignment="1">
      <alignment horizontal="left" vertical="center"/>
    </xf>
    <xf numFmtId="0" fontId="7" fillId="0" borderId="18" xfId="1" applyFont="1" applyBorder="1" applyAlignment="1">
      <alignment horizontal="center" vertical="center"/>
    </xf>
    <xf numFmtId="0" fontId="7" fillId="0" borderId="22" xfId="1" applyFont="1" applyBorder="1" applyAlignment="1">
      <alignment horizontal="center" vertical="center"/>
    </xf>
    <xf numFmtId="0" fontId="7" fillId="0" borderId="76" xfId="1" applyFont="1" applyBorder="1" applyAlignment="1">
      <alignment horizontal="left" vertical="center" wrapText="1"/>
    </xf>
    <xf numFmtId="0" fontId="7" fillId="0" borderId="95" xfId="1" applyFont="1" applyBorder="1" applyAlignment="1">
      <alignment horizontal="left" vertical="center" wrapText="1"/>
    </xf>
    <xf numFmtId="0" fontId="7" fillId="0" borderId="70" xfId="1" applyFont="1" applyBorder="1" applyAlignment="1">
      <alignment horizontal="left" vertical="center" wrapText="1"/>
    </xf>
    <xf numFmtId="0" fontId="7" fillId="0" borderId="71" xfId="1" applyFont="1" applyBorder="1" applyAlignment="1">
      <alignment horizontal="left" vertical="center" wrapText="1"/>
    </xf>
    <xf numFmtId="0" fontId="7" fillId="6" borderId="70" xfId="1" applyFont="1" applyFill="1" applyBorder="1" applyAlignment="1">
      <alignment horizontal="left" vertical="center" wrapText="1"/>
    </xf>
    <xf numFmtId="0" fontId="7" fillId="6" borderId="71" xfId="1" applyFont="1" applyFill="1" applyBorder="1" applyAlignment="1">
      <alignment horizontal="left" vertical="center" wrapText="1"/>
    </xf>
    <xf numFmtId="0" fontId="7" fillId="6" borderId="75" xfId="1" applyFont="1" applyFill="1" applyBorder="1" applyAlignment="1">
      <alignment horizontal="left" vertical="center" wrapText="1"/>
    </xf>
    <xf numFmtId="0" fontId="7" fillId="6" borderId="97" xfId="1" applyFont="1" applyFill="1" applyBorder="1" applyAlignment="1">
      <alignment horizontal="left" vertical="center" wrapText="1"/>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7" fillId="0" borderId="23"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37" xfId="1" applyFont="1" applyBorder="1" applyAlignment="1">
      <alignment horizontal="center" vertical="center"/>
    </xf>
    <xf numFmtId="0" fontId="20" fillId="0" borderId="41" xfId="1" applyFont="1" applyBorder="1" applyAlignment="1">
      <alignment horizontal="center" vertical="center"/>
    </xf>
    <xf numFmtId="0" fontId="20" fillId="0" borderId="49" xfId="1" applyFont="1" applyBorder="1" applyAlignment="1">
      <alignment horizontal="center" vertical="center"/>
    </xf>
    <xf numFmtId="0" fontId="13" fillId="0" borderId="0" xfId="1" applyFont="1" applyFill="1" applyAlignment="1">
      <alignment horizontal="left" vertical="center" wrapText="1"/>
    </xf>
    <xf numFmtId="0" fontId="13" fillId="0" borderId="0" xfId="1" applyFont="1" applyFill="1" applyAlignment="1">
      <alignment horizontal="left" vertical="center"/>
    </xf>
    <xf numFmtId="0" fontId="7" fillId="0" borderId="0" xfId="1" applyFont="1" applyAlignment="1">
      <alignment horizontal="left" vertical="center"/>
    </xf>
    <xf numFmtId="0" fontId="20" fillId="0" borderId="14" xfId="1" applyFont="1" applyBorder="1" applyAlignment="1">
      <alignment horizontal="left" vertical="center" shrinkToFit="1"/>
    </xf>
    <xf numFmtId="0" fontId="20" fillId="0" borderId="38" xfId="1" applyFont="1" applyBorder="1" applyAlignment="1">
      <alignment horizontal="left" vertical="center" shrinkToFit="1"/>
    </xf>
    <xf numFmtId="0" fontId="20" fillId="0" borderId="36" xfId="1" applyFont="1" applyBorder="1" applyAlignment="1">
      <alignment horizontal="left" vertical="center" shrinkToFit="1"/>
    </xf>
    <xf numFmtId="0" fontId="20" fillId="5" borderId="156" xfId="1" applyFont="1" applyFill="1" applyBorder="1" applyAlignment="1">
      <alignment horizontal="left" vertical="center"/>
    </xf>
    <xf numFmtId="0" fontId="20" fillId="5" borderId="38" xfId="1" applyFont="1" applyFill="1" applyBorder="1" applyAlignment="1">
      <alignment horizontal="left" vertical="center"/>
    </xf>
    <xf numFmtId="0" fontId="20" fillId="5" borderId="15" xfId="1" applyFont="1" applyFill="1" applyBorder="1" applyAlignment="1">
      <alignment horizontal="left" vertical="center"/>
    </xf>
    <xf numFmtId="0" fontId="20" fillId="0" borderId="6" xfId="1" applyFont="1" applyBorder="1" applyAlignment="1">
      <alignment horizontal="left" vertical="center" shrinkToFit="1"/>
    </xf>
    <xf numFmtId="0" fontId="20" fillId="0" borderId="3" xfId="1" applyFont="1" applyBorder="1" applyAlignment="1">
      <alignment horizontal="left" vertical="center" shrinkToFit="1"/>
    </xf>
    <xf numFmtId="0" fontId="17" fillId="0" borderId="12" xfId="0" applyFont="1" applyBorder="1" applyAlignment="1">
      <alignment horizontal="left" vertical="center"/>
    </xf>
    <xf numFmtId="0" fontId="20" fillId="0" borderId="49" xfId="1" applyFont="1" applyBorder="1" applyAlignment="1">
      <alignment horizontal="center" vertical="center" shrinkToFit="1"/>
    </xf>
    <xf numFmtId="0" fontId="39" fillId="0" borderId="6" xfId="1" applyFont="1" applyBorder="1" applyAlignment="1">
      <alignment horizontal="center" vertical="center"/>
    </xf>
    <xf numFmtId="0" fontId="39" fillId="0" borderId="12" xfId="1" applyFont="1" applyBorder="1" applyAlignment="1">
      <alignment horizontal="center" vertical="center"/>
    </xf>
    <xf numFmtId="0" fontId="20" fillId="0" borderId="6" xfId="1" applyFont="1" applyBorder="1" applyAlignment="1">
      <alignment horizontal="center" vertical="center" shrinkToFit="1"/>
    </xf>
    <xf numFmtId="0" fontId="11" fillId="0" borderId="29" xfId="0" applyFont="1" applyBorder="1" applyAlignment="1">
      <alignment vertical="center"/>
    </xf>
    <xf numFmtId="0" fontId="17" fillId="0" borderId="29" xfId="0" applyFont="1" applyBorder="1" applyAlignment="1">
      <alignment vertical="center"/>
    </xf>
    <xf numFmtId="0" fontId="20" fillId="0" borderId="18" xfId="1" applyFont="1" applyFill="1" applyBorder="1" applyAlignment="1">
      <alignment horizontal="center" vertical="center" wrapText="1"/>
    </xf>
    <xf numFmtId="0" fontId="17" fillId="0" borderId="136" xfId="0" applyFont="1" applyBorder="1" applyAlignment="1">
      <alignment horizontal="center" vertical="center"/>
    </xf>
    <xf numFmtId="0" fontId="17" fillId="0" borderId="82" xfId="0" applyFont="1" applyBorder="1" applyAlignment="1">
      <alignment horizontal="left" vertical="center" wrapText="1"/>
    </xf>
    <xf numFmtId="58" fontId="20" fillId="6" borderId="43" xfId="1" applyNumberFormat="1" applyFont="1" applyFill="1" applyBorder="1" applyAlignment="1">
      <alignment horizontal="center" vertical="center" shrinkToFit="1"/>
    </xf>
    <xf numFmtId="58" fontId="20" fillId="6" borderId="28" xfId="1" applyNumberFormat="1" applyFont="1" applyFill="1" applyBorder="1" applyAlignment="1">
      <alignment horizontal="center" vertical="center" shrinkToFit="1"/>
    </xf>
    <xf numFmtId="58" fontId="20" fillId="6" borderId="123" xfId="1" applyNumberFormat="1" applyFont="1" applyFill="1" applyBorder="1" applyAlignment="1">
      <alignment horizontal="center" vertical="center" shrinkToFit="1"/>
    </xf>
    <xf numFmtId="0" fontId="20" fillId="0" borderId="1" xfId="1" applyFont="1" applyBorder="1" applyAlignment="1">
      <alignment horizontal="center" vertical="center"/>
    </xf>
    <xf numFmtId="0" fontId="20" fillId="0" borderId="73" xfId="1" applyFont="1" applyBorder="1" applyAlignment="1">
      <alignment horizontal="center" vertical="center"/>
    </xf>
    <xf numFmtId="0" fontId="20" fillId="0" borderId="74" xfId="1" applyFont="1" applyBorder="1" applyAlignment="1">
      <alignment horizontal="center" vertical="center"/>
    </xf>
    <xf numFmtId="0" fontId="20" fillId="0" borderId="17" xfId="1" applyFont="1" applyBorder="1" applyAlignment="1">
      <alignment horizontal="center" vertical="center"/>
    </xf>
    <xf numFmtId="58" fontId="20" fillId="6" borderId="134" xfId="1" applyNumberFormat="1" applyFont="1" applyFill="1" applyBorder="1" applyAlignment="1">
      <alignment horizontal="center" vertical="center" shrinkToFit="1"/>
    </xf>
    <xf numFmtId="0" fontId="20" fillId="0" borderId="1" xfId="1" applyFont="1" applyBorder="1" applyAlignment="1">
      <alignment horizontal="center" vertical="center" wrapText="1"/>
    </xf>
    <xf numFmtId="38" fontId="20" fillId="6" borderId="126" xfId="2" applyFont="1" applyFill="1" applyBorder="1" applyAlignment="1">
      <alignment horizontal="center" vertical="center" shrinkToFit="1"/>
    </xf>
    <xf numFmtId="38" fontId="20" fillId="6" borderId="111" xfId="2" applyFont="1" applyFill="1" applyBorder="1" applyAlignment="1">
      <alignment horizontal="center" vertical="center" shrinkToFit="1"/>
    </xf>
    <xf numFmtId="0" fontId="41" fillId="0" borderId="108" xfId="1" applyFont="1" applyBorder="1" applyAlignment="1">
      <alignment horizontal="center" vertical="center" shrinkToFit="1"/>
    </xf>
    <xf numFmtId="0" fontId="41" fillId="0" borderId="59" xfId="1" applyFont="1" applyBorder="1" applyAlignment="1">
      <alignment horizontal="center" vertical="center" shrinkToFit="1"/>
    </xf>
    <xf numFmtId="0" fontId="20" fillId="0" borderId="41" xfId="1" applyFont="1" applyBorder="1" applyAlignment="1">
      <alignment horizontal="left" vertical="center" wrapText="1"/>
    </xf>
    <xf numFmtId="0" fontId="20" fillId="0" borderId="118" xfId="1" applyFont="1" applyBorder="1" applyAlignment="1">
      <alignment horizontal="left" vertical="center" wrapText="1"/>
    </xf>
    <xf numFmtId="58" fontId="20" fillId="6" borderId="93" xfId="1" applyNumberFormat="1" applyFont="1" applyFill="1" applyBorder="1" applyAlignment="1">
      <alignment horizontal="center" vertical="center" shrinkToFi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 xfId="1" applyFont="1" applyBorder="1" applyAlignment="1">
      <alignment horizontal="center" vertical="center" shrinkToFit="1"/>
    </xf>
    <xf numFmtId="0" fontId="11" fillId="0" borderId="3" xfId="0" applyFont="1" applyBorder="1" applyAlignment="1">
      <alignment horizontal="left" vertical="center" shrinkToFit="1"/>
    </xf>
    <xf numFmtId="180" fontId="20" fillId="5" borderId="6" xfId="3" applyNumberFormat="1" applyFont="1" applyFill="1" applyBorder="1" applyAlignment="1">
      <alignment vertical="center" shrinkToFit="1"/>
    </xf>
    <xf numFmtId="180" fontId="20" fillId="5" borderId="78" xfId="3" applyNumberFormat="1" applyFont="1" applyFill="1" applyBorder="1" applyAlignment="1">
      <alignment vertical="center" shrinkToFit="1"/>
    </xf>
    <xf numFmtId="180" fontId="20" fillId="5" borderId="6" xfId="3" applyNumberFormat="1" applyFont="1" applyFill="1" applyBorder="1" applyAlignment="1">
      <alignment horizontal="right" vertical="center" shrinkToFit="1"/>
    </xf>
    <xf numFmtId="180" fontId="20" fillId="5" borderId="78" xfId="3" applyNumberFormat="1" applyFont="1" applyFill="1" applyBorder="1" applyAlignment="1">
      <alignment horizontal="right" vertical="center" shrinkToFit="1"/>
    </xf>
    <xf numFmtId="0" fontId="11" fillId="6" borderId="3" xfId="0" applyFont="1" applyFill="1" applyBorder="1" applyAlignment="1">
      <alignment horizontal="left" vertical="top" wrapText="1"/>
    </xf>
    <xf numFmtId="0" fontId="20" fillId="0" borderId="3" xfId="1" applyFont="1" applyBorder="1" applyAlignment="1">
      <alignment horizontal="center" vertical="center" shrinkToFit="1"/>
    </xf>
    <xf numFmtId="0" fontId="17" fillId="0" borderId="12" xfId="0" applyFont="1" applyBorder="1" applyAlignment="1">
      <alignment vertical="center"/>
    </xf>
    <xf numFmtId="0" fontId="17" fillId="0" borderId="3" xfId="0" applyFont="1" applyBorder="1" applyAlignment="1">
      <alignment horizontal="left" vertical="center" shrinkToFit="1"/>
    </xf>
    <xf numFmtId="0" fontId="20" fillId="6" borderId="35" xfId="0" applyFont="1" applyFill="1" applyBorder="1" applyAlignment="1">
      <alignment horizontal="left" vertical="top" wrapText="1"/>
    </xf>
    <xf numFmtId="0" fontId="20" fillId="6" borderId="40" xfId="0" applyFont="1" applyFill="1" applyBorder="1" applyAlignment="1">
      <alignment horizontal="left" vertical="top" wrapText="1"/>
    </xf>
    <xf numFmtId="0" fontId="20" fillId="6" borderId="39" xfId="0" applyFont="1" applyFill="1" applyBorder="1" applyAlignment="1">
      <alignment horizontal="left" vertical="top" wrapText="1"/>
    </xf>
    <xf numFmtId="38" fontId="20" fillId="6" borderId="85" xfId="2" applyFont="1" applyFill="1" applyBorder="1" applyAlignment="1">
      <alignment horizontal="right" vertical="center" shrinkToFit="1"/>
    </xf>
    <xf numFmtId="38" fontId="20" fillId="6" borderId="113" xfId="2" applyFont="1" applyFill="1" applyBorder="1" applyAlignment="1">
      <alignment horizontal="right" vertical="center" shrinkToFit="1"/>
    </xf>
    <xf numFmtId="0" fontId="20" fillId="0" borderId="119" xfId="1" applyFont="1" applyBorder="1" applyAlignment="1">
      <alignment horizontal="left" vertical="center"/>
    </xf>
    <xf numFmtId="0" fontId="20" fillId="0" borderId="120" xfId="1" applyFont="1" applyBorder="1" applyAlignment="1">
      <alignment horizontal="left" vertical="center"/>
    </xf>
    <xf numFmtId="0" fontId="20" fillId="0" borderId="114" xfId="1" applyFont="1" applyBorder="1" applyAlignment="1">
      <alignment horizontal="left" vertical="center"/>
    </xf>
    <xf numFmtId="0" fontId="20" fillId="0" borderId="4" xfId="1" applyFont="1" applyBorder="1" applyAlignment="1">
      <alignment horizontal="left" vertical="center"/>
    </xf>
    <xf numFmtId="0" fontId="20" fillId="0" borderId="115" xfId="1" applyFont="1" applyBorder="1" applyAlignment="1">
      <alignment horizontal="left" vertical="center"/>
    </xf>
    <xf numFmtId="0" fontId="20" fillId="0" borderId="116" xfId="1" applyFont="1" applyBorder="1" applyAlignment="1">
      <alignment horizontal="left" vertical="center"/>
    </xf>
    <xf numFmtId="0" fontId="20" fillId="0" borderId="2" xfId="1" applyFont="1" applyBorder="1" applyAlignment="1">
      <alignment horizontal="left" vertical="center"/>
    </xf>
    <xf numFmtId="0" fontId="20" fillId="0" borderId="117" xfId="1" applyFont="1" applyBorder="1" applyAlignment="1">
      <alignment horizontal="left" vertical="center"/>
    </xf>
    <xf numFmtId="0" fontId="20" fillId="0" borderId="2" xfId="1" applyFont="1" applyBorder="1" applyAlignment="1">
      <alignment horizontal="left" vertical="center" shrinkToFit="1"/>
    </xf>
    <xf numFmtId="0" fontId="20" fillId="0" borderId="1" xfId="1" applyFont="1" applyFill="1" applyBorder="1" applyAlignment="1">
      <alignment horizontal="center" vertical="center" wrapText="1"/>
    </xf>
    <xf numFmtId="0" fontId="17" fillId="0" borderId="6" xfId="0" applyFont="1" applyBorder="1" applyAlignment="1">
      <alignment horizontal="center" vertical="center" wrapText="1"/>
    </xf>
    <xf numFmtId="0" fontId="20" fillId="6" borderId="156" xfId="1" applyFont="1" applyFill="1" applyBorder="1" applyAlignment="1">
      <alignment horizontal="left" vertical="center"/>
    </xf>
    <xf numFmtId="0" fontId="20" fillId="6" borderId="38" xfId="1" applyFont="1" applyFill="1" applyBorder="1" applyAlignment="1">
      <alignment horizontal="left" vertical="center"/>
    </xf>
    <xf numFmtId="0" fontId="20" fillId="6" borderId="15" xfId="1" applyFont="1" applyFill="1" applyBorder="1" applyAlignment="1">
      <alignment horizontal="left" vertical="center"/>
    </xf>
    <xf numFmtId="0" fontId="21" fillId="0" borderId="0" xfId="0" applyFont="1" applyAlignment="1">
      <alignment vertical="center"/>
    </xf>
    <xf numFmtId="0" fontId="20" fillId="0" borderId="12" xfId="1" applyFont="1" applyBorder="1" applyAlignment="1">
      <alignment horizontal="center" vertical="center" shrinkToFit="1"/>
    </xf>
    <xf numFmtId="0" fontId="20" fillId="0" borderId="69" xfId="1" applyFont="1" applyFill="1" applyBorder="1" applyAlignment="1">
      <alignment horizontal="left" vertical="center" wrapText="1"/>
    </xf>
    <xf numFmtId="0" fontId="20" fillId="0" borderId="32" xfId="0" applyFont="1" applyBorder="1" applyAlignment="1">
      <alignment vertical="center" wrapText="1"/>
    </xf>
    <xf numFmtId="0" fontId="20" fillId="0" borderId="134" xfId="1" applyFont="1" applyFill="1" applyBorder="1" applyAlignment="1">
      <alignment horizontal="left" vertical="center" wrapText="1"/>
    </xf>
    <xf numFmtId="0" fontId="11" fillId="0" borderId="145" xfId="0" applyFont="1" applyBorder="1" applyAlignment="1">
      <alignment vertical="center" wrapText="1"/>
    </xf>
    <xf numFmtId="0" fontId="36" fillId="0" borderId="0" xfId="1" applyFont="1" applyAlignment="1">
      <alignment horizontal="left" vertical="center" wrapText="1"/>
    </xf>
    <xf numFmtId="0" fontId="7" fillId="6" borderId="134" xfId="1" applyFont="1" applyFill="1" applyBorder="1" applyAlignment="1">
      <alignment horizontal="left" vertical="top" wrapText="1"/>
    </xf>
    <xf numFmtId="0" fontId="8" fillId="0" borderId="28" xfId="0" applyFont="1" applyBorder="1" applyAlignment="1">
      <alignment horizontal="left" vertical="top" wrapText="1"/>
    </xf>
    <xf numFmtId="0" fontId="8" fillId="0" borderId="145" xfId="0" applyFont="1" applyBorder="1" applyAlignment="1">
      <alignment horizontal="left" vertical="top" wrapText="1"/>
    </xf>
    <xf numFmtId="0" fontId="7" fillId="6" borderId="69" xfId="1" applyFont="1" applyFill="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36" fillId="0" borderId="0" xfId="1" applyFont="1" applyAlignment="1">
      <alignment horizontal="left" vertical="center"/>
    </xf>
    <xf numFmtId="0" fontId="20" fillId="0" borderId="0" xfId="1" applyFont="1" applyAlignment="1">
      <alignment horizontal="left" vertical="center"/>
    </xf>
    <xf numFmtId="0" fontId="11" fillId="0" borderId="12" xfId="0" applyFont="1" applyBorder="1" applyAlignment="1">
      <alignment horizontal="center" vertical="center" shrinkToFit="1"/>
    </xf>
    <xf numFmtId="0" fontId="20" fillId="0" borderId="137" xfId="1" applyFont="1" applyFill="1" applyBorder="1" applyAlignment="1">
      <alignment horizontal="left" vertical="center" wrapText="1"/>
    </xf>
    <xf numFmtId="0" fontId="11" fillId="0" borderId="144" xfId="0" applyFont="1" applyBorder="1" applyAlignment="1">
      <alignment vertical="center" wrapText="1"/>
    </xf>
    <xf numFmtId="0" fontId="20" fillId="0" borderId="146" xfId="1" applyFont="1" applyBorder="1" applyAlignment="1">
      <alignment horizontal="center" vertical="center" wrapText="1"/>
    </xf>
    <xf numFmtId="0" fontId="11" fillId="0" borderId="113" xfId="0" applyFont="1" applyBorder="1" applyAlignment="1">
      <alignment horizontal="center" vertical="center" wrapText="1"/>
    </xf>
    <xf numFmtId="0" fontId="20" fillId="0" borderId="147" xfId="1" applyFont="1" applyBorder="1" applyAlignment="1">
      <alignment horizontal="center" vertical="center" wrapText="1"/>
    </xf>
    <xf numFmtId="0" fontId="20" fillId="6" borderId="146" xfId="1" applyFont="1" applyFill="1" applyBorder="1" applyAlignment="1">
      <alignment horizontal="center" vertical="center" wrapText="1"/>
    </xf>
    <xf numFmtId="0" fontId="20" fillId="0" borderId="1" xfId="1" applyFont="1" applyBorder="1" applyAlignment="1">
      <alignment horizontal="left" vertical="center"/>
    </xf>
    <xf numFmtId="0" fontId="20" fillId="0" borderId="6" xfId="1" applyFont="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9" fillId="0" borderId="0" xfId="1" applyFont="1" applyBorder="1" applyAlignment="1">
      <alignment horizontal="center"/>
    </xf>
    <xf numFmtId="0" fontId="5" fillId="0" borderId="0" xfId="1" applyFont="1" applyBorder="1" applyAlignment="1">
      <alignment horizontal="left" vertical="top" wrapText="1"/>
    </xf>
    <xf numFmtId="0" fontId="11" fillId="0" borderId="147" xfId="0" applyFont="1" applyBorder="1" applyAlignment="1">
      <alignment horizontal="center" vertical="center" wrapText="1"/>
    </xf>
    <xf numFmtId="0" fontId="20" fillId="5" borderId="156" xfId="1" applyFont="1" applyFill="1" applyBorder="1" applyAlignment="1">
      <alignment horizontal="left" vertical="center" shrinkToFit="1"/>
    </xf>
    <xf numFmtId="0" fontId="20" fillId="5" borderId="38" xfId="1" applyFont="1" applyFill="1" applyBorder="1" applyAlignment="1">
      <alignment horizontal="left" vertical="center" shrinkToFit="1"/>
    </xf>
    <xf numFmtId="0" fontId="20" fillId="5" borderId="15" xfId="1" applyFont="1" applyFill="1" applyBorder="1" applyAlignment="1">
      <alignment horizontal="left" vertical="center" shrinkToFit="1"/>
    </xf>
    <xf numFmtId="0" fontId="11" fillId="0" borderId="3" xfId="0" applyFont="1" applyBorder="1" applyAlignment="1">
      <alignment horizontal="center" vertical="center" shrinkToFit="1"/>
    </xf>
    <xf numFmtId="0" fontId="20" fillId="0" borderId="12" xfId="1" applyFont="1" applyBorder="1" applyAlignment="1">
      <alignment horizontal="left" vertical="center" shrinkToFit="1"/>
    </xf>
    <xf numFmtId="0" fontId="20" fillId="0" borderId="28" xfId="1" applyFont="1" applyFill="1" applyBorder="1" applyAlignment="1">
      <alignment horizontal="left" vertical="top" wrapText="1"/>
    </xf>
    <xf numFmtId="0" fontId="11" fillId="0" borderId="28" xfId="0" applyFont="1" applyBorder="1" applyAlignment="1">
      <alignment horizontal="left" vertical="top" wrapText="1"/>
    </xf>
    <xf numFmtId="0" fontId="20" fillId="6" borderId="38" xfId="1" applyFont="1" applyFill="1" applyBorder="1" applyAlignment="1">
      <alignment horizontal="left" vertical="top" shrinkToFit="1"/>
    </xf>
    <xf numFmtId="0" fontId="20" fillId="6" borderId="15" xfId="1" applyFont="1" applyFill="1" applyBorder="1" applyAlignment="1">
      <alignment horizontal="left" vertical="top" shrinkToFit="1"/>
    </xf>
    <xf numFmtId="0" fontId="20" fillId="0" borderId="15" xfId="1" applyFont="1" applyBorder="1" applyAlignment="1">
      <alignment horizontal="left" vertical="center" shrinkToFit="1"/>
    </xf>
  </cellXfs>
  <cellStyles count="5">
    <cellStyle name="パーセント" xfId="3" builtinId="5"/>
    <cellStyle name="桁区切り" xfId="2" builtinId="6"/>
    <cellStyle name="標準" xfId="0" builtinId="0"/>
    <cellStyle name="標準 2" xfId="1" xr:uid="{00000000-0005-0000-0000-000003000000}"/>
    <cellStyle name="標準 3" xfId="4" xr:uid="{00000000-0005-0000-0000-000004000000}"/>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CC"/>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9</xdr:col>
      <xdr:colOff>190500</xdr:colOff>
      <xdr:row>1</xdr:row>
      <xdr:rowOff>0</xdr:rowOff>
    </xdr:from>
    <xdr:to>
      <xdr:col>14</xdr:col>
      <xdr:colOff>154940</xdr:colOff>
      <xdr:row>5</xdr:row>
      <xdr:rowOff>148590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81700" y="228600"/>
          <a:ext cx="34099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本計画書は必ず電子データ　　　</a:t>
          </a:r>
          <a:endParaRPr kumimoji="1" lang="en-US" altLang="ja-JP" sz="2000">
            <a:solidFill>
              <a:srgbClr val="FF0000"/>
            </a:solidFill>
            <a:latin typeface="+mj-ea"/>
            <a:ea typeface="+mj-ea"/>
          </a:endParaRPr>
        </a:p>
        <a:p>
          <a:pPr algn="l"/>
          <a:r>
            <a:rPr kumimoji="1" lang="ja-JP" altLang="en-US" sz="2000">
              <a:solidFill>
                <a:srgbClr val="FF0000"/>
              </a:solidFill>
              <a:latin typeface="+mj-ea"/>
              <a:ea typeface="+mj-ea"/>
            </a:rPr>
            <a:t> 　で作成すること。　</a:t>
          </a:r>
        </a:p>
      </xdr:txBody>
    </xdr:sp>
    <xdr:clientData/>
  </xdr:twoCellAnchor>
  <xdr:twoCellAnchor editAs="absolute">
    <xdr:from>
      <xdr:col>9</xdr:col>
      <xdr:colOff>114300</xdr:colOff>
      <xdr:row>32</xdr:row>
      <xdr:rowOff>36830</xdr:rowOff>
    </xdr:from>
    <xdr:to>
      <xdr:col>15</xdr:col>
      <xdr:colOff>3175</xdr:colOff>
      <xdr:row>35</xdr:row>
      <xdr:rowOff>230505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05500" y="6121400"/>
          <a:ext cx="40322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経費割合の考え方については、募集要項Ｐ５～６を参照　</a:t>
          </a:r>
        </a:p>
      </xdr:txBody>
    </xdr:sp>
    <xdr:clientData/>
  </xdr:twoCellAnchor>
  <xdr:twoCellAnchor editAs="absolute">
    <xdr:from>
      <xdr:col>9</xdr:col>
      <xdr:colOff>110490</xdr:colOff>
      <xdr:row>35</xdr:row>
      <xdr:rowOff>418465</xdr:rowOff>
    </xdr:from>
    <xdr:to>
      <xdr:col>15</xdr:col>
      <xdr:colOff>38100</xdr:colOff>
      <xdr:row>37</xdr:row>
      <xdr:rowOff>227330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892800" y="7131050"/>
          <a:ext cx="405130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令和８年度の申請書提出期限は、令和８年４月</a:t>
          </a:r>
          <a:r>
            <a:rPr kumimoji="1" lang="en-US" altLang="ja-JP" sz="2000">
              <a:solidFill>
                <a:srgbClr val="FF0000"/>
              </a:solidFill>
              <a:latin typeface="+mj-ea"/>
              <a:ea typeface="+mj-ea"/>
            </a:rPr>
            <a:t>16</a:t>
          </a:r>
          <a:r>
            <a:rPr kumimoji="1" lang="ja-JP" altLang="en-US" sz="2000">
              <a:solidFill>
                <a:srgbClr val="FF0000"/>
              </a:solidFill>
              <a:latin typeface="+mj-ea"/>
              <a:ea typeface="+mj-ea"/>
            </a:rPr>
            <a:t>日（木）</a:t>
          </a:r>
        </a:p>
      </xdr:txBody>
    </xdr:sp>
    <xdr:clientData/>
  </xdr:twoCellAnchor>
  <xdr:twoCellAnchor editAs="absolute">
    <xdr:from>
      <xdr:col>9</xdr:col>
      <xdr:colOff>190500</xdr:colOff>
      <xdr:row>6</xdr:row>
      <xdr:rowOff>110490</xdr:rowOff>
    </xdr:from>
    <xdr:to>
      <xdr:col>14</xdr:col>
      <xdr:colOff>154940</xdr:colOff>
      <xdr:row>13</xdr:row>
      <xdr:rowOff>34290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989320" y="1196340"/>
          <a:ext cx="3409950" cy="124968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0000FF"/>
              </a:solidFill>
              <a:latin typeface="+mj-ea"/>
              <a:ea typeface="+mj-ea"/>
            </a:rPr>
            <a:t>※(</a:t>
          </a:r>
          <a:r>
            <a:rPr kumimoji="1" lang="ja-JP" altLang="en-US" sz="2000">
              <a:solidFill>
                <a:srgbClr val="0000FF"/>
              </a:solidFill>
              <a:latin typeface="+mj-ea"/>
              <a:ea typeface="+mj-ea"/>
            </a:rPr>
            <a:t>応募者</a:t>
          </a:r>
          <a:r>
            <a:rPr kumimoji="1" lang="en-US" altLang="ja-JP" sz="2000">
              <a:solidFill>
                <a:srgbClr val="0000FF"/>
              </a:solidFill>
              <a:latin typeface="+mj-ea"/>
              <a:ea typeface="+mj-ea"/>
            </a:rPr>
            <a:t>)</a:t>
          </a:r>
          <a:r>
            <a:rPr kumimoji="1" lang="ja-JP" altLang="en-US" sz="2000">
              <a:solidFill>
                <a:srgbClr val="0000FF"/>
              </a:solidFill>
              <a:latin typeface="+mj-ea"/>
              <a:ea typeface="+mj-ea"/>
            </a:rPr>
            <a:t>の欄は、連携する団体のうち、代表の団体について記載してください。</a:t>
          </a:r>
          <a:r>
            <a:rPr kumimoji="1" lang="ja-JP" altLang="en-US" sz="2000">
              <a:solidFill>
                <a:srgbClr val="FF0000"/>
              </a:solidFill>
              <a:latin typeface="+mj-ea"/>
              <a:ea typeface="+mj-ea"/>
            </a:rPr>
            <a:t>　</a:t>
          </a:r>
        </a:p>
      </xdr:txBody>
    </xdr:sp>
    <xdr:clientData/>
  </xdr:twoCellAnchor>
  <xdr:twoCellAnchor>
    <xdr:from>
      <xdr:col>9</xdr:col>
      <xdr:colOff>47625</xdr:colOff>
      <xdr:row>7</xdr:row>
      <xdr:rowOff>133350</xdr:rowOff>
    </xdr:from>
    <xdr:to>
      <xdr:col>9</xdr:col>
      <xdr:colOff>190500</xdr:colOff>
      <xdr:row>9</xdr:row>
      <xdr:rowOff>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5" idx="1"/>
        </xdr:cNvCxnSpPr>
      </xdr:nvCxnSpPr>
      <xdr:spPr>
        <a:xfrm flipH="1" flipV="1">
          <a:off x="5857875" y="1419225"/>
          <a:ext cx="142875" cy="419100"/>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21</xdr:col>
      <xdr:colOff>58412</xdr:colOff>
      <xdr:row>1</xdr:row>
      <xdr:rowOff>20678</xdr:rowOff>
    </xdr:from>
    <xdr:to>
      <xdr:col>23</xdr:col>
      <xdr:colOff>173774</xdr:colOff>
      <xdr:row>4</xdr:row>
      <xdr:rowOff>56325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27182" y="257692"/>
          <a:ext cx="3143836" cy="828127"/>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ysClr val="windowText" lastClr="000000"/>
              </a:solidFill>
            </a:rPr>
            <a:t>、記載する内容の文量に応じて適宜広げてください</a:t>
          </a:r>
          <a:r>
            <a:rPr kumimoji="1" lang="ja-JP" altLang="en-US" sz="1800"/>
            <a:t>。</a:t>
          </a:r>
        </a:p>
      </xdr:txBody>
    </xdr:sp>
    <xdr:clientData/>
  </xdr:twoCellAnchor>
  <xdr:twoCellAnchor editAs="absolute">
    <xdr:from>
      <xdr:col>21</xdr:col>
      <xdr:colOff>778691</xdr:colOff>
      <xdr:row>61</xdr:row>
      <xdr:rowOff>18287</xdr:rowOff>
    </xdr:from>
    <xdr:to>
      <xdr:col>24</xdr:col>
      <xdr:colOff>208659</xdr:colOff>
      <xdr:row>65</xdr:row>
      <xdr:rowOff>97147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27471" y="15443706"/>
          <a:ext cx="3109793" cy="79641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twoCellAnchor editAs="absolute">
    <xdr:from>
      <xdr:col>21</xdr:col>
      <xdr:colOff>342423</xdr:colOff>
      <xdr:row>19</xdr:row>
      <xdr:rowOff>83820</xdr:rowOff>
    </xdr:from>
    <xdr:to>
      <xdr:col>24</xdr:col>
      <xdr:colOff>27146</xdr:colOff>
      <xdr:row>22</xdr:row>
      <xdr:rowOff>315277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009923" y="6715601"/>
          <a:ext cx="3411379" cy="838676"/>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0000FF"/>
              </a:solidFill>
              <a:latin typeface="+mj-ea"/>
              <a:ea typeface="+mj-ea"/>
            </a:rPr>
            <a:t>←交付申請時には、別途「神奈川県商店街魅力アップ事業費補助金における補助確定額の受入口座について」の書類の提出も必要です。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72963</xdr:colOff>
      <xdr:row>1</xdr:row>
      <xdr:rowOff>871</xdr:rowOff>
    </xdr:from>
    <xdr:to>
      <xdr:col>26</xdr:col>
      <xdr:colOff>148955</xdr:colOff>
      <xdr:row>4</xdr:row>
      <xdr:rowOff>41888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36478" y="198319"/>
          <a:ext cx="3127167" cy="82892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rgbClr val="FF0000"/>
              </a:solidFill>
            </a:rPr>
            <a:t>、記載する</a:t>
          </a:r>
          <a:r>
            <a:rPr kumimoji="1" lang="ja-JP" altLang="en-US" sz="1800"/>
            <a:t>内容の</a:t>
          </a:r>
          <a:r>
            <a:rPr kumimoji="1" lang="ja-JP" altLang="en-US" sz="1800">
              <a:solidFill>
                <a:srgbClr val="FF0000"/>
              </a:solidFill>
            </a:rPr>
            <a:t>文</a:t>
          </a:r>
          <a:r>
            <a:rPr kumimoji="1" lang="ja-JP" altLang="en-US" sz="1800"/>
            <a:t>量に応じて</a:t>
          </a:r>
          <a:r>
            <a:rPr kumimoji="1" lang="ja-JP" altLang="en-US" sz="1800">
              <a:solidFill>
                <a:srgbClr val="FF0000"/>
              </a:solidFill>
            </a:rPr>
            <a:t>適宜</a:t>
          </a:r>
          <a:r>
            <a:rPr kumimoji="1" lang="ja-JP" altLang="en-US" sz="1800"/>
            <a:t>広げてください。</a:t>
          </a:r>
        </a:p>
      </xdr:txBody>
    </xdr:sp>
    <xdr:clientData/>
  </xdr:twoCellAnchor>
  <xdr:twoCellAnchor editAs="absolute">
    <xdr:from>
      <xdr:col>24</xdr:col>
      <xdr:colOff>788048</xdr:colOff>
      <xdr:row>45</xdr:row>
      <xdr:rowOff>662564</xdr:rowOff>
    </xdr:from>
    <xdr:to>
      <xdr:col>27</xdr:col>
      <xdr:colOff>253688</xdr:colOff>
      <xdr:row>48</xdr:row>
      <xdr:rowOff>484454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217548" y="15073329"/>
          <a:ext cx="3152375" cy="886449"/>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21217</xdr:colOff>
      <xdr:row>1</xdr:row>
      <xdr:rowOff>34777</xdr:rowOff>
    </xdr:from>
    <xdr:to>
      <xdr:col>16</xdr:col>
      <xdr:colOff>179070</xdr:colOff>
      <xdr:row>3</xdr:row>
      <xdr:rowOff>149482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95889" y="236072"/>
          <a:ext cx="3280149"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56754</xdr:colOff>
      <xdr:row>1</xdr:row>
      <xdr:rowOff>6135</xdr:rowOff>
    </xdr:from>
    <xdr:to>
      <xdr:col>8</xdr:col>
      <xdr:colOff>453609</xdr:colOff>
      <xdr:row>5</xdr:row>
      <xdr:rowOff>188270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4819" y="228385"/>
          <a:ext cx="3035915" cy="825073"/>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4</xdr:col>
      <xdr:colOff>67945</xdr:colOff>
      <xdr:row>5</xdr:row>
      <xdr:rowOff>334645</xdr:rowOff>
    </xdr:from>
    <xdr:to>
      <xdr:col>8</xdr:col>
      <xdr:colOff>474325</xdr:colOff>
      <xdr:row>8</xdr:row>
      <xdr:rowOff>104030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178550" y="1174750"/>
          <a:ext cx="3016865" cy="798085"/>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rgbClr val="FF0000"/>
              </a:solidFill>
            </a:rPr>
            <a:t>該当がない場合は、空欄のまま提出してください。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14</xdr:col>
      <xdr:colOff>57024</xdr:colOff>
      <xdr:row>1</xdr:row>
      <xdr:rowOff>3617</xdr:rowOff>
    </xdr:from>
    <xdr:to>
      <xdr:col>21</xdr:col>
      <xdr:colOff>170180</xdr:colOff>
      <xdr:row>6</xdr:row>
      <xdr:rowOff>110619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28994" y="232217"/>
          <a:ext cx="3300856" cy="831538"/>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54924</xdr:colOff>
      <xdr:row>6</xdr:row>
      <xdr:rowOff>174220</xdr:rowOff>
    </xdr:from>
    <xdr:to>
      <xdr:col>21</xdr:col>
      <xdr:colOff>170397</xdr:colOff>
      <xdr:row>8</xdr:row>
      <xdr:rowOff>112077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926894" y="1156248"/>
          <a:ext cx="3303173"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14</xdr:col>
      <xdr:colOff>92584</xdr:colOff>
      <xdr:row>1</xdr:row>
      <xdr:rowOff>249362</xdr:rowOff>
    </xdr:from>
    <xdr:to>
      <xdr:col>21</xdr:col>
      <xdr:colOff>173355</xdr:colOff>
      <xdr:row>6</xdr:row>
      <xdr:rowOff>102999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998209" y="463992"/>
          <a:ext cx="3343401" cy="83344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46669</xdr:colOff>
      <xdr:row>12</xdr:row>
      <xdr:rowOff>174855</xdr:rowOff>
    </xdr:from>
    <xdr:to>
      <xdr:col>21</xdr:col>
      <xdr:colOff>122137</xdr:colOff>
      <xdr:row>14</xdr:row>
      <xdr:rowOff>87631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948484" y="2596110"/>
          <a:ext cx="3345718" cy="424586"/>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81"/>
  <sheetViews>
    <sheetView showGridLines="0" tabSelected="1" view="pageBreakPreview" topLeftCell="A18" zoomScaleNormal="100" zoomScaleSheetLayoutView="100" workbookViewId="0">
      <selection activeCell="K79" sqref="K79"/>
    </sheetView>
  </sheetViews>
  <sheetFormatPr defaultRowHeight="13.2"/>
  <cols>
    <col min="1" max="1" width="2.5" style="2" customWidth="1"/>
    <col min="2" max="2" width="3.09765625" style="2" customWidth="1"/>
    <col min="3" max="3" width="18" style="2" customWidth="1"/>
    <col min="4" max="4" width="9.3984375" style="2" customWidth="1"/>
    <col min="5" max="5" width="10.19921875" style="2" customWidth="1"/>
    <col min="6" max="6" width="4.5" style="2" customWidth="1"/>
    <col min="7" max="7" width="4.69921875" style="2" customWidth="1"/>
    <col min="8" max="8" width="10.19921875" style="2" customWidth="1"/>
    <col min="9" max="9" width="13.5" style="2" customWidth="1"/>
    <col min="10" max="260" width="9" style="2"/>
    <col min="261" max="261" width="2.69921875" style="2" customWidth="1"/>
    <col min="262" max="262" width="3.09765625" style="2" customWidth="1"/>
    <col min="263" max="263" width="23.19921875" style="2" bestFit="1" customWidth="1"/>
    <col min="264" max="264" width="59.5" style="2" customWidth="1"/>
    <col min="265" max="516" width="9" style="2"/>
    <col min="517" max="517" width="2.69921875" style="2" customWidth="1"/>
    <col min="518" max="518" width="3.09765625" style="2" customWidth="1"/>
    <col min="519" max="519" width="23.19921875" style="2" bestFit="1" customWidth="1"/>
    <col min="520" max="520" width="59.5" style="2" customWidth="1"/>
    <col min="521" max="772" width="9" style="2"/>
    <col min="773" max="773" width="2.69921875" style="2" customWidth="1"/>
    <col min="774" max="774" width="3.09765625" style="2" customWidth="1"/>
    <col min="775" max="775" width="23.19921875" style="2" bestFit="1" customWidth="1"/>
    <col min="776" max="776" width="59.5" style="2" customWidth="1"/>
    <col min="777" max="1028" width="9" style="2"/>
    <col min="1029" max="1029" width="2.69921875" style="2" customWidth="1"/>
    <col min="1030" max="1030" width="3.09765625" style="2" customWidth="1"/>
    <col min="1031" max="1031" width="23.19921875" style="2" bestFit="1" customWidth="1"/>
    <col min="1032" max="1032" width="59.5" style="2" customWidth="1"/>
    <col min="1033" max="1284" width="9" style="2"/>
    <col min="1285" max="1285" width="2.69921875" style="2" customWidth="1"/>
    <col min="1286" max="1286" width="3.09765625" style="2" customWidth="1"/>
    <col min="1287" max="1287" width="23.19921875" style="2" bestFit="1" customWidth="1"/>
    <col min="1288" max="1288" width="59.5" style="2" customWidth="1"/>
    <col min="1289" max="1540" width="9" style="2"/>
    <col min="1541" max="1541" width="2.69921875" style="2" customWidth="1"/>
    <col min="1542" max="1542" width="3.09765625" style="2" customWidth="1"/>
    <col min="1543" max="1543" width="23.19921875" style="2" bestFit="1" customWidth="1"/>
    <col min="1544" max="1544" width="59.5" style="2" customWidth="1"/>
    <col min="1545" max="1796" width="9" style="2"/>
    <col min="1797" max="1797" width="2.69921875" style="2" customWidth="1"/>
    <col min="1798" max="1798" width="3.09765625" style="2" customWidth="1"/>
    <col min="1799" max="1799" width="23.19921875" style="2" bestFit="1" customWidth="1"/>
    <col min="1800" max="1800" width="59.5" style="2" customWidth="1"/>
    <col min="1801" max="2052" width="9" style="2"/>
    <col min="2053" max="2053" width="2.69921875" style="2" customWidth="1"/>
    <col min="2054" max="2054" width="3.09765625" style="2" customWidth="1"/>
    <col min="2055" max="2055" width="23.19921875" style="2" bestFit="1" customWidth="1"/>
    <col min="2056" max="2056" width="59.5" style="2" customWidth="1"/>
    <col min="2057" max="2308" width="9" style="2"/>
    <col min="2309" max="2309" width="2.69921875" style="2" customWidth="1"/>
    <col min="2310" max="2310" width="3.09765625" style="2" customWidth="1"/>
    <col min="2311" max="2311" width="23.19921875" style="2" bestFit="1" customWidth="1"/>
    <col min="2312" max="2312" width="59.5" style="2" customWidth="1"/>
    <col min="2313" max="2564" width="9" style="2"/>
    <col min="2565" max="2565" width="2.69921875" style="2" customWidth="1"/>
    <col min="2566" max="2566" width="3.09765625" style="2" customWidth="1"/>
    <col min="2567" max="2567" width="23.19921875" style="2" bestFit="1" customWidth="1"/>
    <col min="2568" max="2568" width="59.5" style="2" customWidth="1"/>
    <col min="2569" max="2820" width="9" style="2"/>
    <col min="2821" max="2821" width="2.69921875" style="2" customWidth="1"/>
    <col min="2822" max="2822" width="3.09765625" style="2" customWidth="1"/>
    <col min="2823" max="2823" width="23.19921875" style="2" bestFit="1" customWidth="1"/>
    <col min="2824" max="2824" width="59.5" style="2" customWidth="1"/>
    <col min="2825" max="3076" width="9" style="2"/>
    <col min="3077" max="3077" width="2.69921875" style="2" customWidth="1"/>
    <col min="3078" max="3078" width="3.09765625" style="2" customWidth="1"/>
    <col min="3079" max="3079" width="23.19921875" style="2" bestFit="1" customWidth="1"/>
    <col min="3080" max="3080" width="59.5" style="2" customWidth="1"/>
    <col min="3081" max="3332" width="9" style="2"/>
    <col min="3333" max="3333" width="2.69921875" style="2" customWidth="1"/>
    <col min="3334" max="3334" width="3.09765625" style="2" customWidth="1"/>
    <col min="3335" max="3335" width="23.19921875" style="2" bestFit="1" customWidth="1"/>
    <col min="3336" max="3336" width="59.5" style="2" customWidth="1"/>
    <col min="3337" max="3588" width="9" style="2"/>
    <col min="3589" max="3589" width="2.69921875" style="2" customWidth="1"/>
    <col min="3590" max="3590" width="3.09765625" style="2" customWidth="1"/>
    <col min="3591" max="3591" width="23.19921875" style="2" bestFit="1" customWidth="1"/>
    <col min="3592" max="3592" width="59.5" style="2" customWidth="1"/>
    <col min="3593" max="3844" width="9" style="2"/>
    <col min="3845" max="3845" width="2.69921875" style="2" customWidth="1"/>
    <col min="3846" max="3846" width="3.09765625" style="2" customWidth="1"/>
    <col min="3847" max="3847" width="23.19921875" style="2" bestFit="1" customWidth="1"/>
    <col min="3848" max="3848" width="59.5" style="2" customWidth="1"/>
    <col min="3849" max="4100" width="9" style="2"/>
    <col min="4101" max="4101" width="2.69921875" style="2" customWidth="1"/>
    <col min="4102" max="4102" width="3.09765625" style="2" customWidth="1"/>
    <col min="4103" max="4103" width="23.19921875" style="2" bestFit="1" customWidth="1"/>
    <col min="4104" max="4104" width="59.5" style="2" customWidth="1"/>
    <col min="4105" max="4356" width="9" style="2"/>
    <col min="4357" max="4357" width="2.69921875" style="2" customWidth="1"/>
    <col min="4358" max="4358" width="3.09765625" style="2" customWidth="1"/>
    <col min="4359" max="4359" width="23.19921875" style="2" bestFit="1" customWidth="1"/>
    <col min="4360" max="4360" width="59.5" style="2" customWidth="1"/>
    <col min="4361" max="4612" width="9" style="2"/>
    <col min="4613" max="4613" width="2.69921875" style="2" customWidth="1"/>
    <col min="4614" max="4614" width="3.09765625" style="2" customWidth="1"/>
    <col min="4615" max="4615" width="23.19921875" style="2" bestFit="1" customWidth="1"/>
    <col min="4616" max="4616" width="59.5" style="2" customWidth="1"/>
    <col min="4617" max="4868" width="9" style="2"/>
    <col min="4869" max="4869" width="2.69921875" style="2" customWidth="1"/>
    <col min="4870" max="4870" width="3.09765625" style="2" customWidth="1"/>
    <col min="4871" max="4871" width="23.19921875" style="2" bestFit="1" customWidth="1"/>
    <col min="4872" max="4872" width="59.5" style="2" customWidth="1"/>
    <col min="4873" max="5124" width="9" style="2"/>
    <col min="5125" max="5125" width="2.69921875" style="2" customWidth="1"/>
    <col min="5126" max="5126" width="3.09765625" style="2" customWidth="1"/>
    <col min="5127" max="5127" width="23.19921875" style="2" bestFit="1" customWidth="1"/>
    <col min="5128" max="5128" width="59.5" style="2" customWidth="1"/>
    <col min="5129" max="5380" width="9" style="2"/>
    <col min="5381" max="5381" width="2.69921875" style="2" customWidth="1"/>
    <col min="5382" max="5382" width="3.09765625" style="2" customWidth="1"/>
    <col min="5383" max="5383" width="23.19921875" style="2" bestFit="1" customWidth="1"/>
    <col min="5384" max="5384" width="59.5" style="2" customWidth="1"/>
    <col min="5385" max="5636" width="9" style="2"/>
    <col min="5637" max="5637" width="2.69921875" style="2" customWidth="1"/>
    <col min="5638" max="5638" width="3.09765625" style="2" customWidth="1"/>
    <col min="5639" max="5639" width="23.19921875" style="2" bestFit="1" customWidth="1"/>
    <col min="5640" max="5640" width="59.5" style="2" customWidth="1"/>
    <col min="5641" max="5892" width="9" style="2"/>
    <col min="5893" max="5893" width="2.69921875" style="2" customWidth="1"/>
    <col min="5894" max="5894" width="3.09765625" style="2" customWidth="1"/>
    <col min="5895" max="5895" width="23.19921875" style="2" bestFit="1" customWidth="1"/>
    <col min="5896" max="5896" width="59.5" style="2" customWidth="1"/>
    <col min="5897" max="6148" width="9" style="2"/>
    <col min="6149" max="6149" width="2.69921875" style="2" customWidth="1"/>
    <col min="6150" max="6150" width="3.09765625" style="2" customWidth="1"/>
    <col min="6151" max="6151" width="23.19921875" style="2" bestFit="1" customWidth="1"/>
    <col min="6152" max="6152" width="59.5" style="2" customWidth="1"/>
    <col min="6153" max="6404" width="9" style="2"/>
    <col min="6405" max="6405" width="2.69921875" style="2" customWidth="1"/>
    <col min="6406" max="6406" width="3.09765625" style="2" customWidth="1"/>
    <col min="6407" max="6407" width="23.19921875" style="2" bestFit="1" customWidth="1"/>
    <col min="6408" max="6408" width="59.5" style="2" customWidth="1"/>
    <col min="6409" max="6660" width="9" style="2"/>
    <col min="6661" max="6661" width="2.69921875" style="2" customWidth="1"/>
    <col min="6662" max="6662" width="3.09765625" style="2" customWidth="1"/>
    <col min="6663" max="6663" width="23.19921875" style="2" bestFit="1" customWidth="1"/>
    <col min="6664" max="6664" width="59.5" style="2" customWidth="1"/>
    <col min="6665" max="6916" width="9" style="2"/>
    <col min="6917" max="6917" width="2.69921875" style="2" customWidth="1"/>
    <col min="6918" max="6918" width="3.09765625" style="2" customWidth="1"/>
    <col min="6919" max="6919" width="23.19921875" style="2" bestFit="1" customWidth="1"/>
    <col min="6920" max="6920" width="59.5" style="2" customWidth="1"/>
    <col min="6921" max="7172" width="9" style="2"/>
    <col min="7173" max="7173" width="2.69921875" style="2" customWidth="1"/>
    <col min="7174" max="7174" width="3.09765625" style="2" customWidth="1"/>
    <col min="7175" max="7175" width="23.19921875" style="2" bestFit="1" customWidth="1"/>
    <col min="7176" max="7176" width="59.5" style="2" customWidth="1"/>
    <col min="7177" max="7428" width="9" style="2"/>
    <col min="7429" max="7429" width="2.69921875" style="2" customWidth="1"/>
    <col min="7430" max="7430" width="3.09765625" style="2" customWidth="1"/>
    <col min="7431" max="7431" width="23.19921875" style="2" bestFit="1" customWidth="1"/>
    <col min="7432" max="7432" width="59.5" style="2" customWidth="1"/>
    <col min="7433" max="7684" width="9" style="2"/>
    <col min="7685" max="7685" width="2.69921875" style="2" customWidth="1"/>
    <col min="7686" max="7686" width="3.09765625" style="2" customWidth="1"/>
    <col min="7687" max="7687" width="23.19921875" style="2" bestFit="1" customWidth="1"/>
    <col min="7688" max="7688" width="59.5" style="2" customWidth="1"/>
    <col min="7689" max="7940" width="9" style="2"/>
    <col min="7941" max="7941" width="2.69921875" style="2" customWidth="1"/>
    <col min="7942" max="7942" width="3.09765625" style="2" customWidth="1"/>
    <col min="7943" max="7943" width="23.19921875" style="2" bestFit="1" customWidth="1"/>
    <col min="7944" max="7944" width="59.5" style="2" customWidth="1"/>
    <col min="7945" max="8196" width="9" style="2"/>
    <col min="8197" max="8197" width="2.69921875" style="2" customWidth="1"/>
    <col min="8198" max="8198" width="3.09765625" style="2" customWidth="1"/>
    <col min="8199" max="8199" width="23.19921875" style="2" bestFit="1" customWidth="1"/>
    <col min="8200" max="8200" width="59.5" style="2" customWidth="1"/>
    <col min="8201" max="8452" width="9" style="2"/>
    <col min="8453" max="8453" width="2.69921875" style="2" customWidth="1"/>
    <col min="8454" max="8454" width="3.09765625" style="2" customWidth="1"/>
    <col min="8455" max="8455" width="23.19921875" style="2" bestFit="1" customWidth="1"/>
    <col min="8456" max="8456" width="59.5" style="2" customWidth="1"/>
    <col min="8457" max="8708" width="9" style="2"/>
    <col min="8709" max="8709" width="2.69921875" style="2" customWidth="1"/>
    <col min="8710" max="8710" width="3.09765625" style="2" customWidth="1"/>
    <col min="8711" max="8711" width="23.19921875" style="2" bestFit="1" customWidth="1"/>
    <col min="8712" max="8712" width="59.5" style="2" customWidth="1"/>
    <col min="8713" max="8964" width="9" style="2"/>
    <col min="8965" max="8965" width="2.69921875" style="2" customWidth="1"/>
    <col min="8966" max="8966" width="3.09765625" style="2" customWidth="1"/>
    <col min="8967" max="8967" width="23.19921875" style="2" bestFit="1" customWidth="1"/>
    <col min="8968" max="8968" width="59.5" style="2" customWidth="1"/>
    <col min="8969" max="9220" width="9" style="2"/>
    <col min="9221" max="9221" width="2.69921875" style="2" customWidth="1"/>
    <col min="9222" max="9222" width="3.09765625" style="2" customWidth="1"/>
    <col min="9223" max="9223" width="23.19921875" style="2" bestFit="1" customWidth="1"/>
    <col min="9224" max="9224" width="59.5" style="2" customWidth="1"/>
    <col min="9225" max="9476" width="9" style="2"/>
    <col min="9477" max="9477" width="2.69921875" style="2" customWidth="1"/>
    <col min="9478" max="9478" width="3.09765625" style="2" customWidth="1"/>
    <col min="9479" max="9479" width="23.19921875" style="2" bestFit="1" customWidth="1"/>
    <col min="9480" max="9480" width="59.5" style="2" customWidth="1"/>
    <col min="9481" max="9732" width="9" style="2"/>
    <col min="9733" max="9733" width="2.69921875" style="2" customWidth="1"/>
    <col min="9734" max="9734" width="3.09765625" style="2" customWidth="1"/>
    <col min="9735" max="9735" width="23.19921875" style="2" bestFit="1" customWidth="1"/>
    <col min="9736" max="9736" width="59.5" style="2" customWidth="1"/>
    <col min="9737" max="9988" width="9" style="2"/>
    <col min="9989" max="9989" width="2.69921875" style="2" customWidth="1"/>
    <col min="9990" max="9990" width="3.09765625" style="2" customWidth="1"/>
    <col min="9991" max="9991" width="23.19921875" style="2" bestFit="1" customWidth="1"/>
    <col min="9992" max="9992" width="59.5" style="2" customWidth="1"/>
    <col min="9993" max="10244" width="9" style="2"/>
    <col min="10245" max="10245" width="2.69921875" style="2" customWidth="1"/>
    <col min="10246" max="10246" width="3.09765625" style="2" customWidth="1"/>
    <col min="10247" max="10247" width="23.19921875" style="2" bestFit="1" customWidth="1"/>
    <col min="10248" max="10248" width="59.5" style="2" customWidth="1"/>
    <col min="10249" max="10500" width="9" style="2"/>
    <col min="10501" max="10501" width="2.69921875" style="2" customWidth="1"/>
    <col min="10502" max="10502" width="3.09765625" style="2" customWidth="1"/>
    <col min="10503" max="10503" width="23.19921875" style="2" bestFit="1" customWidth="1"/>
    <col min="10504" max="10504" width="59.5" style="2" customWidth="1"/>
    <col min="10505" max="10756" width="9" style="2"/>
    <col min="10757" max="10757" width="2.69921875" style="2" customWidth="1"/>
    <col min="10758" max="10758" width="3.09765625" style="2" customWidth="1"/>
    <col min="10759" max="10759" width="23.19921875" style="2" bestFit="1" customWidth="1"/>
    <col min="10760" max="10760" width="59.5" style="2" customWidth="1"/>
    <col min="10761" max="11012" width="9" style="2"/>
    <col min="11013" max="11013" width="2.69921875" style="2" customWidth="1"/>
    <col min="11014" max="11014" width="3.09765625" style="2" customWidth="1"/>
    <col min="11015" max="11015" width="23.19921875" style="2" bestFit="1" customWidth="1"/>
    <col min="11016" max="11016" width="59.5" style="2" customWidth="1"/>
    <col min="11017" max="11268" width="9" style="2"/>
    <col min="11269" max="11269" width="2.69921875" style="2" customWidth="1"/>
    <col min="11270" max="11270" width="3.09765625" style="2" customWidth="1"/>
    <col min="11271" max="11271" width="23.19921875" style="2" bestFit="1" customWidth="1"/>
    <col min="11272" max="11272" width="59.5" style="2" customWidth="1"/>
    <col min="11273" max="11524" width="9" style="2"/>
    <col min="11525" max="11525" width="2.69921875" style="2" customWidth="1"/>
    <col min="11526" max="11526" width="3.09765625" style="2" customWidth="1"/>
    <col min="11527" max="11527" width="23.19921875" style="2" bestFit="1" customWidth="1"/>
    <col min="11528" max="11528" width="59.5" style="2" customWidth="1"/>
    <col min="11529" max="11780" width="9" style="2"/>
    <col min="11781" max="11781" width="2.69921875" style="2" customWidth="1"/>
    <col min="11782" max="11782" width="3.09765625" style="2" customWidth="1"/>
    <col min="11783" max="11783" width="23.19921875" style="2" bestFit="1" customWidth="1"/>
    <col min="11784" max="11784" width="59.5" style="2" customWidth="1"/>
    <col min="11785" max="12036" width="9" style="2"/>
    <col min="12037" max="12037" width="2.69921875" style="2" customWidth="1"/>
    <col min="12038" max="12038" width="3.09765625" style="2" customWidth="1"/>
    <col min="12039" max="12039" width="23.19921875" style="2" bestFit="1" customWidth="1"/>
    <col min="12040" max="12040" width="59.5" style="2" customWidth="1"/>
    <col min="12041" max="12292" width="9" style="2"/>
    <col min="12293" max="12293" width="2.69921875" style="2" customWidth="1"/>
    <col min="12294" max="12294" width="3.09765625" style="2" customWidth="1"/>
    <col min="12295" max="12295" width="23.19921875" style="2" bestFit="1" customWidth="1"/>
    <col min="12296" max="12296" width="59.5" style="2" customWidth="1"/>
    <col min="12297" max="12548" width="9" style="2"/>
    <col min="12549" max="12549" width="2.69921875" style="2" customWidth="1"/>
    <col min="12550" max="12550" width="3.09765625" style="2" customWidth="1"/>
    <col min="12551" max="12551" width="23.19921875" style="2" bestFit="1" customWidth="1"/>
    <col min="12552" max="12552" width="59.5" style="2" customWidth="1"/>
    <col min="12553" max="12804" width="9" style="2"/>
    <col min="12805" max="12805" width="2.69921875" style="2" customWidth="1"/>
    <col min="12806" max="12806" width="3.09765625" style="2" customWidth="1"/>
    <col min="12807" max="12807" width="23.19921875" style="2" bestFit="1" customWidth="1"/>
    <col min="12808" max="12808" width="59.5" style="2" customWidth="1"/>
    <col min="12809" max="13060" width="9" style="2"/>
    <col min="13061" max="13061" width="2.69921875" style="2" customWidth="1"/>
    <col min="13062" max="13062" width="3.09765625" style="2" customWidth="1"/>
    <col min="13063" max="13063" width="23.19921875" style="2" bestFit="1" customWidth="1"/>
    <col min="13064" max="13064" width="59.5" style="2" customWidth="1"/>
    <col min="13065" max="13316" width="9" style="2"/>
    <col min="13317" max="13317" width="2.69921875" style="2" customWidth="1"/>
    <col min="13318" max="13318" width="3.09765625" style="2" customWidth="1"/>
    <col min="13319" max="13319" width="23.19921875" style="2" bestFit="1" customWidth="1"/>
    <col min="13320" max="13320" width="59.5" style="2" customWidth="1"/>
    <col min="13321" max="13572" width="9" style="2"/>
    <col min="13573" max="13573" width="2.69921875" style="2" customWidth="1"/>
    <col min="13574" max="13574" width="3.09765625" style="2" customWidth="1"/>
    <col min="13575" max="13575" width="23.19921875" style="2" bestFit="1" customWidth="1"/>
    <col min="13576" max="13576" width="59.5" style="2" customWidth="1"/>
    <col min="13577" max="13828" width="9" style="2"/>
    <col min="13829" max="13829" width="2.69921875" style="2" customWidth="1"/>
    <col min="13830" max="13830" width="3.09765625" style="2" customWidth="1"/>
    <col min="13831" max="13831" width="23.19921875" style="2" bestFit="1" customWidth="1"/>
    <col min="13832" max="13832" width="59.5" style="2" customWidth="1"/>
    <col min="13833" max="14084" width="9" style="2"/>
    <col min="14085" max="14085" width="2.69921875" style="2" customWidth="1"/>
    <col min="14086" max="14086" width="3.09765625" style="2" customWidth="1"/>
    <col min="14087" max="14087" width="23.19921875" style="2" bestFit="1" customWidth="1"/>
    <col min="14088" max="14088" width="59.5" style="2" customWidth="1"/>
    <col min="14089" max="14340" width="9" style="2"/>
    <col min="14341" max="14341" width="2.69921875" style="2" customWidth="1"/>
    <col min="14342" max="14342" width="3.09765625" style="2" customWidth="1"/>
    <col min="14343" max="14343" width="23.19921875" style="2" bestFit="1" customWidth="1"/>
    <col min="14344" max="14344" width="59.5" style="2" customWidth="1"/>
    <col min="14345" max="14596" width="9" style="2"/>
    <col min="14597" max="14597" width="2.69921875" style="2" customWidth="1"/>
    <col min="14598" max="14598" width="3.09765625" style="2" customWidth="1"/>
    <col min="14599" max="14599" width="23.19921875" style="2" bestFit="1" customWidth="1"/>
    <col min="14600" max="14600" width="59.5" style="2" customWidth="1"/>
    <col min="14601" max="14852" width="9" style="2"/>
    <col min="14853" max="14853" width="2.69921875" style="2" customWidth="1"/>
    <col min="14854" max="14854" width="3.09765625" style="2" customWidth="1"/>
    <col min="14855" max="14855" width="23.19921875" style="2" bestFit="1" customWidth="1"/>
    <col min="14856" max="14856" width="59.5" style="2" customWidth="1"/>
    <col min="14857" max="15108" width="9" style="2"/>
    <col min="15109" max="15109" width="2.69921875" style="2" customWidth="1"/>
    <col min="15110" max="15110" width="3.09765625" style="2" customWidth="1"/>
    <col min="15111" max="15111" width="23.19921875" style="2" bestFit="1" customWidth="1"/>
    <col min="15112" max="15112" width="59.5" style="2" customWidth="1"/>
    <col min="15113" max="15364" width="9" style="2"/>
    <col min="15365" max="15365" width="2.69921875" style="2" customWidth="1"/>
    <col min="15366" max="15366" width="3.09765625" style="2" customWidth="1"/>
    <col min="15367" max="15367" width="23.19921875" style="2" bestFit="1" customWidth="1"/>
    <col min="15368" max="15368" width="59.5" style="2" customWidth="1"/>
    <col min="15369" max="15620" width="9" style="2"/>
    <col min="15621" max="15621" width="2.69921875" style="2" customWidth="1"/>
    <col min="15622" max="15622" width="3.09765625" style="2" customWidth="1"/>
    <col min="15623" max="15623" width="23.19921875" style="2" bestFit="1" customWidth="1"/>
    <col min="15624" max="15624" width="59.5" style="2" customWidth="1"/>
    <col min="15625" max="15876" width="9" style="2"/>
    <col min="15877" max="15877" width="2.69921875" style="2" customWidth="1"/>
    <col min="15878" max="15878" width="3.09765625" style="2" customWidth="1"/>
    <col min="15879" max="15879" width="23.19921875" style="2" bestFit="1" customWidth="1"/>
    <col min="15880" max="15880" width="59.5" style="2" customWidth="1"/>
    <col min="15881" max="16132" width="9" style="2"/>
    <col min="16133" max="16133" width="2.69921875" style="2" customWidth="1"/>
    <col min="16134" max="16134" width="3.09765625" style="2" customWidth="1"/>
    <col min="16135" max="16135" width="23.19921875" style="2" bestFit="1" customWidth="1"/>
    <col min="16136" max="16136" width="59.5" style="2" customWidth="1"/>
    <col min="16137" max="16384" width="9" style="2"/>
  </cols>
  <sheetData>
    <row r="1" spans="1:9" ht="18" customHeight="1">
      <c r="A1" s="128" t="s">
        <v>145</v>
      </c>
    </row>
    <row r="2" spans="1:9" ht="15" customHeight="1">
      <c r="A2" s="83" t="s">
        <v>165</v>
      </c>
      <c r="B2" s="10"/>
      <c r="C2" s="1"/>
      <c r="D2" s="1"/>
      <c r="E2" s="1"/>
      <c r="F2" s="1"/>
      <c r="G2" s="1"/>
      <c r="H2" s="1"/>
      <c r="I2" s="1"/>
    </row>
    <row r="3" spans="1:9" ht="18.75" customHeight="1">
      <c r="A3" s="493" t="s">
        <v>272</v>
      </c>
      <c r="B3" s="493"/>
      <c r="C3" s="493"/>
      <c r="D3" s="493"/>
      <c r="E3" s="493"/>
      <c r="F3" s="493"/>
      <c r="G3" s="493"/>
      <c r="H3" s="493"/>
      <c r="I3" s="493"/>
    </row>
    <row r="4" spans="1:9" s="247" customFormat="1" ht="9" customHeight="1">
      <c r="A4" s="273"/>
      <c r="B4" s="273"/>
      <c r="C4" s="273"/>
      <c r="D4" s="273"/>
      <c r="E4" s="273"/>
      <c r="F4" s="273"/>
      <c r="G4" s="273"/>
      <c r="H4" s="273"/>
      <c r="I4" s="273"/>
    </row>
    <row r="5" spans="1:9" s="247" customFormat="1" ht="13.5" customHeight="1">
      <c r="A5" s="273"/>
      <c r="B5" s="273"/>
      <c r="C5" s="274"/>
      <c r="D5" s="274"/>
      <c r="E5" s="274"/>
      <c r="F5" s="274"/>
      <c r="G5" s="274"/>
      <c r="H5" s="492" t="s">
        <v>189</v>
      </c>
      <c r="I5" s="492"/>
    </row>
    <row r="6" spans="1:9" s="247" customFormat="1" ht="13.5" customHeight="1">
      <c r="A6" s="273" t="s">
        <v>190</v>
      </c>
      <c r="B6" s="275"/>
      <c r="C6" s="275"/>
      <c r="D6" s="276"/>
      <c r="E6" s="276"/>
      <c r="F6" s="276"/>
      <c r="G6" s="276"/>
      <c r="H6" s="276"/>
      <c r="I6" s="274"/>
    </row>
    <row r="7" spans="1:9" s="247" customFormat="1" ht="13.5" customHeight="1">
      <c r="A7" s="273"/>
      <c r="B7" s="273"/>
      <c r="C7" s="274"/>
      <c r="D7" s="274"/>
      <c r="E7" s="238" t="s">
        <v>146</v>
      </c>
      <c r="F7" s="277"/>
      <c r="G7" s="278"/>
      <c r="H7" s="278"/>
      <c r="I7" s="279"/>
    </row>
    <row r="8" spans="1:9" s="247" customFormat="1" ht="13.5" customHeight="1">
      <c r="A8" s="273"/>
      <c r="B8" s="273"/>
      <c r="C8" s="274"/>
      <c r="D8" s="274"/>
      <c r="E8" s="280" t="s">
        <v>188</v>
      </c>
      <c r="F8" s="497"/>
      <c r="G8" s="497"/>
      <c r="H8" s="497"/>
      <c r="I8" s="497"/>
    </row>
    <row r="9" spans="1:9" s="247" customFormat="1" ht="30" customHeight="1">
      <c r="A9" s="273"/>
      <c r="B9" s="273"/>
      <c r="C9" s="274"/>
      <c r="D9" s="274"/>
      <c r="E9" s="260"/>
      <c r="F9" s="497"/>
      <c r="G9" s="497"/>
      <c r="H9" s="497"/>
      <c r="I9" s="497"/>
    </row>
    <row r="10" spans="1:9" s="247" customFormat="1" ht="13.5" customHeight="1">
      <c r="A10" s="273"/>
      <c r="B10" s="273"/>
      <c r="C10" s="274"/>
      <c r="D10" s="274"/>
      <c r="E10" s="280" t="s">
        <v>97</v>
      </c>
      <c r="F10" s="497"/>
      <c r="G10" s="497"/>
      <c r="H10" s="497"/>
      <c r="I10" s="497"/>
    </row>
    <row r="11" spans="1:9" s="247" customFormat="1" ht="13.5" customHeight="1">
      <c r="A11" s="273"/>
      <c r="B11" s="273"/>
      <c r="C11" s="274"/>
      <c r="D11" s="274"/>
      <c r="E11" s="280" t="s">
        <v>102</v>
      </c>
      <c r="F11" s="497"/>
      <c r="G11" s="497"/>
      <c r="H11" s="497"/>
      <c r="I11" s="497"/>
    </row>
    <row r="12" spans="1:9" s="247" customFormat="1" ht="13.5" customHeight="1">
      <c r="A12" s="273"/>
      <c r="B12" s="273"/>
      <c r="C12" s="274"/>
      <c r="D12" s="274"/>
      <c r="E12" s="281" t="s">
        <v>103</v>
      </c>
      <c r="F12" s="282"/>
      <c r="G12" s="282"/>
      <c r="H12" s="282"/>
      <c r="I12" s="282"/>
    </row>
    <row r="13" spans="1:9" s="247" customFormat="1" ht="8.25" customHeight="1">
      <c r="A13" s="273"/>
      <c r="B13" s="273"/>
      <c r="C13" s="274"/>
      <c r="D13" s="274"/>
      <c r="E13" s="283"/>
      <c r="F13" s="283"/>
      <c r="G13" s="274"/>
      <c r="H13" s="274"/>
    </row>
    <row r="14" spans="1:9" s="247" customFormat="1" ht="42" customHeight="1">
      <c r="A14" s="494" t="s">
        <v>245</v>
      </c>
      <c r="B14" s="494"/>
      <c r="C14" s="494"/>
      <c r="D14" s="494"/>
      <c r="E14" s="494"/>
      <c r="F14" s="494"/>
      <c r="G14" s="494"/>
      <c r="H14" s="494"/>
      <c r="I14" s="494"/>
    </row>
    <row r="15" spans="1:9" s="247" customFormat="1" ht="13.5" customHeight="1">
      <c r="A15" s="495"/>
      <c r="B15" s="495"/>
      <c r="C15" s="496"/>
      <c r="D15" s="496"/>
      <c r="E15" s="496"/>
      <c r="F15" s="496"/>
      <c r="G15" s="496"/>
      <c r="H15" s="496"/>
      <c r="I15" s="496"/>
    </row>
    <row r="16" spans="1:9" s="247" customFormat="1" ht="13.5" customHeight="1">
      <c r="A16" s="461" t="s">
        <v>147</v>
      </c>
      <c r="B16" s="461"/>
      <c r="C16" s="461"/>
      <c r="D16" s="461"/>
      <c r="E16" s="461"/>
      <c r="F16" s="461"/>
      <c r="G16" s="461"/>
      <c r="H16" s="461"/>
      <c r="I16" s="461"/>
    </row>
    <row r="17" spans="1:11" s="247" customFormat="1" ht="13.5" customHeight="1">
      <c r="A17" s="284"/>
      <c r="B17" s="285" t="s">
        <v>105</v>
      </c>
      <c r="C17" s="286"/>
      <c r="D17" s="286"/>
      <c r="E17" s="284"/>
      <c r="F17" s="284"/>
      <c r="G17" s="284"/>
      <c r="H17" s="284"/>
      <c r="I17" s="284"/>
    </row>
    <row r="18" spans="1:11" s="247" customFormat="1" ht="13.5" customHeight="1" thickBot="1">
      <c r="A18" s="284"/>
      <c r="B18" s="498" t="s">
        <v>115</v>
      </c>
      <c r="C18" s="499"/>
      <c r="D18" s="499"/>
      <c r="E18" s="499"/>
      <c r="F18" s="499"/>
      <c r="G18" s="500"/>
      <c r="H18" s="287" t="s">
        <v>36</v>
      </c>
      <c r="I18" s="288" t="str">
        <f>IF(COUNTIF(H19:H26,"〇")&lt;=1,"","×【不備】二つ以上選択は不可")</f>
        <v/>
      </c>
    </row>
    <row r="19" spans="1:11" s="247" customFormat="1" ht="13.5" customHeight="1">
      <c r="A19" s="284"/>
      <c r="B19" s="490" t="s">
        <v>119</v>
      </c>
      <c r="C19" s="491"/>
      <c r="D19" s="491"/>
      <c r="E19" s="491"/>
      <c r="F19" s="491"/>
      <c r="G19" s="484"/>
      <c r="H19" s="289"/>
      <c r="I19" s="288"/>
    </row>
    <row r="20" spans="1:11" s="247" customFormat="1" ht="13.5" customHeight="1">
      <c r="A20" s="284"/>
      <c r="B20" s="469" t="s">
        <v>118</v>
      </c>
      <c r="C20" s="470"/>
      <c r="D20" s="463" t="s">
        <v>116</v>
      </c>
      <c r="E20" s="464"/>
      <c r="F20" s="464"/>
      <c r="G20" s="465"/>
      <c r="H20" s="290"/>
      <c r="I20" s="284"/>
    </row>
    <row r="21" spans="1:11" s="247" customFormat="1" ht="13.5" customHeight="1">
      <c r="A21" s="284"/>
      <c r="B21" s="471"/>
      <c r="C21" s="472"/>
      <c r="D21" s="456" t="s">
        <v>117</v>
      </c>
      <c r="E21" s="457"/>
      <c r="F21" s="457"/>
      <c r="G21" s="458"/>
      <c r="H21" s="291"/>
      <c r="I21" s="284"/>
    </row>
    <row r="22" spans="1:11" s="247" customFormat="1" ht="13.5" customHeight="1">
      <c r="A22" s="284"/>
      <c r="B22" s="471"/>
      <c r="C22" s="472"/>
      <c r="D22" s="456" t="s">
        <v>274</v>
      </c>
      <c r="E22" s="457"/>
      <c r="F22" s="457"/>
      <c r="G22" s="458"/>
      <c r="H22" s="291"/>
      <c r="I22" s="284"/>
    </row>
    <row r="23" spans="1:11" s="247" customFormat="1" ht="13.5" customHeight="1">
      <c r="A23" s="284"/>
      <c r="B23" s="471"/>
      <c r="C23" s="472"/>
      <c r="D23" s="456" t="s">
        <v>275</v>
      </c>
      <c r="E23" s="457"/>
      <c r="F23" s="457"/>
      <c r="G23" s="458"/>
      <c r="H23" s="291"/>
      <c r="I23" s="284"/>
    </row>
    <row r="24" spans="1:11" s="247" customFormat="1" ht="13.5" customHeight="1">
      <c r="A24" s="284"/>
      <c r="B24" s="471"/>
      <c r="C24" s="472"/>
      <c r="D24" s="456" t="s">
        <v>276</v>
      </c>
      <c r="E24" s="457"/>
      <c r="F24" s="457"/>
      <c r="G24" s="458"/>
      <c r="H24" s="291"/>
      <c r="I24" s="284"/>
    </row>
    <row r="25" spans="1:11" s="247" customFormat="1" ht="21" customHeight="1">
      <c r="A25" s="284"/>
      <c r="B25" s="471"/>
      <c r="C25" s="472"/>
      <c r="D25" s="475" t="s">
        <v>277</v>
      </c>
      <c r="E25" s="476"/>
      <c r="F25" s="476"/>
      <c r="G25" s="477"/>
      <c r="H25" s="292"/>
      <c r="I25" s="284"/>
    </row>
    <row r="26" spans="1:11" s="247" customFormat="1" ht="21" customHeight="1" thickBot="1">
      <c r="A26" s="284"/>
      <c r="B26" s="473"/>
      <c r="C26" s="474"/>
      <c r="D26" s="466" t="s">
        <v>313</v>
      </c>
      <c r="E26" s="467"/>
      <c r="F26" s="467"/>
      <c r="G26" s="468"/>
      <c r="H26" s="293"/>
      <c r="I26" s="284"/>
    </row>
    <row r="27" spans="1:11" s="247" customFormat="1" ht="9" customHeight="1">
      <c r="A27" s="284"/>
      <c r="B27" s="284"/>
      <c r="C27" s="243"/>
      <c r="D27" s="243"/>
      <c r="E27" s="243"/>
      <c r="F27" s="243"/>
      <c r="G27" s="243"/>
      <c r="H27" s="243"/>
      <c r="I27" s="284"/>
    </row>
    <row r="28" spans="1:11" s="247" customFormat="1">
      <c r="A28" s="461" t="s">
        <v>185</v>
      </c>
      <c r="B28" s="461"/>
      <c r="C28" s="461"/>
      <c r="D28" s="461"/>
      <c r="E28" s="461"/>
      <c r="F28" s="461"/>
      <c r="G28" s="461"/>
      <c r="H28" s="461"/>
      <c r="I28" s="461"/>
    </row>
    <row r="29" spans="1:11" s="248" customFormat="1">
      <c r="A29" s="461" t="s">
        <v>148</v>
      </c>
      <c r="B29" s="462"/>
      <c r="C29" s="462"/>
      <c r="D29" s="462"/>
      <c r="E29" s="462"/>
      <c r="F29" s="462"/>
      <c r="G29" s="462"/>
      <c r="H29" s="462"/>
      <c r="I29" s="462"/>
      <c r="K29" s="294"/>
    </row>
    <row r="30" spans="1:11" s="247" customFormat="1" ht="13.5" customHeight="1" thickBot="1">
      <c r="A30" s="295"/>
      <c r="B30" s="296" t="s">
        <v>396</v>
      </c>
      <c r="C30" s="297"/>
      <c r="D30" s="297"/>
      <c r="E30" s="297"/>
      <c r="F30" s="297"/>
      <c r="G30" s="297"/>
      <c r="H30" s="297"/>
      <c r="I30" s="297"/>
    </row>
    <row r="31" spans="1:11" s="247" customFormat="1" ht="22.5" customHeight="1" thickBot="1">
      <c r="A31" s="298"/>
      <c r="B31" s="269" t="s">
        <v>95</v>
      </c>
      <c r="C31" s="459" t="s">
        <v>241</v>
      </c>
      <c r="D31" s="460"/>
      <c r="E31" s="460"/>
      <c r="F31" s="460"/>
      <c r="G31" s="460"/>
      <c r="H31" s="460"/>
      <c r="I31" s="460"/>
    </row>
    <row r="32" spans="1:11" s="247" customFormat="1" ht="8.25" customHeight="1">
      <c r="A32" s="298"/>
      <c r="B32" s="299"/>
      <c r="C32" s="238"/>
      <c r="D32" s="238"/>
      <c r="E32" s="238"/>
      <c r="F32" s="238"/>
      <c r="G32" s="238"/>
      <c r="H32" s="238"/>
      <c r="I32" s="238"/>
    </row>
    <row r="33" spans="1:11" s="247" customFormat="1" ht="13.5" customHeight="1">
      <c r="A33" s="461" t="s">
        <v>191</v>
      </c>
      <c r="B33" s="462"/>
      <c r="C33" s="462"/>
      <c r="D33" s="462"/>
      <c r="E33" s="462"/>
      <c r="F33" s="462"/>
      <c r="G33" s="462"/>
      <c r="H33" s="462"/>
      <c r="I33" s="462"/>
    </row>
    <row r="34" spans="1:11" s="247" customFormat="1" ht="13.5" customHeight="1" thickBot="1">
      <c r="A34" s="295"/>
      <c r="B34" s="296" t="s">
        <v>149</v>
      </c>
      <c r="C34" s="297"/>
      <c r="D34" s="297"/>
      <c r="E34" s="297"/>
      <c r="F34" s="297"/>
      <c r="G34" s="297"/>
      <c r="H34" s="297"/>
      <c r="I34" s="297"/>
    </row>
    <row r="35" spans="1:11" s="247" customFormat="1" ht="22.5" customHeight="1" thickBot="1">
      <c r="A35" s="298"/>
      <c r="B35" s="269" t="s">
        <v>95</v>
      </c>
      <c r="C35" s="484" t="s">
        <v>174</v>
      </c>
      <c r="D35" s="485"/>
      <c r="E35" s="485"/>
      <c r="F35" s="485"/>
      <c r="G35" s="485"/>
      <c r="H35" s="485"/>
      <c r="I35" s="485"/>
    </row>
    <row r="36" spans="1:11" s="247" customFormat="1" ht="36" customHeight="1" thickBot="1">
      <c r="A36" s="298"/>
      <c r="B36" s="269" t="s">
        <v>35</v>
      </c>
      <c r="C36" s="484" t="s">
        <v>437</v>
      </c>
      <c r="D36" s="485"/>
      <c r="E36" s="485"/>
      <c r="F36" s="485"/>
      <c r="G36" s="485"/>
      <c r="H36" s="485"/>
      <c r="I36" s="485"/>
      <c r="K36" s="294"/>
    </row>
    <row r="37" spans="1:11" s="301" customFormat="1" ht="45" customHeight="1" thickBot="1">
      <c r="A37" s="300"/>
      <c r="B37" s="269" t="s">
        <v>35</v>
      </c>
      <c r="C37" s="486" t="s">
        <v>205</v>
      </c>
      <c r="D37" s="487"/>
      <c r="E37" s="487"/>
      <c r="F37" s="487"/>
      <c r="G37" s="487"/>
      <c r="H37" s="487"/>
      <c r="I37" s="487"/>
    </row>
    <row r="38" spans="1:11" s="301" customFormat="1" ht="28.5" customHeight="1" thickBot="1">
      <c r="A38" s="300"/>
      <c r="B38" s="269" t="s">
        <v>273</v>
      </c>
      <c r="C38" s="488" t="s">
        <v>236</v>
      </c>
      <c r="D38" s="489"/>
      <c r="E38" s="489"/>
      <c r="F38" s="489"/>
      <c r="G38" s="489"/>
      <c r="H38" s="489"/>
      <c r="I38" s="489"/>
    </row>
    <row r="39" spans="1:11" s="301" customFormat="1" ht="9.75" customHeight="1">
      <c r="A39" s="300"/>
      <c r="B39" s="300"/>
      <c r="C39" s="236"/>
      <c r="D39" s="236"/>
      <c r="E39" s="236"/>
      <c r="F39" s="236"/>
      <c r="G39" s="236"/>
      <c r="H39" s="236"/>
      <c r="I39" s="236"/>
    </row>
    <row r="40" spans="1:11" s="301" customFormat="1">
      <c r="A40" s="300" t="s">
        <v>246</v>
      </c>
      <c r="B40" s="300"/>
      <c r="C40" s="300"/>
      <c r="D40" s="300"/>
      <c r="E40" s="300"/>
      <c r="F40" s="300"/>
      <c r="G40" s="300"/>
      <c r="H40" s="300"/>
      <c r="I40" s="300"/>
    </row>
    <row r="41" spans="1:11" s="274" customFormat="1" ht="13.95" customHeight="1" thickBot="1">
      <c r="A41" s="302" t="s">
        <v>247</v>
      </c>
      <c r="B41" s="275"/>
      <c r="C41" s="303"/>
      <c r="D41" s="303"/>
      <c r="E41" s="303"/>
      <c r="F41" s="303"/>
      <c r="G41" s="303"/>
      <c r="H41" s="303"/>
      <c r="I41" s="303"/>
    </row>
    <row r="42" spans="1:11" s="247" customFormat="1" ht="36" customHeight="1" thickBot="1">
      <c r="A42" s="246"/>
      <c r="B42" s="478"/>
      <c r="C42" s="479"/>
      <c r="D42" s="479"/>
      <c r="E42" s="479"/>
      <c r="F42" s="479"/>
      <c r="G42" s="479"/>
      <c r="H42" s="479"/>
      <c r="I42" s="480"/>
    </row>
    <row r="43" spans="1:11" s="247" customFormat="1" ht="9" customHeight="1">
      <c r="A43" s="246"/>
      <c r="B43" s="246"/>
      <c r="C43" s="246"/>
      <c r="D43" s="246"/>
      <c r="E43" s="246"/>
      <c r="F43" s="246"/>
      <c r="G43" s="246"/>
      <c r="H43" s="246"/>
      <c r="I43" s="304"/>
    </row>
    <row r="44" spans="1:11" s="305" customFormat="1" ht="13.5" customHeight="1" thickBot="1">
      <c r="A44" s="262" t="s">
        <v>438</v>
      </c>
      <c r="B44" s="236"/>
      <c r="C44" s="236"/>
      <c r="D44" s="236"/>
      <c r="E44" s="236"/>
      <c r="F44" s="236"/>
      <c r="G44" s="236"/>
      <c r="H44" s="236"/>
      <c r="I44" s="236"/>
    </row>
    <row r="45" spans="1:11" s="247" customFormat="1" ht="36" customHeight="1" thickBot="1">
      <c r="A45" s="246"/>
      <c r="B45" s="481"/>
      <c r="C45" s="482"/>
      <c r="D45" s="482"/>
      <c r="E45" s="482"/>
      <c r="F45" s="482"/>
      <c r="G45" s="482"/>
      <c r="H45" s="482"/>
      <c r="I45" s="483"/>
    </row>
    <row r="46" spans="1:11" ht="8.25" customHeight="1">
      <c r="A46" s="18"/>
      <c r="B46" s="18"/>
      <c r="C46" s="18"/>
      <c r="D46" s="18"/>
      <c r="E46" s="18"/>
      <c r="F46" s="18"/>
      <c r="G46" s="18"/>
      <c r="H46" s="18"/>
      <c r="I46" s="18"/>
    </row>
    <row r="48" spans="1:11" ht="13.8" thickBot="1">
      <c r="B48" s="2" t="s">
        <v>94</v>
      </c>
      <c r="I48" s="2" t="s">
        <v>403</v>
      </c>
    </row>
    <row r="49" spans="2:11" ht="13.8" thickBot="1">
      <c r="B49" s="2" t="s">
        <v>93</v>
      </c>
      <c r="D49" s="2" t="s">
        <v>361</v>
      </c>
      <c r="E49" s="129">
        <f>F10</f>
        <v>0</v>
      </c>
      <c r="I49" s="206" t="str">
        <f>IF(H19="〇",J49,IF(OR(H20="〇",H21="〇",H22="〇",H23="〇",H25="〇",H26="〇"),J50,IF(H24="〇",J51,"")))</f>
        <v/>
      </c>
      <c r="J49" s="4" t="s">
        <v>77</v>
      </c>
    </row>
    <row r="50" spans="2:11">
      <c r="B50" s="2" t="s">
        <v>225</v>
      </c>
      <c r="J50" s="4" t="s">
        <v>76</v>
      </c>
    </row>
    <row r="51" spans="2:11" ht="13.8" thickBot="1">
      <c r="B51" s="81"/>
      <c r="C51" s="132" t="s">
        <v>318</v>
      </c>
      <c r="D51" s="132" t="s">
        <v>392</v>
      </c>
      <c r="E51" s="132"/>
      <c r="F51" s="132"/>
      <c r="H51" s="2" t="s">
        <v>379</v>
      </c>
      <c r="J51" s="4" t="s">
        <v>182</v>
      </c>
    </row>
    <row r="52" spans="2:11">
      <c r="C52" s="157" t="s">
        <v>290</v>
      </c>
      <c r="D52" s="158">
        <f>F9</f>
        <v>0</v>
      </c>
      <c r="E52" s="159" t="s">
        <v>325</v>
      </c>
      <c r="F52" s="160" t="s">
        <v>326</v>
      </c>
      <c r="H52" s="143" t="s">
        <v>77</v>
      </c>
      <c r="I52" s="209"/>
    </row>
    <row r="53" spans="2:11">
      <c r="C53" s="161" t="s">
        <v>289</v>
      </c>
      <c r="D53" s="148">
        <f>IF('様式1-1_②補助事業者'!F34=0,'様式1-1_②補助事業者'!F33,"A　"&amp;'様式1-1_②補助事業者'!F33&amp;"(代表）／
B　"&amp;'様式1-1_②補助事業者'!F34)</f>
        <v>0</v>
      </c>
      <c r="E53" s="134" t="s">
        <v>322</v>
      </c>
      <c r="F53" s="162">
        <f>IF('様式1-1_②補助事業者'!F36=0,'様式1-1_②補助事業者'!F35,"A　"&amp;'様式1-1_②補助事業者'!F35&amp;"(代表）
／B　"&amp;'様式1-1_②補助事業者'!F36)</f>
        <v>0</v>
      </c>
      <c r="H53" s="143" t="s">
        <v>328</v>
      </c>
      <c r="I53" s="209"/>
      <c r="J53" s="133"/>
      <c r="K53" s="133"/>
    </row>
    <row r="54" spans="2:11">
      <c r="C54" s="161" t="s">
        <v>115</v>
      </c>
      <c r="D54" s="139" t="str">
        <f>IF(H19="〇",H52,IF(H20="〇",H53,IF(H21="〇",H54,IF(H22="〇",H55,IF(H23="〇",H56,IF(H24="〇",H57,IF(H25="〇",H58,IF(H26="〇",H59,""))))))))</f>
        <v/>
      </c>
      <c r="E54" s="134" t="s">
        <v>319</v>
      </c>
      <c r="F54" s="162">
        <f>'様式1-1_④収支予算'!F78</f>
        <v>0</v>
      </c>
      <c r="H54" s="143" t="s">
        <v>331</v>
      </c>
      <c r="I54" s="209"/>
    </row>
    <row r="55" spans="2:11">
      <c r="C55" s="161" t="s">
        <v>327</v>
      </c>
      <c r="D55" s="139">
        <f>B42</f>
        <v>0</v>
      </c>
      <c r="E55" s="134" t="s">
        <v>321</v>
      </c>
      <c r="F55" s="162">
        <f>'様式1-1_④収支予算'!F79</f>
        <v>0</v>
      </c>
      <c r="H55" s="143" t="s">
        <v>332</v>
      </c>
      <c r="I55" s="209"/>
    </row>
    <row r="56" spans="2:11">
      <c r="C56" s="163" t="s">
        <v>335</v>
      </c>
      <c r="D56" s="149">
        <f>'様式1-1_③事業内容'!E145</f>
        <v>0</v>
      </c>
      <c r="E56" s="135"/>
      <c r="F56" s="164"/>
      <c r="G56" s="208" t="s">
        <v>398</v>
      </c>
      <c r="H56" s="143" t="s">
        <v>333</v>
      </c>
      <c r="I56" s="209"/>
    </row>
    <row r="57" spans="2:11">
      <c r="C57" s="161" t="s">
        <v>336</v>
      </c>
      <c r="D57" s="150" t="str">
        <f>'様式1-1_③事業内容'!H156</f>
        <v>事業①0</v>
      </c>
      <c r="E57" s="137"/>
      <c r="F57" s="165"/>
      <c r="H57" s="143" t="s">
        <v>182</v>
      </c>
      <c r="I57" s="209"/>
    </row>
    <row r="58" spans="2:11">
      <c r="C58" s="166"/>
      <c r="D58" s="3"/>
      <c r="E58" s="3"/>
      <c r="F58" s="165"/>
      <c r="H58" s="143" t="s">
        <v>329</v>
      </c>
      <c r="I58" s="209"/>
    </row>
    <row r="59" spans="2:11">
      <c r="C59" s="166"/>
      <c r="D59" s="3"/>
      <c r="E59" s="3"/>
      <c r="F59" s="165"/>
      <c r="H59" s="143" t="s">
        <v>330</v>
      </c>
      <c r="I59" s="209"/>
    </row>
    <row r="60" spans="2:11">
      <c r="C60" s="167" t="s">
        <v>351</v>
      </c>
      <c r="D60" s="145" t="s">
        <v>352</v>
      </c>
      <c r="E60" s="151" t="str">
        <f>IF(H19="〇","（賑わい）",'様式1-1_④収支予算'!F80)</f>
        <v/>
      </c>
      <c r="F60" s="168" t="str">
        <f>IF(E60="","",IF(E60="（賑わい）","－",IF(E60&gt;=G60,"適","否")))</f>
        <v/>
      </c>
      <c r="G60" s="208">
        <v>0.6</v>
      </c>
      <c r="H60" s="153" t="s">
        <v>401</v>
      </c>
    </row>
    <row r="61" spans="2:11" ht="19.2">
      <c r="C61" s="169"/>
      <c r="D61" s="146" t="s">
        <v>353</v>
      </c>
      <c r="E61" s="151" t="str">
        <f>'様式1-1_④収支予算'!F81</f>
        <v/>
      </c>
      <c r="F61" s="168" t="str">
        <f>IF(E61="","",IF(E61&lt;=G61,"適","否"))</f>
        <v/>
      </c>
      <c r="G61" s="208">
        <v>0.7</v>
      </c>
      <c r="H61" s="153" t="s">
        <v>402</v>
      </c>
    </row>
    <row r="62" spans="2:11" ht="19.2">
      <c r="C62" s="169"/>
      <c r="D62" s="146" t="s">
        <v>354</v>
      </c>
      <c r="E62" s="139" t="s">
        <v>360</v>
      </c>
      <c r="F62" s="165"/>
    </row>
    <row r="63" spans="2:11">
      <c r="C63" s="171" t="s">
        <v>356</v>
      </c>
      <c r="D63" s="147" t="s">
        <v>362</v>
      </c>
      <c r="E63" s="139" t="s">
        <v>410</v>
      </c>
      <c r="F63" s="165"/>
      <c r="G63" s="2" t="s">
        <v>411</v>
      </c>
    </row>
    <row r="64" spans="2:11" ht="19.8">
      <c r="C64" s="172"/>
      <c r="D64" s="147" t="s">
        <v>363</v>
      </c>
      <c r="E64" s="139" t="s">
        <v>347</v>
      </c>
      <c r="F64" s="165"/>
      <c r="G64" s="2" t="s">
        <v>399</v>
      </c>
    </row>
    <row r="65" spans="3:7">
      <c r="C65" s="169"/>
      <c r="D65" s="214" t="s">
        <v>422</v>
      </c>
      <c r="E65" s="215" t="str">
        <f>IF(H26="〇","有り","なし")</f>
        <v>なし</v>
      </c>
      <c r="F65" s="165"/>
    </row>
    <row r="66" spans="3:7">
      <c r="C66" s="169"/>
      <c r="D66" s="216" t="s">
        <v>412</v>
      </c>
      <c r="E66" s="217" t="str">
        <f>'様式1-1_③事業内容'!R153</f>
        <v/>
      </c>
      <c r="F66" s="165"/>
    </row>
    <row r="67" spans="3:7">
      <c r="C67" s="170"/>
      <c r="D67" s="218" t="s">
        <v>414</v>
      </c>
      <c r="E67" s="219">
        <f>'様式1-1_③事業内容'!R154</f>
        <v>0</v>
      </c>
      <c r="F67" s="165"/>
    </row>
    <row r="68" spans="3:7" ht="22.8" customHeight="1">
      <c r="C68" s="172"/>
      <c r="D68" s="147" t="s">
        <v>364</v>
      </c>
      <c r="E68" s="139" t="s">
        <v>410</v>
      </c>
      <c r="F68" s="165"/>
      <c r="G68" s="2" t="s">
        <v>411</v>
      </c>
    </row>
    <row r="69" spans="3:7" ht="19.8">
      <c r="C69" s="172"/>
      <c r="D69" s="147" t="s">
        <v>365</v>
      </c>
      <c r="E69" s="139" t="str">
        <f>IF(D53=0,"",IF(E61&gt;0,"施設整備関係あり。必要な理由：","施設整備関係なし。"))</f>
        <v/>
      </c>
      <c r="F69" s="165"/>
    </row>
    <row r="70" spans="3:7" ht="21" customHeight="1">
      <c r="C70" s="172"/>
      <c r="D70" s="147" t="s">
        <v>366</v>
      </c>
      <c r="E70" s="139" t="s">
        <v>391</v>
      </c>
      <c r="F70" s="165"/>
    </row>
    <row r="71" spans="3:7">
      <c r="C71" s="173"/>
      <c r="D71" s="147" t="s">
        <v>367</v>
      </c>
      <c r="E71" s="139" t="s">
        <v>347</v>
      </c>
      <c r="F71" s="165"/>
      <c r="G71" s="2" t="s">
        <v>400</v>
      </c>
    </row>
    <row r="72" spans="3:7">
      <c r="C72" s="171" t="s">
        <v>357</v>
      </c>
      <c r="D72" s="147" t="s">
        <v>377</v>
      </c>
      <c r="E72" s="152">
        <f>'様式1-1_⑥目標等'!E8</f>
        <v>0</v>
      </c>
      <c r="F72" s="174">
        <f>'様式1-1_⑥目標等'!E9</f>
        <v>0</v>
      </c>
    </row>
    <row r="73" spans="3:7">
      <c r="C73" s="172"/>
      <c r="D73" s="147" t="s">
        <v>378</v>
      </c>
      <c r="E73" s="152">
        <f>'様式1-1_⑥目標等'!E15</f>
        <v>0</v>
      </c>
      <c r="F73" s="174">
        <f>'様式1-1_⑥目標等'!E16</f>
        <v>0</v>
      </c>
    </row>
    <row r="74" spans="3:7">
      <c r="C74" s="172"/>
      <c r="D74" s="147" t="s">
        <v>368</v>
      </c>
      <c r="E74" s="139">
        <f>'様式1-1_⑥目標等'!E20</f>
        <v>0</v>
      </c>
      <c r="F74" s="175">
        <f>'様式1-1_⑥目標等'!I20</f>
        <v>0</v>
      </c>
    </row>
    <row r="75" spans="3:7">
      <c r="C75" s="173"/>
      <c r="D75" s="147" t="s">
        <v>370</v>
      </c>
      <c r="E75" s="139" t="s">
        <v>369</v>
      </c>
      <c r="F75" s="165"/>
    </row>
    <row r="76" spans="3:7" ht="19.8">
      <c r="C76" s="171" t="s">
        <v>358</v>
      </c>
      <c r="D76" s="147" t="s">
        <v>371</v>
      </c>
      <c r="E76" s="139" t="str">
        <f>'様式1-1_③事業内容'!M156</f>
        <v>事業①は月に事業実施。</v>
      </c>
      <c r="F76" s="165"/>
    </row>
    <row r="77" spans="3:7">
      <c r="C77" s="172"/>
      <c r="D77" s="147" t="s">
        <v>372</v>
      </c>
      <c r="E77" s="139" t="str">
        <f>'様式1-1_④収支予算'!F82</f>
        <v>自己負担金のみ。</v>
      </c>
      <c r="F77" s="165"/>
    </row>
    <row r="78" spans="3:7">
      <c r="C78" s="173"/>
      <c r="D78" s="147" t="s">
        <v>373</v>
      </c>
      <c r="E78" s="139" t="s">
        <v>389</v>
      </c>
      <c r="F78" s="165"/>
    </row>
    <row r="79" spans="3:7">
      <c r="C79" s="171" t="s">
        <v>359</v>
      </c>
      <c r="D79" s="147" t="s">
        <v>374</v>
      </c>
      <c r="E79" s="139" t="s">
        <v>391</v>
      </c>
      <c r="F79" s="165"/>
    </row>
    <row r="80" spans="3:7" ht="19.8">
      <c r="C80" s="172"/>
      <c r="D80" s="147" t="s">
        <v>375</v>
      </c>
      <c r="E80" s="139" t="s">
        <v>391</v>
      </c>
      <c r="F80" s="165"/>
    </row>
    <row r="81" spans="3:7" ht="20.399999999999999" thickBot="1">
      <c r="C81" s="176"/>
      <c r="D81" s="177" t="s">
        <v>376</v>
      </c>
      <c r="E81" s="178" t="s">
        <v>347</v>
      </c>
      <c r="F81" s="179"/>
      <c r="G81" s="2" t="s">
        <v>390</v>
      </c>
    </row>
  </sheetData>
  <mergeCells count="29">
    <mergeCell ref="B19:G19"/>
    <mergeCell ref="H5:I5"/>
    <mergeCell ref="A3:I3"/>
    <mergeCell ref="A14:I14"/>
    <mergeCell ref="A16:I16"/>
    <mergeCell ref="A15:I15"/>
    <mergeCell ref="F8:I8"/>
    <mergeCell ref="F9:I9"/>
    <mergeCell ref="F10:I10"/>
    <mergeCell ref="F11:I11"/>
    <mergeCell ref="B18:G18"/>
    <mergeCell ref="B42:I42"/>
    <mergeCell ref="B45:I45"/>
    <mergeCell ref="A28:I28"/>
    <mergeCell ref="A33:I33"/>
    <mergeCell ref="C36:I36"/>
    <mergeCell ref="C35:I35"/>
    <mergeCell ref="C37:I37"/>
    <mergeCell ref="C38:I38"/>
    <mergeCell ref="D23:G23"/>
    <mergeCell ref="C31:I31"/>
    <mergeCell ref="A29:I29"/>
    <mergeCell ref="D24:G24"/>
    <mergeCell ref="D20:G20"/>
    <mergeCell ref="D26:G26"/>
    <mergeCell ref="D21:G21"/>
    <mergeCell ref="B20:C26"/>
    <mergeCell ref="D22:G22"/>
    <mergeCell ref="D25:G25"/>
  </mergeCells>
  <phoneticPr fontId="2"/>
  <conditionalFormatting sqref="F8:F11">
    <cfRule type="containsBlanks" dxfId="1" priority="7">
      <formula>LEN(TRIM(F8))=0</formula>
    </cfRule>
  </conditionalFormatting>
  <conditionalFormatting sqref="H5">
    <cfRule type="containsText" dxfId="0" priority="1" operator="containsText" text="年　月　日　　">
      <formula>NOT(ISERROR(SEARCH("年　月　日　　",H5)))</formula>
    </cfRule>
  </conditionalFormatting>
  <dataValidations disablePrompts="1" count="2">
    <dataValidation type="list" allowBlank="1" showInputMessage="1" showErrorMessage="1" sqref="H19:H26" xr:uid="{00000000-0002-0000-0000-000000000000}">
      <formula1>"〇"</formula1>
    </dataValidation>
    <dataValidation type="list" allowBlank="1" showInputMessage="1" showErrorMessage="1" sqref="B31 B35:B38" xr:uid="{00000000-0002-0000-0000-000001000000}">
      <formula1>$B$48:$B$49</formula1>
    </dataValidation>
  </dataValidations>
  <printOptions horizontalCentered="1"/>
  <pageMargins left="0.78740157480314965" right="0.78740157480314965" top="0.59055118110236227" bottom="0.39370078740157483" header="0.27559055118110237"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5"/>
  <sheetViews>
    <sheetView showGridLines="0" view="pageBreakPreview" topLeftCell="A4" zoomScale="80" zoomScaleNormal="100" zoomScaleSheetLayoutView="80" workbookViewId="0">
      <selection activeCell="H25" sqref="H25"/>
    </sheetView>
  </sheetViews>
  <sheetFormatPr defaultRowHeight="13.2"/>
  <cols>
    <col min="1" max="1" width="2.5" style="2" customWidth="1"/>
    <col min="2" max="6" width="4.09765625" style="2" customWidth="1"/>
    <col min="7" max="7" width="4.69921875" style="2" customWidth="1"/>
    <col min="8" max="12" width="4.09765625" style="2" customWidth="1"/>
    <col min="13" max="13" width="5.3984375" style="2" customWidth="1"/>
    <col min="14" max="14" width="6" style="2" customWidth="1"/>
    <col min="15" max="21" width="4.09765625" style="2" customWidth="1"/>
    <col min="22" max="22" width="30.69921875" style="2" customWidth="1"/>
    <col min="23" max="268" width="9" style="2"/>
    <col min="269" max="269" width="2.5" style="2" customWidth="1"/>
    <col min="270" max="271" width="12.59765625" style="2" customWidth="1"/>
    <col min="272" max="275" width="14.59765625" style="2" customWidth="1"/>
    <col min="276" max="276" width="1.59765625" style="2" customWidth="1"/>
    <col min="277" max="277" width="6.09765625" style="2" customWidth="1"/>
    <col min="278" max="524" width="9" style="2"/>
    <col min="525" max="525" width="2.5" style="2" customWidth="1"/>
    <col min="526" max="527" width="12.59765625" style="2" customWidth="1"/>
    <col min="528" max="531" width="14.59765625" style="2" customWidth="1"/>
    <col min="532" max="532" width="1.59765625" style="2" customWidth="1"/>
    <col min="533" max="533" width="6.09765625" style="2" customWidth="1"/>
    <col min="534" max="780" width="9" style="2"/>
    <col min="781" max="781" width="2.5" style="2" customWidth="1"/>
    <col min="782" max="783" width="12.59765625" style="2" customWidth="1"/>
    <col min="784" max="787" width="14.59765625" style="2" customWidth="1"/>
    <col min="788" max="788" width="1.59765625" style="2" customWidth="1"/>
    <col min="789" max="789" width="6.09765625" style="2" customWidth="1"/>
    <col min="790" max="1036" width="9" style="2"/>
    <col min="1037" max="1037" width="2.5" style="2" customWidth="1"/>
    <col min="1038" max="1039" width="12.59765625" style="2" customWidth="1"/>
    <col min="1040" max="1043" width="14.59765625" style="2" customWidth="1"/>
    <col min="1044" max="1044" width="1.59765625" style="2" customWidth="1"/>
    <col min="1045" max="1045" width="6.09765625" style="2" customWidth="1"/>
    <col min="1046" max="1292" width="9" style="2"/>
    <col min="1293" max="1293" width="2.5" style="2" customWidth="1"/>
    <col min="1294" max="1295" width="12.59765625" style="2" customWidth="1"/>
    <col min="1296" max="1299" width="14.59765625" style="2" customWidth="1"/>
    <col min="1300" max="1300" width="1.59765625" style="2" customWidth="1"/>
    <col min="1301" max="1301" width="6.09765625" style="2" customWidth="1"/>
    <col min="1302" max="1548" width="9" style="2"/>
    <col min="1549" max="1549" width="2.5" style="2" customWidth="1"/>
    <col min="1550" max="1551" width="12.59765625" style="2" customWidth="1"/>
    <col min="1552" max="1555" width="14.59765625" style="2" customWidth="1"/>
    <col min="1556" max="1556" width="1.59765625" style="2" customWidth="1"/>
    <col min="1557" max="1557" width="6.09765625" style="2" customWidth="1"/>
    <col min="1558" max="1804" width="9" style="2"/>
    <col min="1805" max="1805" width="2.5" style="2" customWidth="1"/>
    <col min="1806" max="1807" width="12.59765625" style="2" customWidth="1"/>
    <col min="1808" max="1811" width="14.59765625" style="2" customWidth="1"/>
    <col min="1812" max="1812" width="1.59765625" style="2" customWidth="1"/>
    <col min="1813" max="1813" width="6.09765625" style="2" customWidth="1"/>
    <col min="1814" max="2060" width="9" style="2"/>
    <col min="2061" max="2061" width="2.5" style="2" customWidth="1"/>
    <col min="2062" max="2063" width="12.59765625" style="2" customWidth="1"/>
    <col min="2064" max="2067" width="14.59765625" style="2" customWidth="1"/>
    <col min="2068" max="2068" width="1.59765625" style="2" customWidth="1"/>
    <col min="2069" max="2069" width="6.09765625" style="2" customWidth="1"/>
    <col min="2070" max="2316" width="9" style="2"/>
    <col min="2317" max="2317" width="2.5" style="2" customWidth="1"/>
    <col min="2318" max="2319" width="12.59765625" style="2" customWidth="1"/>
    <col min="2320" max="2323" width="14.59765625" style="2" customWidth="1"/>
    <col min="2324" max="2324" width="1.59765625" style="2" customWidth="1"/>
    <col min="2325" max="2325" width="6.09765625" style="2" customWidth="1"/>
    <col min="2326" max="2572" width="9" style="2"/>
    <col min="2573" max="2573" width="2.5" style="2" customWidth="1"/>
    <col min="2574" max="2575" width="12.59765625" style="2" customWidth="1"/>
    <col min="2576" max="2579" width="14.59765625" style="2" customWidth="1"/>
    <col min="2580" max="2580" width="1.59765625" style="2" customWidth="1"/>
    <col min="2581" max="2581" width="6.09765625" style="2" customWidth="1"/>
    <col min="2582" max="2828" width="9" style="2"/>
    <col min="2829" max="2829" width="2.5" style="2" customWidth="1"/>
    <col min="2830" max="2831" width="12.59765625" style="2" customWidth="1"/>
    <col min="2832" max="2835" width="14.59765625" style="2" customWidth="1"/>
    <col min="2836" max="2836" width="1.59765625" style="2" customWidth="1"/>
    <col min="2837" max="2837" width="6.09765625" style="2" customWidth="1"/>
    <col min="2838" max="3084" width="9" style="2"/>
    <col min="3085" max="3085" width="2.5" style="2" customWidth="1"/>
    <col min="3086" max="3087" width="12.59765625" style="2" customWidth="1"/>
    <col min="3088" max="3091" width="14.59765625" style="2" customWidth="1"/>
    <col min="3092" max="3092" width="1.59765625" style="2" customWidth="1"/>
    <col min="3093" max="3093" width="6.09765625" style="2" customWidth="1"/>
    <col min="3094" max="3340" width="9" style="2"/>
    <col min="3341" max="3341" width="2.5" style="2" customWidth="1"/>
    <col min="3342" max="3343" width="12.59765625" style="2" customWidth="1"/>
    <col min="3344" max="3347" width="14.59765625" style="2" customWidth="1"/>
    <col min="3348" max="3348" width="1.59765625" style="2" customWidth="1"/>
    <col min="3349" max="3349" width="6.09765625" style="2" customWidth="1"/>
    <col min="3350" max="3596" width="9" style="2"/>
    <col min="3597" max="3597" width="2.5" style="2" customWidth="1"/>
    <col min="3598" max="3599" width="12.59765625" style="2" customWidth="1"/>
    <col min="3600" max="3603" width="14.59765625" style="2" customWidth="1"/>
    <col min="3604" max="3604" width="1.59765625" style="2" customWidth="1"/>
    <col min="3605" max="3605" width="6.09765625" style="2" customWidth="1"/>
    <col min="3606" max="3852" width="9" style="2"/>
    <col min="3853" max="3853" width="2.5" style="2" customWidth="1"/>
    <col min="3854" max="3855" width="12.59765625" style="2" customWidth="1"/>
    <col min="3856" max="3859" width="14.59765625" style="2" customWidth="1"/>
    <col min="3860" max="3860" width="1.59765625" style="2" customWidth="1"/>
    <col min="3861" max="3861" width="6.09765625" style="2" customWidth="1"/>
    <col min="3862" max="4108" width="9" style="2"/>
    <col min="4109" max="4109" width="2.5" style="2" customWidth="1"/>
    <col min="4110" max="4111" width="12.59765625" style="2" customWidth="1"/>
    <col min="4112" max="4115" width="14.59765625" style="2" customWidth="1"/>
    <col min="4116" max="4116" width="1.59765625" style="2" customWidth="1"/>
    <col min="4117" max="4117" width="6.09765625" style="2" customWidth="1"/>
    <col min="4118" max="4364" width="9" style="2"/>
    <col min="4365" max="4365" width="2.5" style="2" customWidth="1"/>
    <col min="4366" max="4367" width="12.59765625" style="2" customWidth="1"/>
    <col min="4368" max="4371" width="14.59765625" style="2" customWidth="1"/>
    <col min="4372" max="4372" width="1.59765625" style="2" customWidth="1"/>
    <col min="4373" max="4373" width="6.09765625" style="2" customWidth="1"/>
    <col min="4374" max="4620" width="9" style="2"/>
    <col min="4621" max="4621" width="2.5" style="2" customWidth="1"/>
    <col min="4622" max="4623" width="12.59765625" style="2" customWidth="1"/>
    <col min="4624" max="4627" width="14.59765625" style="2" customWidth="1"/>
    <col min="4628" max="4628" width="1.59765625" style="2" customWidth="1"/>
    <col min="4629" max="4629" width="6.09765625" style="2" customWidth="1"/>
    <col min="4630" max="4876" width="9" style="2"/>
    <col min="4877" max="4877" width="2.5" style="2" customWidth="1"/>
    <col min="4878" max="4879" width="12.59765625" style="2" customWidth="1"/>
    <col min="4880" max="4883" width="14.59765625" style="2" customWidth="1"/>
    <col min="4884" max="4884" width="1.59765625" style="2" customWidth="1"/>
    <col min="4885" max="4885" width="6.09765625" style="2" customWidth="1"/>
    <col min="4886" max="5132" width="9" style="2"/>
    <col min="5133" max="5133" width="2.5" style="2" customWidth="1"/>
    <col min="5134" max="5135" width="12.59765625" style="2" customWidth="1"/>
    <col min="5136" max="5139" width="14.59765625" style="2" customWidth="1"/>
    <col min="5140" max="5140" width="1.59765625" style="2" customWidth="1"/>
    <col min="5141" max="5141" width="6.09765625" style="2" customWidth="1"/>
    <col min="5142" max="5388" width="9" style="2"/>
    <col min="5389" max="5389" width="2.5" style="2" customWidth="1"/>
    <col min="5390" max="5391" width="12.59765625" style="2" customWidth="1"/>
    <col min="5392" max="5395" width="14.59765625" style="2" customWidth="1"/>
    <col min="5396" max="5396" width="1.59765625" style="2" customWidth="1"/>
    <col min="5397" max="5397" width="6.09765625" style="2" customWidth="1"/>
    <col min="5398" max="5644" width="9" style="2"/>
    <col min="5645" max="5645" width="2.5" style="2" customWidth="1"/>
    <col min="5646" max="5647" width="12.59765625" style="2" customWidth="1"/>
    <col min="5648" max="5651" width="14.59765625" style="2" customWidth="1"/>
    <col min="5652" max="5652" width="1.59765625" style="2" customWidth="1"/>
    <col min="5653" max="5653" width="6.09765625" style="2" customWidth="1"/>
    <col min="5654" max="5900" width="9" style="2"/>
    <col min="5901" max="5901" width="2.5" style="2" customWidth="1"/>
    <col min="5902" max="5903" width="12.59765625" style="2" customWidth="1"/>
    <col min="5904" max="5907" width="14.59765625" style="2" customWidth="1"/>
    <col min="5908" max="5908" width="1.59765625" style="2" customWidth="1"/>
    <col min="5909" max="5909" width="6.09765625" style="2" customWidth="1"/>
    <col min="5910" max="6156" width="9" style="2"/>
    <col min="6157" max="6157" width="2.5" style="2" customWidth="1"/>
    <col min="6158" max="6159" width="12.59765625" style="2" customWidth="1"/>
    <col min="6160" max="6163" width="14.59765625" style="2" customWidth="1"/>
    <col min="6164" max="6164" width="1.59765625" style="2" customWidth="1"/>
    <col min="6165" max="6165" width="6.09765625" style="2" customWidth="1"/>
    <col min="6166" max="6412" width="9" style="2"/>
    <col min="6413" max="6413" width="2.5" style="2" customWidth="1"/>
    <col min="6414" max="6415" width="12.59765625" style="2" customWidth="1"/>
    <col min="6416" max="6419" width="14.59765625" style="2" customWidth="1"/>
    <col min="6420" max="6420" width="1.59765625" style="2" customWidth="1"/>
    <col min="6421" max="6421" width="6.09765625" style="2" customWidth="1"/>
    <col min="6422" max="6668" width="9" style="2"/>
    <col min="6669" max="6669" width="2.5" style="2" customWidth="1"/>
    <col min="6670" max="6671" width="12.59765625" style="2" customWidth="1"/>
    <col min="6672" max="6675" width="14.59765625" style="2" customWidth="1"/>
    <col min="6676" max="6676" width="1.59765625" style="2" customWidth="1"/>
    <col min="6677" max="6677" width="6.09765625" style="2" customWidth="1"/>
    <col min="6678" max="6924" width="9" style="2"/>
    <col min="6925" max="6925" width="2.5" style="2" customWidth="1"/>
    <col min="6926" max="6927" width="12.59765625" style="2" customWidth="1"/>
    <col min="6928" max="6931" width="14.59765625" style="2" customWidth="1"/>
    <col min="6932" max="6932" width="1.59765625" style="2" customWidth="1"/>
    <col min="6933" max="6933" width="6.09765625" style="2" customWidth="1"/>
    <col min="6934" max="7180" width="9" style="2"/>
    <col min="7181" max="7181" width="2.5" style="2" customWidth="1"/>
    <col min="7182" max="7183" width="12.59765625" style="2" customWidth="1"/>
    <col min="7184" max="7187" width="14.59765625" style="2" customWidth="1"/>
    <col min="7188" max="7188" width="1.59765625" style="2" customWidth="1"/>
    <col min="7189" max="7189" width="6.09765625" style="2" customWidth="1"/>
    <col min="7190" max="7436" width="9" style="2"/>
    <col min="7437" max="7437" width="2.5" style="2" customWidth="1"/>
    <col min="7438" max="7439" width="12.59765625" style="2" customWidth="1"/>
    <col min="7440" max="7443" width="14.59765625" style="2" customWidth="1"/>
    <col min="7444" max="7444" width="1.59765625" style="2" customWidth="1"/>
    <col min="7445" max="7445" width="6.09765625" style="2" customWidth="1"/>
    <col min="7446" max="7692" width="9" style="2"/>
    <col min="7693" max="7693" width="2.5" style="2" customWidth="1"/>
    <col min="7694" max="7695" width="12.59765625" style="2" customWidth="1"/>
    <col min="7696" max="7699" width="14.59765625" style="2" customWidth="1"/>
    <col min="7700" max="7700" width="1.59765625" style="2" customWidth="1"/>
    <col min="7701" max="7701" width="6.09765625" style="2" customWidth="1"/>
    <col min="7702" max="7948" width="9" style="2"/>
    <col min="7949" max="7949" width="2.5" style="2" customWidth="1"/>
    <col min="7950" max="7951" width="12.59765625" style="2" customWidth="1"/>
    <col min="7952" max="7955" width="14.59765625" style="2" customWidth="1"/>
    <col min="7956" max="7956" width="1.59765625" style="2" customWidth="1"/>
    <col min="7957" max="7957" width="6.09765625" style="2" customWidth="1"/>
    <col min="7958" max="8204" width="9" style="2"/>
    <col min="8205" max="8205" width="2.5" style="2" customWidth="1"/>
    <col min="8206" max="8207" width="12.59765625" style="2" customWidth="1"/>
    <col min="8208" max="8211" width="14.59765625" style="2" customWidth="1"/>
    <col min="8212" max="8212" width="1.59765625" style="2" customWidth="1"/>
    <col min="8213" max="8213" width="6.09765625" style="2" customWidth="1"/>
    <col min="8214" max="8460" width="9" style="2"/>
    <col min="8461" max="8461" width="2.5" style="2" customWidth="1"/>
    <col min="8462" max="8463" width="12.59765625" style="2" customWidth="1"/>
    <col min="8464" max="8467" width="14.59765625" style="2" customWidth="1"/>
    <col min="8468" max="8468" width="1.59765625" style="2" customWidth="1"/>
    <col min="8469" max="8469" width="6.09765625" style="2" customWidth="1"/>
    <col min="8470" max="8716" width="9" style="2"/>
    <col min="8717" max="8717" width="2.5" style="2" customWidth="1"/>
    <col min="8718" max="8719" width="12.59765625" style="2" customWidth="1"/>
    <col min="8720" max="8723" width="14.59765625" style="2" customWidth="1"/>
    <col min="8724" max="8724" width="1.59765625" style="2" customWidth="1"/>
    <col min="8725" max="8725" width="6.09765625" style="2" customWidth="1"/>
    <col min="8726" max="8972" width="9" style="2"/>
    <col min="8973" max="8973" width="2.5" style="2" customWidth="1"/>
    <col min="8974" max="8975" width="12.59765625" style="2" customWidth="1"/>
    <col min="8976" max="8979" width="14.59765625" style="2" customWidth="1"/>
    <col min="8980" max="8980" width="1.59765625" style="2" customWidth="1"/>
    <col min="8981" max="8981" width="6.09765625" style="2" customWidth="1"/>
    <col min="8982" max="9228" width="9" style="2"/>
    <col min="9229" max="9229" width="2.5" style="2" customWidth="1"/>
    <col min="9230" max="9231" width="12.59765625" style="2" customWidth="1"/>
    <col min="9232" max="9235" width="14.59765625" style="2" customWidth="1"/>
    <col min="9236" max="9236" width="1.59765625" style="2" customWidth="1"/>
    <col min="9237" max="9237" width="6.09765625" style="2" customWidth="1"/>
    <col min="9238" max="9484" width="9" style="2"/>
    <col min="9485" max="9485" width="2.5" style="2" customWidth="1"/>
    <col min="9486" max="9487" width="12.59765625" style="2" customWidth="1"/>
    <col min="9488" max="9491" width="14.59765625" style="2" customWidth="1"/>
    <col min="9492" max="9492" width="1.59765625" style="2" customWidth="1"/>
    <col min="9493" max="9493" width="6.09765625" style="2" customWidth="1"/>
    <col min="9494" max="9740" width="9" style="2"/>
    <col min="9741" max="9741" width="2.5" style="2" customWidth="1"/>
    <col min="9742" max="9743" width="12.59765625" style="2" customWidth="1"/>
    <col min="9744" max="9747" width="14.59765625" style="2" customWidth="1"/>
    <col min="9748" max="9748" width="1.59765625" style="2" customWidth="1"/>
    <col min="9749" max="9749" width="6.09765625" style="2" customWidth="1"/>
    <col min="9750" max="9996" width="9" style="2"/>
    <col min="9997" max="9997" width="2.5" style="2" customWidth="1"/>
    <col min="9998" max="9999" width="12.59765625" style="2" customWidth="1"/>
    <col min="10000" max="10003" width="14.59765625" style="2" customWidth="1"/>
    <col min="10004" max="10004" width="1.59765625" style="2" customWidth="1"/>
    <col min="10005" max="10005" width="6.09765625" style="2" customWidth="1"/>
    <col min="10006" max="10252" width="9" style="2"/>
    <col min="10253" max="10253" width="2.5" style="2" customWidth="1"/>
    <col min="10254" max="10255" width="12.59765625" style="2" customWidth="1"/>
    <col min="10256" max="10259" width="14.59765625" style="2" customWidth="1"/>
    <col min="10260" max="10260" width="1.59765625" style="2" customWidth="1"/>
    <col min="10261" max="10261" width="6.09765625" style="2" customWidth="1"/>
    <col min="10262" max="10508" width="9" style="2"/>
    <col min="10509" max="10509" width="2.5" style="2" customWidth="1"/>
    <col min="10510" max="10511" width="12.59765625" style="2" customWidth="1"/>
    <col min="10512" max="10515" width="14.59765625" style="2" customWidth="1"/>
    <col min="10516" max="10516" width="1.59765625" style="2" customWidth="1"/>
    <col min="10517" max="10517" width="6.09765625" style="2" customWidth="1"/>
    <col min="10518" max="10764" width="9" style="2"/>
    <col min="10765" max="10765" width="2.5" style="2" customWidth="1"/>
    <col min="10766" max="10767" width="12.59765625" style="2" customWidth="1"/>
    <col min="10768" max="10771" width="14.59765625" style="2" customWidth="1"/>
    <col min="10772" max="10772" width="1.59765625" style="2" customWidth="1"/>
    <col min="10773" max="10773" width="6.09765625" style="2" customWidth="1"/>
    <col min="10774" max="11020" width="9" style="2"/>
    <col min="11021" max="11021" width="2.5" style="2" customWidth="1"/>
    <col min="11022" max="11023" width="12.59765625" style="2" customWidth="1"/>
    <col min="11024" max="11027" width="14.59765625" style="2" customWidth="1"/>
    <col min="11028" max="11028" width="1.59765625" style="2" customWidth="1"/>
    <col min="11029" max="11029" width="6.09765625" style="2" customWidth="1"/>
    <col min="11030" max="11276" width="9" style="2"/>
    <col min="11277" max="11277" width="2.5" style="2" customWidth="1"/>
    <col min="11278" max="11279" width="12.59765625" style="2" customWidth="1"/>
    <col min="11280" max="11283" width="14.59765625" style="2" customWidth="1"/>
    <col min="11284" max="11284" width="1.59765625" style="2" customWidth="1"/>
    <col min="11285" max="11285" width="6.09765625" style="2" customWidth="1"/>
    <col min="11286" max="11532" width="9" style="2"/>
    <col min="11533" max="11533" width="2.5" style="2" customWidth="1"/>
    <col min="11534" max="11535" width="12.59765625" style="2" customWidth="1"/>
    <col min="11536" max="11539" width="14.59765625" style="2" customWidth="1"/>
    <col min="11540" max="11540" width="1.59765625" style="2" customWidth="1"/>
    <col min="11541" max="11541" width="6.09765625" style="2" customWidth="1"/>
    <col min="11542" max="11788" width="9" style="2"/>
    <col min="11789" max="11789" width="2.5" style="2" customWidth="1"/>
    <col min="11790" max="11791" width="12.59765625" style="2" customWidth="1"/>
    <col min="11792" max="11795" width="14.59765625" style="2" customWidth="1"/>
    <col min="11796" max="11796" width="1.59765625" style="2" customWidth="1"/>
    <col min="11797" max="11797" width="6.09765625" style="2" customWidth="1"/>
    <col min="11798" max="12044" width="9" style="2"/>
    <col min="12045" max="12045" width="2.5" style="2" customWidth="1"/>
    <col min="12046" max="12047" width="12.59765625" style="2" customWidth="1"/>
    <col min="12048" max="12051" width="14.59765625" style="2" customWidth="1"/>
    <col min="12052" max="12052" width="1.59765625" style="2" customWidth="1"/>
    <col min="12053" max="12053" width="6.09765625" style="2" customWidth="1"/>
    <col min="12054" max="12300" width="9" style="2"/>
    <col min="12301" max="12301" width="2.5" style="2" customWidth="1"/>
    <col min="12302" max="12303" width="12.59765625" style="2" customWidth="1"/>
    <col min="12304" max="12307" width="14.59765625" style="2" customWidth="1"/>
    <col min="12308" max="12308" width="1.59765625" style="2" customWidth="1"/>
    <col min="12309" max="12309" width="6.09765625" style="2" customWidth="1"/>
    <col min="12310" max="12556" width="9" style="2"/>
    <col min="12557" max="12557" width="2.5" style="2" customWidth="1"/>
    <col min="12558" max="12559" width="12.59765625" style="2" customWidth="1"/>
    <col min="12560" max="12563" width="14.59765625" style="2" customWidth="1"/>
    <col min="12564" max="12564" width="1.59765625" style="2" customWidth="1"/>
    <col min="12565" max="12565" width="6.09765625" style="2" customWidth="1"/>
    <col min="12566" max="12812" width="9" style="2"/>
    <col min="12813" max="12813" width="2.5" style="2" customWidth="1"/>
    <col min="12814" max="12815" width="12.59765625" style="2" customWidth="1"/>
    <col min="12816" max="12819" width="14.59765625" style="2" customWidth="1"/>
    <col min="12820" max="12820" width="1.59765625" style="2" customWidth="1"/>
    <col min="12821" max="12821" width="6.09765625" style="2" customWidth="1"/>
    <col min="12822" max="13068" width="9" style="2"/>
    <col min="13069" max="13069" width="2.5" style="2" customWidth="1"/>
    <col min="13070" max="13071" width="12.59765625" style="2" customWidth="1"/>
    <col min="13072" max="13075" width="14.59765625" style="2" customWidth="1"/>
    <col min="13076" max="13076" width="1.59765625" style="2" customWidth="1"/>
    <col min="13077" max="13077" width="6.09765625" style="2" customWidth="1"/>
    <col min="13078" max="13324" width="9" style="2"/>
    <col min="13325" max="13325" width="2.5" style="2" customWidth="1"/>
    <col min="13326" max="13327" width="12.59765625" style="2" customWidth="1"/>
    <col min="13328" max="13331" width="14.59765625" style="2" customWidth="1"/>
    <col min="13332" max="13332" width="1.59765625" style="2" customWidth="1"/>
    <col min="13333" max="13333" width="6.09765625" style="2" customWidth="1"/>
    <col min="13334" max="13580" width="9" style="2"/>
    <col min="13581" max="13581" width="2.5" style="2" customWidth="1"/>
    <col min="13582" max="13583" width="12.59765625" style="2" customWidth="1"/>
    <col min="13584" max="13587" width="14.59765625" style="2" customWidth="1"/>
    <col min="13588" max="13588" width="1.59765625" style="2" customWidth="1"/>
    <col min="13589" max="13589" width="6.09765625" style="2" customWidth="1"/>
    <col min="13590" max="13836" width="9" style="2"/>
    <col min="13837" max="13837" width="2.5" style="2" customWidth="1"/>
    <col min="13838" max="13839" width="12.59765625" style="2" customWidth="1"/>
    <col min="13840" max="13843" width="14.59765625" style="2" customWidth="1"/>
    <col min="13844" max="13844" width="1.59765625" style="2" customWidth="1"/>
    <col min="13845" max="13845" width="6.09765625" style="2" customWidth="1"/>
    <col min="13846" max="14092" width="9" style="2"/>
    <col min="14093" max="14093" width="2.5" style="2" customWidth="1"/>
    <col min="14094" max="14095" width="12.59765625" style="2" customWidth="1"/>
    <col min="14096" max="14099" width="14.59765625" style="2" customWidth="1"/>
    <col min="14100" max="14100" width="1.59765625" style="2" customWidth="1"/>
    <col min="14101" max="14101" width="6.09765625" style="2" customWidth="1"/>
    <col min="14102" max="14348" width="9" style="2"/>
    <col min="14349" max="14349" width="2.5" style="2" customWidth="1"/>
    <col min="14350" max="14351" width="12.59765625" style="2" customWidth="1"/>
    <col min="14352" max="14355" width="14.59765625" style="2" customWidth="1"/>
    <col min="14356" max="14356" width="1.59765625" style="2" customWidth="1"/>
    <col min="14357" max="14357" width="6.09765625" style="2" customWidth="1"/>
    <col min="14358" max="14604" width="9" style="2"/>
    <col min="14605" max="14605" width="2.5" style="2" customWidth="1"/>
    <col min="14606" max="14607" width="12.59765625" style="2" customWidth="1"/>
    <col min="14608" max="14611" width="14.59765625" style="2" customWidth="1"/>
    <col min="14612" max="14612" width="1.59765625" style="2" customWidth="1"/>
    <col min="14613" max="14613" width="6.09765625" style="2" customWidth="1"/>
    <col min="14614" max="14860" width="9" style="2"/>
    <col min="14861" max="14861" width="2.5" style="2" customWidth="1"/>
    <col min="14862" max="14863" width="12.59765625" style="2" customWidth="1"/>
    <col min="14864" max="14867" width="14.59765625" style="2" customWidth="1"/>
    <col min="14868" max="14868" width="1.59765625" style="2" customWidth="1"/>
    <col min="14869" max="14869" width="6.09765625" style="2" customWidth="1"/>
    <col min="14870" max="15116" width="9" style="2"/>
    <col min="15117" max="15117" width="2.5" style="2" customWidth="1"/>
    <col min="15118" max="15119" width="12.59765625" style="2" customWidth="1"/>
    <col min="15120" max="15123" width="14.59765625" style="2" customWidth="1"/>
    <col min="15124" max="15124" width="1.59765625" style="2" customWidth="1"/>
    <col min="15125" max="15125" width="6.09765625" style="2" customWidth="1"/>
    <col min="15126" max="15372" width="9" style="2"/>
    <col min="15373" max="15373" width="2.5" style="2" customWidth="1"/>
    <col min="15374" max="15375" width="12.59765625" style="2" customWidth="1"/>
    <col min="15376" max="15379" width="14.59765625" style="2" customWidth="1"/>
    <col min="15380" max="15380" width="1.59765625" style="2" customWidth="1"/>
    <col min="15381" max="15381" width="6.09765625" style="2" customWidth="1"/>
    <col min="15382" max="15628" width="9" style="2"/>
    <col min="15629" max="15629" width="2.5" style="2" customWidth="1"/>
    <col min="15630" max="15631" width="12.59765625" style="2" customWidth="1"/>
    <col min="15632" max="15635" width="14.59765625" style="2" customWidth="1"/>
    <col min="15636" max="15636" width="1.59765625" style="2" customWidth="1"/>
    <col min="15637" max="15637" width="6.09765625" style="2" customWidth="1"/>
    <col min="15638" max="15884" width="9" style="2"/>
    <col min="15885" max="15885" width="2.5" style="2" customWidth="1"/>
    <col min="15886" max="15887" width="12.59765625" style="2" customWidth="1"/>
    <col min="15888" max="15891" width="14.59765625" style="2" customWidth="1"/>
    <col min="15892" max="15892" width="1.59765625" style="2" customWidth="1"/>
    <col min="15893" max="15893" width="6.09765625" style="2" customWidth="1"/>
    <col min="15894" max="16140" width="9" style="2"/>
    <col min="16141" max="16141" width="2.5" style="2" customWidth="1"/>
    <col min="16142" max="16143" width="12.59765625" style="2" customWidth="1"/>
    <col min="16144" max="16147" width="14.59765625" style="2" customWidth="1"/>
    <col min="16148" max="16148" width="1.59765625" style="2" customWidth="1"/>
    <col min="16149" max="16149" width="6.09765625" style="2" customWidth="1"/>
    <col min="16150" max="16384" width="9" style="2"/>
  </cols>
  <sheetData>
    <row r="1" spans="1:31" ht="18" customHeight="1">
      <c r="A1" s="128" t="s">
        <v>175</v>
      </c>
    </row>
    <row r="2" spans="1:31" s="248" customFormat="1" ht="13.5" customHeight="1">
      <c r="A2" s="266" t="s">
        <v>294</v>
      </c>
      <c r="B2" s="220"/>
      <c r="C2" s="220"/>
      <c r="D2" s="220"/>
      <c r="E2" s="220"/>
      <c r="F2" s="220"/>
      <c r="G2" s="220"/>
      <c r="H2" s="220"/>
      <c r="I2" s="220"/>
      <c r="J2" s="220"/>
      <c r="K2" s="220"/>
      <c r="L2" s="220"/>
      <c r="M2" s="220"/>
      <c r="N2" s="220"/>
      <c r="O2" s="220"/>
      <c r="P2" s="220"/>
      <c r="Q2" s="220"/>
      <c r="R2" s="220"/>
      <c r="S2" s="220"/>
      <c r="T2" s="220"/>
      <c r="U2" s="220"/>
      <c r="Y2" s="249" t="s">
        <v>179</v>
      </c>
      <c r="Z2" s="249"/>
      <c r="AA2" s="249"/>
      <c r="AB2" s="249"/>
      <c r="AC2" s="249"/>
      <c r="AD2" s="249"/>
      <c r="AE2" s="249"/>
    </row>
    <row r="3" spans="1:31" s="248" customFormat="1" ht="22.2" customHeight="1" thickBot="1">
      <c r="A3" s="266"/>
      <c r="B3" s="267" t="s">
        <v>435</v>
      </c>
      <c r="C3" s="220"/>
      <c r="D3" s="220"/>
      <c r="E3" s="220"/>
      <c r="F3" s="220"/>
      <c r="G3" s="220"/>
      <c r="H3" s="220"/>
      <c r="I3" s="220"/>
      <c r="J3" s="220"/>
      <c r="K3" s="220"/>
      <c r="L3" s="220"/>
      <c r="M3" s="220"/>
      <c r="N3" s="220"/>
      <c r="O3" s="220"/>
      <c r="P3" s="220"/>
      <c r="Q3" s="220"/>
      <c r="R3" s="220"/>
      <c r="S3" s="220"/>
      <c r="T3" s="220"/>
      <c r="U3" s="220"/>
      <c r="Y3" s="249"/>
      <c r="Z3" s="249"/>
      <c r="AA3" s="249"/>
      <c r="AB3" s="249"/>
      <c r="AC3" s="249"/>
      <c r="AD3" s="249"/>
      <c r="AE3" s="249"/>
    </row>
    <row r="4" spans="1:31" s="231" customFormat="1" ht="28.5" customHeight="1">
      <c r="A4" s="250"/>
      <c r="B4" s="501" t="s">
        <v>428</v>
      </c>
      <c r="C4" s="502"/>
      <c r="D4" s="503"/>
      <c r="E4" s="504"/>
      <c r="F4" s="505"/>
      <c r="G4" s="505"/>
      <c r="H4" s="505"/>
      <c r="I4" s="505"/>
      <c r="J4" s="505"/>
      <c r="K4" s="505"/>
      <c r="L4" s="505"/>
      <c r="M4" s="505"/>
      <c r="N4" s="505"/>
      <c r="O4" s="505"/>
      <c r="P4" s="505"/>
      <c r="Q4" s="505"/>
      <c r="R4" s="505"/>
      <c r="S4" s="505"/>
      <c r="T4" s="505"/>
      <c r="U4" s="506"/>
      <c r="Y4" s="249"/>
      <c r="Z4" s="249"/>
      <c r="AA4" s="249"/>
      <c r="AB4" s="249"/>
      <c r="AC4" s="249"/>
      <c r="AD4" s="249"/>
      <c r="AE4" s="249"/>
    </row>
    <row r="5" spans="1:31" s="231" customFormat="1" ht="29.25" customHeight="1">
      <c r="A5" s="250"/>
      <c r="B5" s="501" t="s">
        <v>290</v>
      </c>
      <c r="C5" s="507"/>
      <c r="D5" s="508"/>
      <c r="E5" s="268" t="s">
        <v>291</v>
      </c>
      <c r="F5" s="509"/>
      <c r="G5" s="510"/>
      <c r="H5" s="511"/>
      <c r="I5" s="511"/>
      <c r="J5" s="511"/>
      <c r="K5" s="511"/>
      <c r="L5" s="511"/>
      <c r="M5" s="511"/>
      <c r="N5" s="511"/>
      <c r="O5" s="511"/>
      <c r="P5" s="511"/>
      <c r="Q5" s="511"/>
      <c r="R5" s="511"/>
      <c r="S5" s="511"/>
      <c r="T5" s="511"/>
      <c r="U5" s="512"/>
      <c r="Y5" s="249"/>
      <c r="Z5" s="249"/>
      <c r="AA5" s="249"/>
      <c r="AB5" s="249"/>
      <c r="AC5" s="249"/>
      <c r="AD5" s="249"/>
      <c r="AE5" s="249"/>
    </row>
    <row r="6" spans="1:31" s="231" customFormat="1" ht="30.75" customHeight="1">
      <c r="A6" s="250"/>
      <c r="B6" s="501" t="s">
        <v>292</v>
      </c>
      <c r="C6" s="507"/>
      <c r="D6" s="508"/>
      <c r="E6" s="516"/>
      <c r="F6" s="517"/>
      <c r="G6" s="517"/>
      <c r="H6" s="517"/>
      <c r="I6" s="517"/>
      <c r="J6" s="517"/>
      <c r="K6" s="517"/>
      <c r="L6" s="518"/>
      <c r="M6" s="490" t="s">
        <v>436</v>
      </c>
      <c r="N6" s="513"/>
      <c r="O6" s="514"/>
      <c r="P6" s="509"/>
      <c r="Q6" s="509"/>
      <c r="R6" s="509"/>
      <c r="S6" s="509"/>
      <c r="T6" s="509"/>
      <c r="U6" s="515"/>
      <c r="Y6" s="249"/>
      <c r="Z6" s="249"/>
      <c r="AA6" s="249"/>
      <c r="AB6" s="249"/>
      <c r="AC6" s="249"/>
      <c r="AD6" s="249"/>
      <c r="AE6" s="249"/>
    </row>
    <row r="7" spans="1:31" s="231" customFormat="1" ht="32.25" customHeight="1">
      <c r="A7" s="250"/>
      <c r="B7" s="498" t="s">
        <v>296</v>
      </c>
      <c r="C7" s="507"/>
      <c r="D7" s="508"/>
      <c r="E7" s="525"/>
      <c r="F7" s="509"/>
      <c r="G7" s="509"/>
      <c r="H7" s="509"/>
      <c r="I7" s="509"/>
      <c r="J7" s="509"/>
      <c r="K7" s="509"/>
      <c r="L7" s="526"/>
      <c r="M7" s="490" t="s">
        <v>295</v>
      </c>
      <c r="N7" s="524"/>
      <c r="O7" s="514"/>
      <c r="P7" s="509"/>
      <c r="Q7" s="509"/>
      <c r="R7" s="509"/>
      <c r="S7" s="509"/>
      <c r="T7" s="509"/>
      <c r="U7" s="515"/>
      <c r="Y7" s="249"/>
      <c r="Z7" s="249"/>
      <c r="AA7" s="249"/>
      <c r="AB7" s="249"/>
      <c r="AC7" s="249"/>
      <c r="AD7" s="249"/>
      <c r="AE7" s="249"/>
    </row>
    <row r="8" spans="1:31" s="231" customFormat="1" ht="33.75" customHeight="1">
      <c r="A8" s="250"/>
      <c r="B8" s="498" t="s">
        <v>297</v>
      </c>
      <c r="C8" s="507"/>
      <c r="D8" s="508"/>
      <c r="E8" s="525"/>
      <c r="F8" s="509"/>
      <c r="G8" s="509"/>
      <c r="H8" s="509"/>
      <c r="I8" s="509"/>
      <c r="J8" s="509"/>
      <c r="K8" s="509"/>
      <c r="L8" s="526"/>
      <c r="M8" s="490" t="s">
        <v>298</v>
      </c>
      <c r="N8" s="524"/>
      <c r="O8" s="514"/>
      <c r="P8" s="509"/>
      <c r="Q8" s="509"/>
      <c r="R8" s="509"/>
      <c r="S8" s="509"/>
      <c r="T8" s="509"/>
      <c r="U8" s="515"/>
      <c r="Y8" s="249"/>
      <c r="Z8" s="249"/>
      <c r="AA8" s="249"/>
      <c r="AB8" s="249"/>
      <c r="AC8" s="249"/>
      <c r="AD8" s="249"/>
      <c r="AE8" s="249"/>
    </row>
    <row r="9" spans="1:31" s="231" customFormat="1" ht="30" customHeight="1" thickBot="1">
      <c r="A9" s="250"/>
      <c r="B9" s="498" t="s">
        <v>293</v>
      </c>
      <c r="C9" s="507"/>
      <c r="D9" s="508"/>
      <c r="E9" s="521"/>
      <c r="F9" s="522"/>
      <c r="G9" s="522"/>
      <c r="H9" s="522"/>
      <c r="I9" s="522"/>
      <c r="J9" s="522"/>
      <c r="K9" s="522"/>
      <c r="L9" s="522"/>
      <c r="M9" s="522"/>
      <c r="N9" s="522"/>
      <c r="O9" s="522"/>
      <c r="P9" s="522"/>
      <c r="Q9" s="522"/>
      <c r="R9" s="522"/>
      <c r="S9" s="522"/>
      <c r="T9" s="522"/>
      <c r="U9" s="523"/>
      <c r="Y9" s="249"/>
      <c r="Z9" s="249"/>
      <c r="AA9" s="249"/>
      <c r="AB9" s="249"/>
      <c r="AC9" s="249"/>
      <c r="AD9" s="249"/>
      <c r="AE9" s="249"/>
    </row>
    <row r="10" spans="1:31" s="231" customFormat="1" ht="28.2" customHeight="1" thickBot="1">
      <c r="A10" s="250"/>
      <c r="B10" s="527" t="s">
        <v>456</v>
      </c>
      <c r="C10" s="528"/>
      <c r="D10" s="528"/>
      <c r="E10" s="529"/>
      <c r="F10" s="529"/>
      <c r="G10" s="529"/>
      <c r="H10" s="529"/>
      <c r="I10" s="530"/>
      <c r="J10" s="519"/>
      <c r="K10" s="519"/>
      <c r="L10" s="519"/>
      <c r="M10" s="519"/>
      <c r="N10" s="519"/>
      <c r="O10" s="519"/>
      <c r="P10" s="519"/>
      <c r="Q10" s="519"/>
      <c r="R10" s="519"/>
      <c r="S10" s="519"/>
      <c r="T10" s="519"/>
      <c r="U10" s="520"/>
      <c r="Y10" s="249"/>
      <c r="Z10" s="249"/>
      <c r="AA10" s="249"/>
      <c r="AB10" s="249"/>
      <c r="AC10" s="249"/>
      <c r="AD10" s="249"/>
      <c r="AE10" s="249"/>
    </row>
    <row r="11" spans="1:31" s="231" customFormat="1" ht="6" customHeight="1">
      <c r="A11" s="250"/>
      <c r="B11" s="258"/>
      <c r="C11" s="259"/>
      <c r="D11" s="259"/>
      <c r="E11" s="260"/>
      <c r="F11" s="260"/>
      <c r="G11" s="260"/>
      <c r="H11" s="260"/>
      <c r="I11" s="260"/>
      <c r="J11" s="260"/>
      <c r="K11" s="260"/>
      <c r="L11" s="260"/>
      <c r="M11" s="260"/>
      <c r="N11" s="260"/>
      <c r="O11" s="260"/>
      <c r="P11" s="260"/>
      <c r="Q11" s="260"/>
      <c r="R11" s="260"/>
      <c r="S11" s="260"/>
      <c r="T11" s="260"/>
      <c r="U11" s="260"/>
      <c r="Y11" s="249"/>
      <c r="Z11" s="249"/>
      <c r="AA11" s="249"/>
      <c r="AB11" s="249"/>
      <c r="AC11" s="249"/>
      <c r="AD11" s="249"/>
      <c r="AE11" s="249"/>
    </row>
    <row r="12" spans="1:31" s="231" customFormat="1" ht="46.2" customHeight="1">
      <c r="A12" s="250"/>
      <c r="B12" s="531" t="s">
        <v>302</v>
      </c>
      <c r="C12" s="532"/>
      <c r="D12" s="532"/>
      <c r="E12" s="532"/>
      <c r="F12" s="532"/>
      <c r="G12" s="532"/>
      <c r="H12" s="532"/>
      <c r="I12" s="532"/>
      <c r="J12" s="532"/>
      <c r="K12" s="532"/>
      <c r="L12" s="532"/>
      <c r="M12" s="532"/>
      <c r="N12" s="532"/>
      <c r="O12" s="532"/>
      <c r="P12" s="532"/>
      <c r="Q12" s="532"/>
      <c r="R12" s="532"/>
      <c r="S12" s="532"/>
      <c r="T12" s="532"/>
      <c r="U12" s="532"/>
      <c r="Y12" s="249"/>
      <c r="Z12" s="249"/>
      <c r="AA12" s="249"/>
      <c r="AB12" s="249"/>
      <c r="AC12" s="249"/>
      <c r="AD12" s="249"/>
      <c r="AE12" s="249"/>
    </row>
    <row r="13" spans="1:31" s="248" customFormat="1" ht="22.2" customHeight="1" thickBot="1">
      <c r="A13" s="266"/>
      <c r="B13" s="267" t="s">
        <v>317</v>
      </c>
      <c r="C13" s="220"/>
      <c r="D13" s="220"/>
      <c r="E13" s="220"/>
      <c r="F13" s="220"/>
      <c r="G13" s="220"/>
      <c r="H13" s="220"/>
      <c r="I13" s="220"/>
      <c r="J13" s="220"/>
      <c r="K13" s="220"/>
      <c r="L13" s="220"/>
      <c r="M13" s="220"/>
      <c r="N13" s="220"/>
      <c r="O13" s="220"/>
      <c r="P13" s="220"/>
      <c r="Q13" s="220"/>
      <c r="R13" s="220"/>
      <c r="S13" s="220"/>
      <c r="T13" s="220"/>
      <c r="U13" s="220"/>
      <c r="Y13" s="249"/>
      <c r="Z13" s="249"/>
      <c r="AA13" s="249"/>
      <c r="AB13" s="249"/>
      <c r="AC13" s="249"/>
      <c r="AD13" s="249"/>
      <c r="AE13" s="249"/>
    </row>
    <row r="14" spans="1:31" s="231" customFormat="1" ht="28.5" customHeight="1">
      <c r="A14" s="250"/>
      <c r="B14" s="501" t="s">
        <v>427</v>
      </c>
      <c r="C14" s="502"/>
      <c r="D14" s="503"/>
      <c r="E14" s="504"/>
      <c r="F14" s="505"/>
      <c r="G14" s="505"/>
      <c r="H14" s="505"/>
      <c r="I14" s="505"/>
      <c r="J14" s="505"/>
      <c r="K14" s="505"/>
      <c r="L14" s="505"/>
      <c r="M14" s="505"/>
      <c r="N14" s="505"/>
      <c r="O14" s="505"/>
      <c r="P14" s="505"/>
      <c r="Q14" s="505"/>
      <c r="R14" s="505"/>
      <c r="S14" s="505"/>
      <c r="T14" s="505"/>
      <c r="U14" s="506"/>
      <c r="Y14" s="249"/>
      <c r="Z14" s="249"/>
      <c r="AA14" s="249"/>
      <c r="AB14" s="249"/>
      <c r="AC14" s="249"/>
      <c r="AD14" s="249"/>
      <c r="AE14" s="249"/>
    </row>
    <row r="15" spans="1:31" s="231" customFormat="1" ht="29.25" customHeight="1">
      <c r="A15" s="250"/>
      <c r="B15" s="501" t="s">
        <v>290</v>
      </c>
      <c r="C15" s="507"/>
      <c r="D15" s="508"/>
      <c r="E15" s="268" t="s">
        <v>291</v>
      </c>
      <c r="F15" s="509"/>
      <c r="G15" s="510"/>
      <c r="H15" s="511"/>
      <c r="I15" s="511"/>
      <c r="J15" s="511"/>
      <c r="K15" s="511"/>
      <c r="L15" s="511"/>
      <c r="M15" s="511"/>
      <c r="N15" s="511"/>
      <c r="O15" s="511"/>
      <c r="P15" s="511"/>
      <c r="Q15" s="511"/>
      <c r="R15" s="511"/>
      <c r="S15" s="511"/>
      <c r="T15" s="511"/>
      <c r="U15" s="512"/>
      <c r="Y15" s="249"/>
      <c r="Z15" s="249"/>
      <c r="AA15" s="249"/>
      <c r="AB15" s="249"/>
      <c r="AC15" s="249"/>
      <c r="AD15" s="249"/>
      <c r="AE15" s="249"/>
    </row>
    <row r="16" spans="1:31" s="231" customFormat="1" ht="30.75" customHeight="1">
      <c r="A16" s="250"/>
      <c r="B16" s="501" t="s">
        <v>292</v>
      </c>
      <c r="C16" s="507"/>
      <c r="D16" s="508"/>
      <c r="E16" s="516"/>
      <c r="F16" s="517"/>
      <c r="G16" s="517"/>
      <c r="H16" s="517"/>
      <c r="I16" s="517"/>
      <c r="J16" s="517"/>
      <c r="K16" s="517"/>
      <c r="L16" s="518"/>
      <c r="M16" s="490" t="s">
        <v>436</v>
      </c>
      <c r="N16" s="513"/>
      <c r="O16" s="514"/>
      <c r="P16" s="509"/>
      <c r="Q16" s="509"/>
      <c r="R16" s="509"/>
      <c r="S16" s="509"/>
      <c r="T16" s="509"/>
      <c r="U16" s="515"/>
      <c r="Y16" s="249"/>
      <c r="Z16" s="249"/>
      <c r="AA16" s="249"/>
      <c r="AB16" s="249"/>
      <c r="AC16" s="249"/>
      <c r="AD16" s="249"/>
      <c r="AE16" s="249"/>
    </row>
    <row r="17" spans="1:31" s="231" customFormat="1" ht="32.25" customHeight="1">
      <c r="A17" s="250"/>
      <c r="B17" s="498" t="s">
        <v>296</v>
      </c>
      <c r="C17" s="507"/>
      <c r="D17" s="508"/>
      <c r="E17" s="525"/>
      <c r="F17" s="509"/>
      <c r="G17" s="509"/>
      <c r="H17" s="509"/>
      <c r="I17" s="509"/>
      <c r="J17" s="509"/>
      <c r="K17" s="509"/>
      <c r="L17" s="526"/>
      <c r="M17" s="490" t="s">
        <v>295</v>
      </c>
      <c r="N17" s="524"/>
      <c r="O17" s="514"/>
      <c r="P17" s="509"/>
      <c r="Q17" s="509"/>
      <c r="R17" s="509"/>
      <c r="S17" s="509"/>
      <c r="T17" s="509"/>
      <c r="U17" s="515"/>
      <c r="Y17" s="249"/>
      <c r="Z17" s="249"/>
      <c r="AA17" s="249"/>
      <c r="AB17" s="249"/>
      <c r="AC17" s="249"/>
      <c r="AD17" s="249"/>
      <c r="AE17" s="249"/>
    </row>
    <row r="18" spans="1:31" s="231" customFormat="1" ht="33.75" customHeight="1">
      <c r="A18" s="250"/>
      <c r="B18" s="498" t="s">
        <v>297</v>
      </c>
      <c r="C18" s="507"/>
      <c r="D18" s="508"/>
      <c r="E18" s="525"/>
      <c r="F18" s="509"/>
      <c r="G18" s="509"/>
      <c r="H18" s="509"/>
      <c r="I18" s="509"/>
      <c r="J18" s="509"/>
      <c r="K18" s="509"/>
      <c r="L18" s="526"/>
      <c r="M18" s="490" t="s">
        <v>298</v>
      </c>
      <c r="N18" s="524"/>
      <c r="O18" s="514"/>
      <c r="P18" s="509"/>
      <c r="Q18" s="509"/>
      <c r="R18" s="509"/>
      <c r="S18" s="509"/>
      <c r="T18" s="509"/>
      <c r="U18" s="515"/>
      <c r="Y18" s="249"/>
      <c r="Z18" s="249"/>
      <c r="AA18" s="249"/>
      <c r="AB18" s="249"/>
      <c r="AC18" s="249"/>
      <c r="AD18" s="249"/>
      <c r="AE18" s="249"/>
    </row>
    <row r="19" spans="1:31" s="231" customFormat="1" ht="30" customHeight="1" thickBot="1">
      <c r="A19" s="250"/>
      <c r="B19" s="498" t="s">
        <v>293</v>
      </c>
      <c r="C19" s="507"/>
      <c r="D19" s="508"/>
      <c r="E19" s="538"/>
      <c r="F19" s="519"/>
      <c r="G19" s="519"/>
      <c r="H19" s="519"/>
      <c r="I19" s="519"/>
      <c r="J19" s="519"/>
      <c r="K19" s="519"/>
      <c r="L19" s="519"/>
      <c r="M19" s="519"/>
      <c r="N19" s="519"/>
      <c r="O19" s="519"/>
      <c r="P19" s="519"/>
      <c r="Q19" s="519"/>
      <c r="R19" s="519"/>
      <c r="S19" s="519"/>
      <c r="T19" s="519"/>
      <c r="U19" s="520"/>
      <c r="Y19" s="249"/>
      <c r="Z19" s="249"/>
      <c r="AA19" s="249"/>
      <c r="AB19" s="249"/>
      <c r="AC19" s="249"/>
      <c r="AD19" s="249"/>
      <c r="AE19" s="249"/>
    </row>
    <row r="20" spans="1:31" s="231" customFormat="1" ht="30" customHeight="1" thickBot="1">
      <c r="A20" s="250"/>
      <c r="B20" s="527" t="s">
        <v>456</v>
      </c>
      <c r="C20" s="528"/>
      <c r="D20" s="528"/>
      <c r="E20" s="529"/>
      <c r="F20" s="529"/>
      <c r="G20" s="529"/>
      <c r="H20" s="529"/>
      <c r="I20" s="530"/>
      <c r="J20" s="519"/>
      <c r="K20" s="519"/>
      <c r="L20" s="519"/>
      <c r="M20" s="519"/>
      <c r="N20" s="519"/>
      <c r="O20" s="519"/>
      <c r="P20" s="519"/>
      <c r="Q20" s="519"/>
      <c r="R20" s="519"/>
      <c r="S20" s="519"/>
      <c r="T20" s="519"/>
      <c r="U20" s="520"/>
      <c r="Y20" s="249"/>
      <c r="Z20" s="249"/>
      <c r="AA20" s="249"/>
      <c r="AB20" s="249"/>
      <c r="AC20" s="249"/>
      <c r="AD20" s="249"/>
      <c r="AE20" s="249"/>
    </row>
    <row r="21" spans="1:31" s="231" customFormat="1" ht="4.95" customHeight="1">
      <c r="A21" s="250"/>
      <c r="B21" s="250"/>
      <c r="C21" s="250"/>
      <c r="D21" s="250"/>
      <c r="E21" s="250"/>
      <c r="F21" s="250"/>
      <c r="G21" s="250"/>
      <c r="H21" s="250"/>
      <c r="I21" s="250"/>
      <c r="J21" s="250"/>
      <c r="K21" s="250"/>
      <c r="L21" s="250"/>
      <c r="M21" s="250"/>
      <c r="N21" s="250"/>
      <c r="O21" s="250"/>
      <c r="P21" s="250"/>
      <c r="Q21" s="250"/>
      <c r="R21" s="250"/>
      <c r="S21" s="250"/>
      <c r="T21" s="250"/>
      <c r="U21" s="250"/>
      <c r="Y21" s="249"/>
      <c r="Z21" s="249"/>
      <c r="AA21" s="249"/>
      <c r="AB21" s="249"/>
      <c r="AC21" s="249"/>
      <c r="AD21" s="249"/>
      <c r="AE21" s="249"/>
    </row>
    <row r="22" spans="1:31" s="231" customFormat="1" ht="13.5" customHeight="1">
      <c r="A22" s="250"/>
      <c r="B22" s="536" t="s">
        <v>278</v>
      </c>
      <c r="C22" s="537"/>
      <c r="D22" s="537"/>
      <c r="E22" s="537"/>
      <c r="F22" s="537"/>
      <c r="G22" s="537"/>
      <c r="H22" s="537"/>
      <c r="I22" s="537"/>
      <c r="J22" s="537"/>
      <c r="K22" s="537"/>
      <c r="L22" s="537"/>
      <c r="M22" s="537"/>
      <c r="N22" s="537"/>
      <c r="O22" s="537"/>
      <c r="P22" s="537"/>
      <c r="Q22" s="537"/>
      <c r="R22" s="537"/>
      <c r="S22" s="537"/>
      <c r="T22" s="537"/>
      <c r="U22" s="537"/>
      <c r="Y22" s="249"/>
      <c r="Z22" s="249"/>
      <c r="AA22" s="249"/>
      <c r="AB22" s="249"/>
      <c r="AC22" s="249"/>
      <c r="AD22" s="249"/>
      <c r="AE22" s="249"/>
    </row>
    <row r="23" spans="1:31" s="231" customFormat="1" ht="33" customHeight="1" thickBot="1">
      <c r="A23" s="250"/>
      <c r="B23" s="536" t="s">
        <v>311</v>
      </c>
      <c r="C23" s="537"/>
      <c r="D23" s="537"/>
      <c r="E23" s="537"/>
      <c r="F23" s="537"/>
      <c r="G23" s="537"/>
      <c r="H23" s="537"/>
      <c r="I23" s="537"/>
      <c r="J23" s="537"/>
      <c r="K23" s="537"/>
      <c r="L23" s="537"/>
      <c r="M23" s="537"/>
      <c r="N23" s="537"/>
      <c r="O23" s="537"/>
      <c r="P23" s="537"/>
      <c r="Q23" s="537"/>
      <c r="R23" s="537"/>
      <c r="S23" s="537"/>
      <c r="T23" s="537"/>
      <c r="U23" s="537"/>
      <c r="Y23" s="249"/>
      <c r="Z23" s="249"/>
      <c r="AA23" s="249"/>
      <c r="AB23" s="249"/>
      <c r="AC23" s="249"/>
      <c r="AD23" s="249"/>
      <c r="AE23" s="249"/>
    </row>
    <row r="24" spans="1:31" s="231" customFormat="1" ht="37.200000000000003" customHeight="1" thickBot="1">
      <c r="A24" s="250"/>
      <c r="B24" s="269" t="s">
        <v>95</v>
      </c>
      <c r="C24" s="533" t="s">
        <v>307</v>
      </c>
      <c r="D24" s="539"/>
      <c r="E24" s="539"/>
      <c r="F24" s="539"/>
      <c r="G24" s="539"/>
      <c r="H24" s="539"/>
      <c r="I24" s="539"/>
      <c r="J24" s="539"/>
      <c r="K24" s="539"/>
      <c r="L24" s="539"/>
      <c r="M24" s="539"/>
      <c r="N24" s="539"/>
      <c r="O24" s="539"/>
      <c r="P24" s="539"/>
      <c r="Q24" s="539"/>
      <c r="R24" s="539"/>
      <c r="S24" s="539"/>
      <c r="T24" s="539"/>
      <c r="U24" s="540"/>
      <c r="Y24" s="249"/>
      <c r="Z24" s="249"/>
      <c r="AA24" s="249"/>
      <c r="AB24" s="249"/>
      <c r="AC24" s="249"/>
      <c r="AD24" s="249"/>
      <c r="AE24" s="249"/>
    </row>
    <row r="25" spans="1:31" s="247" customFormat="1" ht="28.2" customHeight="1"/>
    <row r="26" spans="1:31" s="231" customFormat="1" ht="21" customHeight="1">
      <c r="A26" s="270" t="s">
        <v>308</v>
      </c>
      <c r="B26" s="270"/>
      <c r="C26" s="271"/>
      <c r="D26" s="271"/>
      <c r="E26" s="271"/>
      <c r="F26" s="271"/>
      <c r="G26" s="271"/>
      <c r="H26" s="271"/>
      <c r="I26" s="271"/>
      <c r="J26" s="271"/>
      <c r="K26" s="271"/>
      <c r="L26" s="271"/>
      <c r="M26" s="271"/>
      <c r="N26" s="271"/>
      <c r="O26" s="271"/>
      <c r="P26" s="271"/>
      <c r="Q26" s="271"/>
      <c r="R26" s="271"/>
      <c r="S26" s="271"/>
      <c r="T26" s="271"/>
      <c r="U26" s="271"/>
      <c r="Y26" s="249"/>
      <c r="Z26" s="249"/>
      <c r="AA26" s="249"/>
      <c r="AB26" s="249"/>
      <c r="AC26" s="249"/>
      <c r="AD26" s="249"/>
      <c r="AE26" s="249"/>
    </row>
    <row r="27" spans="1:31" s="231" customFormat="1" ht="29.4" customHeight="1" thickBot="1">
      <c r="A27" s="272"/>
      <c r="B27" s="541" t="s">
        <v>426</v>
      </c>
      <c r="C27" s="541"/>
      <c r="D27" s="541"/>
      <c r="E27" s="541"/>
      <c r="F27" s="541"/>
      <c r="G27" s="541"/>
      <c r="H27" s="541"/>
      <c r="I27" s="541"/>
      <c r="J27" s="541"/>
      <c r="K27" s="541"/>
      <c r="L27" s="541"/>
      <c r="M27" s="541"/>
      <c r="N27" s="541"/>
      <c r="O27" s="541"/>
      <c r="P27" s="541"/>
      <c r="Q27" s="541"/>
      <c r="R27" s="541"/>
      <c r="S27" s="541"/>
      <c r="T27" s="541"/>
      <c r="U27" s="541"/>
      <c r="Y27" s="249"/>
      <c r="Z27" s="249"/>
      <c r="AA27" s="249"/>
      <c r="AB27" s="249"/>
      <c r="AC27" s="249"/>
      <c r="AD27" s="249"/>
      <c r="AE27" s="249"/>
    </row>
    <row r="28" spans="1:31" s="231" customFormat="1" ht="26.4" customHeight="1" thickBot="1">
      <c r="A28" s="250"/>
      <c r="B28" s="269" t="s">
        <v>273</v>
      </c>
      <c r="C28" s="533" t="s">
        <v>407</v>
      </c>
      <c r="D28" s="534"/>
      <c r="E28" s="534"/>
      <c r="F28" s="535"/>
      <c r="Y28" s="249"/>
      <c r="Z28" s="249"/>
      <c r="AA28" s="249"/>
      <c r="AB28" s="249"/>
      <c r="AC28" s="249"/>
      <c r="AD28" s="249"/>
      <c r="AE28" s="249"/>
    </row>
    <row r="32" spans="1:31">
      <c r="B32" s="2" t="s">
        <v>35</v>
      </c>
      <c r="D32" s="131" t="s">
        <v>393</v>
      </c>
      <c r="E32" s="132"/>
      <c r="F32" s="132"/>
    </row>
    <row r="33" spans="2:6">
      <c r="B33" s="2" t="s">
        <v>93</v>
      </c>
      <c r="D33" s="127" t="s">
        <v>314</v>
      </c>
      <c r="E33" s="132"/>
      <c r="F33" s="132">
        <f>E4</f>
        <v>0</v>
      </c>
    </row>
    <row r="34" spans="2:6">
      <c r="D34" s="127" t="s">
        <v>315</v>
      </c>
      <c r="E34" s="132"/>
      <c r="F34" s="132">
        <f>E14</f>
        <v>0</v>
      </c>
    </row>
    <row r="35" spans="2:6">
      <c r="D35" s="2" t="s">
        <v>323</v>
      </c>
      <c r="F35" s="132">
        <f>O6</f>
        <v>0</v>
      </c>
    </row>
    <row r="36" spans="2:6">
      <c r="D36" s="2" t="s">
        <v>324</v>
      </c>
      <c r="F36" s="132">
        <f>O16</f>
        <v>0</v>
      </c>
    </row>
    <row r="37" spans="2:6">
      <c r="F37" s="132"/>
    </row>
    <row r="54" spans="2:2">
      <c r="B54" s="2" t="s">
        <v>35</v>
      </c>
    </row>
    <row r="55" spans="2:2">
      <c r="B55" s="2" t="s">
        <v>93</v>
      </c>
    </row>
  </sheetData>
  <mergeCells count="46">
    <mergeCell ref="C28:F28"/>
    <mergeCell ref="O17:U17"/>
    <mergeCell ref="O18:U18"/>
    <mergeCell ref="E17:L17"/>
    <mergeCell ref="E18:L18"/>
    <mergeCell ref="B20:I20"/>
    <mergeCell ref="J20:U20"/>
    <mergeCell ref="M17:N17"/>
    <mergeCell ref="M18:N18"/>
    <mergeCell ref="B22:U22"/>
    <mergeCell ref="B18:D18"/>
    <mergeCell ref="B19:D19"/>
    <mergeCell ref="E19:U19"/>
    <mergeCell ref="B23:U23"/>
    <mergeCell ref="C24:U24"/>
    <mergeCell ref="B27:U27"/>
    <mergeCell ref="B12:U12"/>
    <mergeCell ref="B14:D14"/>
    <mergeCell ref="E14:U14"/>
    <mergeCell ref="B15:D15"/>
    <mergeCell ref="B17:D17"/>
    <mergeCell ref="B16:D16"/>
    <mergeCell ref="M16:N16"/>
    <mergeCell ref="O16:U16"/>
    <mergeCell ref="E16:L16"/>
    <mergeCell ref="F15:U15"/>
    <mergeCell ref="J10:U10"/>
    <mergeCell ref="B8:D8"/>
    <mergeCell ref="B9:D9"/>
    <mergeCell ref="E9:U9"/>
    <mergeCell ref="M7:N7"/>
    <mergeCell ref="M8:N8"/>
    <mergeCell ref="B7:D7"/>
    <mergeCell ref="O8:U8"/>
    <mergeCell ref="O7:U7"/>
    <mergeCell ref="E7:L7"/>
    <mergeCell ref="E8:L8"/>
    <mergeCell ref="B10:I10"/>
    <mergeCell ref="B4:D4"/>
    <mergeCell ref="E4:U4"/>
    <mergeCell ref="B5:D5"/>
    <mergeCell ref="F5:U5"/>
    <mergeCell ref="B6:D6"/>
    <mergeCell ref="M6:N6"/>
    <mergeCell ref="O6:U6"/>
    <mergeCell ref="E6:L6"/>
  </mergeCells>
  <phoneticPr fontId="2"/>
  <dataValidations disablePrompts="1" count="1">
    <dataValidation type="list" allowBlank="1" showInputMessage="1" showErrorMessage="1" sqref="B28 B24" xr:uid="{00000000-0002-0000-01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56"/>
  <sheetViews>
    <sheetView showGridLines="0" view="pageBreakPreview" topLeftCell="A28" zoomScale="85" zoomScaleNormal="100" zoomScaleSheetLayoutView="85" workbookViewId="0">
      <selection activeCell="Z49" sqref="Z49"/>
    </sheetView>
  </sheetViews>
  <sheetFormatPr defaultRowHeight="13.2"/>
  <cols>
    <col min="1" max="1" width="2.5" style="2" customWidth="1"/>
    <col min="2" max="2" width="4.09765625" style="2" customWidth="1"/>
    <col min="3" max="3" width="4.3984375" style="2" customWidth="1"/>
    <col min="4" max="24" width="4.09765625" style="2" customWidth="1"/>
    <col min="25" max="25" width="30.69921875" style="2" customWidth="1"/>
    <col min="26" max="47" width="8.69921875" style="2"/>
    <col min="48" max="16384" width="8.796875" style="2"/>
  </cols>
  <sheetData>
    <row r="1" spans="1:34" ht="18" customHeight="1">
      <c r="A1" s="128" t="s">
        <v>175</v>
      </c>
    </row>
    <row r="2" spans="1:34" s="25" customFormat="1" ht="15" customHeight="1">
      <c r="A2" s="27" t="s">
        <v>316</v>
      </c>
      <c r="B2" s="21"/>
      <c r="C2" s="21"/>
      <c r="D2" s="21"/>
      <c r="E2" s="21"/>
      <c r="F2" s="21"/>
      <c r="G2" s="21"/>
      <c r="H2" s="21"/>
      <c r="I2" s="21"/>
      <c r="J2" s="21"/>
      <c r="K2" s="21"/>
      <c r="L2" s="21"/>
      <c r="M2" s="21"/>
      <c r="N2" s="21"/>
      <c r="O2" s="21"/>
      <c r="P2" s="21"/>
      <c r="Q2" s="21"/>
      <c r="R2" s="21"/>
      <c r="S2" s="21"/>
      <c r="T2" s="21"/>
      <c r="U2" s="21"/>
      <c r="V2" s="21"/>
      <c r="W2" s="21"/>
      <c r="X2" s="21"/>
      <c r="AB2" s="38" t="s">
        <v>179</v>
      </c>
      <c r="AC2" s="38"/>
      <c r="AD2" s="38"/>
      <c r="AE2" s="38"/>
      <c r="AF2" s="38"/>
      <c r="AG2" s="38"/>
      <c r="AH2" s="38"/>
    </row>
    <row r="3" spans="1:34" s="248" customFormat="1" ht="15" customHeight="1" thickBot="1">
      <c r="A3" s="237" t="s">
        <v>409</v>
      </c>
      <c r="B3" s="220"/>
      <c r="C3" s="220"/>
      <c r="D3" s="220"/>
      <c r="E3" s="220"/>
      <c r="F3" s="220"/>
      <c r="G3" s="220"/>
      <c r="H3" s="220"/>
      <c r="I3" s="220"/>
      <c r="J3" s="220"/>
      <c r="K3" s="220"/>
      <c r="L3" s="220"/>
      <c r="M3" s="220"/>
      <c r="N3" s="220"/>
      <c r="O3" s="220"/>
      <c r="P3" s="220"/>
      <c r="Q3" s="220"/>
      <c r="R3" s="220"/>
      <c r="S3" s="220"/>
      <c r="T3" s="220"/>
      <c r="U3" s="220"/>
      <c r="V3" s="220"/>
      <c r="W3" s="220"/>
      <c r="X3" s="220"/>
      <c r="AB3" s="249"/>
      <c r="AC3" s="249"/>
      <c r="AD3" s="249"/>
      <c r="AE3" s="249"/>
      <c r="AF3" s="249"/>
      <c r="AG3" s="249"/>
      <c r="AH3" s="249"/>
    </row>
    <row r="4" spans="1:34" s="231" customFormat="1" ht="27" customHeight="1" thickBot="1">
      <c r="A4" s="250"/>
      <c r="B4" s="501" t="s">
        <v>405</v>
      </c>
      <c r="C4" s="502"/>
      <c r="D4" s="503"/>
      <c r="E4" s="576" t="str">
        <f>IF('様式1-1_②補助事業者'!F33=0,"",'様式1-1_②補助事業者'!F33)</f>
        <v/>
      </c>
      <c r="F4" s="577"/>
      <c r="G4" s="577"/>
      <c r="H4" s="578"/>
      <c r="I4" s="577"/>
      <c r="J4" s="577"/>
      <c r="K4" s="577"/>
      <c r="L4" s="577"/>
      <c r="M4" s="577"/>
      <c r="N4" s="577"/>
      <c r="O4" s="577"/>
      <c r="P4" s="577"/>
      <c r="Q4" s="577"/>
      <c r="R4" s="577"/>
      <c r="S4" s="577"/>
      <c r="T4" s="577"/>
      <c r="U4" s="577"/>
      <c r="V4" s="577"/>
      <c r="W4" s="577"/>
      <c r="X4" s="579"/>
      <c r="AB4" s="249"/>
      <c r="AC4" s="249"/>
      <c r="AD4" s="249"/>
      <c r="AE4" s="249"/>
      <c r="AF4" s="249"/>
      <c r="AG4" s="249"/>
      <c r="AH4" s="249"/>
    </row>
    <row r="5" spans="1:34" s="231" customFormat="1" ht="28.2" customHeight="1" thickBot="1">
      <c r="A5" s="250"/>
      <c r="B5" s="501" t="s">
        <v>37</v>
      </c>
      <c r="C5" s="507"/>
      <c r="D5" s="508"/>
      <c r="E5" s="251" t="s">
        <v>95</v>
      </c>
      <c r="F5" s="491" t="s">
        <v>192</v>
      </c>
      <c r="G5" s="580"/>
      <c r="H5" s="251" t="s">
        <v>95</v>
      </c>
      <c r="I5" s="581" t="s">
        <v>193</v>
      </c>
      <c r="J5" s="582"/>
      <c r="K5" s="251" t="s">
        <v>95</v>
      </c>
      <c r="L5" s="491" t="s">
        <v>203</v>
      </c>
      <c r="M5" s="583"/>
      <c r="N5" s="251" t="s">
        <v>95</v>
      </c>
      <c r="O5" s="491" t="s">
        <v>204</v>
      </c>
      <c r="P5" s="583"/>
      <c r="Q5" s="251" t="s">
        <v>95</v>
      </c>
      <c r="R5" s="491" t="s">
        <v>194</v>
      </c>
      <c r="S5" s="583"/>
      <c r="T5" s="252" t="s">
        <v>195</v>
      </c>
      <c r="U5" s="517"/>
      <c r="V5" s="584"/>
      <c r="W5" s="584"/>
      <c r="X5" s="253" t="s">
        <v>196</v>
      </c>
      <c r="AB5" s="249"/>
      <c r="AC5" s="249"/>
      <c r="AD5" s="249"/>
      <c r="AE5" s="249"/>
      <c r="AF5" s="249"/>
      <c r="AG5" s="249"/>
      <c r="AH5" s="249"/>
    </row>
    <row r="6" spans="1:34" s="231" customFormat="1" ht="27" customHeight="1" thickBot="1">
      <c r="A6" s="250"/>
      <c r="B6" s="501" t="s">
        <v>176</v>
      </c>
      <c r="C6" s="507"/>
      <c r="D6" s="508"/>
      <c r="E6" s="586" t="s">
        <v>198</v>
      </c>
      <c r="F6" s="587"/>
      <c r="G6" s="254"/>
      <c r="H6" s="255" t="s">
        <v>48</v>
      </c>
      <c r="I6" s="588" t="s">
        <v>199</v>
      </c>
      <c r="J6" s="589"/>
      <c r="K6" s="254"/>
      <c r="L6" s="256" t="s">
        <v>48</v>
      </c>
      <c r="M6" s="590" t="s">
        <v>197</v>
      </c>
      <c r="N6" s="583"/>
      <c r="O6" s="254"/>
      <c r="P6" s="256" t="s">
        <v>48</v>
      </c>
      <c r="Q6" s="590" t="s">
        <v>194</v>
      </c>
      <c r="R6" s="583"/>
      <c r="S6" s="254"/>
      <c r="T6" s="257" t="s">
        <v>200</v>
      </c>
      <c r="U6" s="517"/>
      <c r="V6" s="584"/>
      <c r="W6" s="584"/>
      <c r="X6" s="253" t="s">
        <v>196</v>
      </c>
      <c r="AB6" s="249"/>
      <c r="AC6" s="249"/>
      <c r="AD6" s="249"/>
      <c r="AE6" s="249"/>
      <c r="AF6" s="249"/>
      <c r="AG6" s="249"/>
      <c r="AH6" s="249"/>
    </row>
    <row r="7" spans="1:34" s="231" customFormat="1" ht="27" customHeight="1">
      <c r="A7" s="250"/>
      <c r="B7" s="498" t="s">
        <v>39</v>
      </c>
      <c r="C7" s="507"/>
      <c r="D7" s="508"/>
      <c r="E7" s="591"/>
      <c r="F7" s="592"/>
      <c r="G7" s="593"/>
      <c r="H7" s="592"/>
      <c r="I7" s="592"/>
      <c r="J7" s="592"/>
      <c r="K7" s="592"/>
      <c r="L7" s="592"/>
      <c r="M7" s="592"/>
      <c r="N7" s="592"/>
      <c r="O7" s="592"/>
      <c r="P7" s="592"/>
      <c r="Q7" s="592"/>
      <c r="R7" s="592"/>
      <c r="S7" s="592"/>
      <c r="T7" s="592"/>
      <c r="U7" s="592"/>
      <c r="V7" s="592"/>
      <c r="W7" s="592"/>
      <c r="X7" s="594"/>
      <c r="AB7" s="249"/>
      <c r="AC7" s="249"/>
      <c r="AD7" s="249"/>
      <c r="AE7" s="249"/>
      <c r="AF7" s="249"/>
      <c r="AG7" s="249"/>
      <c r="AH7" s="249"/>
    </row>
    <row r="8" spans="1:34" s="231" customFormat="1" ht="27" customHeight="1">
      <c r="A8" s="250"/>
      <c r="B8" s="498" t="s">
        <v>38</v>
      </c>
      <c r="C8" s="507"/>
      <c r="D8" s="508"/>
      <c r="E8" s="591"/>
      <c r="F8" s="592"/>
      <c r="G8" s="592"/>
      <c r="H8" s="592"/>
      <c r="I8" s="592"/>
      <c r="J8" s="592"/>
      <c r="K8" s="592"/>
      <c r="L8" s="592"/>
      <c r="M8" s="592"/>
      <c r="N8" s="592"/>
      <c r="O8" s="592"/>
      <c r="P8" s="592"/>
      <c r="Q8" s="592"/>
      <c r="R8" s="592"/>
      <c r="S8" s="592"/>
      <c r="T8" s="592"/>
      <c r="U8" s="592"/>
      <c r="V8" s="592"/>
      <c r="W8" s="592"/>
      <c r="X8" s="594"/>
      <c r="AB8" s="249"/>
      <c r="AC8" s="249"/>
      <c r="AD8" s="249"/>
      <c r="AE8" s="249"/>
      <c r="AF8" s="249"/>
      <c r="AG8" s="249"/>
      <c r="AH8" s="249"/>
    </row>
    <row r="9" spans="1:34" s="231" customFormat="1" ht="27" customHeight="1" thickBot="1">
      <c r="A9" s="250"/>
      <c r="B9" s="498" t="s">
        <v>177</v>
      </c>
      <c r="C9" s="507"/>
      <c r="D9" s="508"/>
      <c r="E9" s="571"/>
      <c r="F9" s="572"/>
      <c r="G9" s="572"/>
      <c r="H9" s="572"/>
      <c r="I9" s="572"/>
      <c r="J9" s="572"/>
      <c r="K9" s="572"/>
      <c r="L9" s="572"/>
      <c r="M9" s="572"/>
      <c r="N9" s="572"/>
      <c r="O9" s="572"/>
      <c r="P9" s="572"/>
      <c r="Q9" s="572"/>
      <c r="R9" s="572"/>
      <c r="S9" s="572"/>
      <c r="T9" s="572"/>
      <c r="U9" s="572"/>
      <c r="V9" s="572"/>
      <c r="W9" s="572"/>
      <c r="X9" s="573"/>
      <c r="AB9" s="249"/>
      <c r="AC9" s="249"/>
      <c r="AD9" s="249"/>
      <c r="AE9" s="249"/>
      <c r="AF9" s="249"/>
      <c r="AG9" s="249"/>
      <c r="AH9" s="249"/>
    </row>
    <row r="10" spans="1:34" s="231" customFormat="1" ht="9" customHeight="1">
      <c r="A10" s="250"/>
      <c r="B10" s="258"/>
      <c r="C10" s="259"/>
      <c r="D10" s="259"/>
      <c r="E10" s="260"/>
      <c r="F10" s="260"/>
      <c r="G10" s="260"/>
      <c r="H10" s="260"/>
      <c r="I10" s="260"/>
      <c r="J10" s="260"/>
      <c r="K10" s="260"/>
      <c r="L10" s="260"/>
      <c r="M10" s="260"/>
      <c r="N10" s="260"/>
      <c r="O10" s="260"/>
      <c r="P10" s="260"/>
      <c r="Q10" s="260"/>
      <c r="R10" s="260"/>
      <c r="S10" s="260"/>
      <c r="T10" s="260"/>
      <c r="U10" s="260"/>
      <c r="V10" s="260"/>
      <c r="W10" s="260"/>
      <c r="X10" s="260"/>
      <c r="AB10" s="249"/>
      <c r="AC10" s="249"/>
      <c r="AD10" s="249"/>
      <c r="AE10" s="249"/>
      <c r="AF10" s="249"/>
      <c r="AG10" s="249"/>
      <c r="AH10" s="249"/>
    </row>
    <row r="11" spans="1:34" s="231" customFormat="1" ht="29.4" customHeight="1">
      <c r="A11" s="250"/>
      <c r="B11" s="574" t="s">
        <v>303</v>
      </c>
      <c r="C11" s="575"/>
      <c r="D11" s="575"/>
      <c r="E11" s="575"/>
      <c r="F11" s="575"/>
      <c r="G11" s="575"/>
      <c r="H11" s="575"/>
      <c r="I11" s="575"/>
      <c r="J11" s="575"/>
      <c r="K11" s="575"/>
      <c r="L11" s="575"/>
      <c r="M11" s="575"/>
      <c r="N11" s="575"/>
      <c r="O11" s="575"/>
      <c r="P11" s="575"/>
      <c r="Q11" s="575"/>
      <c r="R11" s="575"/>
      <c r="S11" s="575"/>
      <c r="T11" s="575"/>
      <c r="U11" s="575"/>
      <c r="V11" s="575"/>
      <c r="W11" s="575"/>
      <c r="X11" s="575"/>
      <c r="AB11" s="249"/>
      <c r="AC11" s="249"/>
      <c r="AD11" s="249"/>
      <c r="AE11" s="249"/>
      <c r="AF11" s="249"/>
      <c r="AG11" s="249"/>
      <c r="AH11" s="249"/>
    </row>
    <row r="12" spans="1:34" s="231" customFormat="1" ht="13.5" customHeight="1" thickBot="1">
      <c r="A12" s="250"/>
      <c r="B12" s="536" t="s">
        <v>408</v>
      </c>
      <c r="C12" s="585"/>
      <c r="D12" s="585"/>
      <c r="E12" s="585"/>
      <c r="F12" s="585"/>
      <c r="G12" s="585"/>
      <c r="H12" s="585"/>
      <c r="I12" s="585"/>
      <c r="J12" s="585"/>
      <c r="K12" s="585"/>
      <c r="L12" s="585"/>
      <c r="M12" s="585"/>
      <c r="N12" s="585"/>
      <c r="O12" s="585"/>
      <c r="P12" s="585"/>
      <c r="Q12" s="585"/>
      <c r="R12" s="585"/>
      <c r="S12" s="585"/>
      <c r="T12" s="585"/>
      <c r="U12" s="585"/>
      <c r="Y12" s="249"/>
      <c r="Z12" s="249"/>
      <c r="AA12" s="249"/>
      <c r="AB12" s="249"/>
      <c r="AC12" s="249"/>
      <c r="AD12" s="249"/>
      <c r="AE12" s="249"/>
    </row>
    <row r="13" spans="1:34" s="231" customFormat="1" ht="27" customHeight="1" thickBot="1">
      <c r="A13" s="250"/>
      <c r="B13" s="501" t="s">
        <v>429</v>
      </c>
      <c r="C13" s="502"/>
      <c r="D13" s="503"/>
      <c r="E13" s="576" t="str">
        <f>IF('様式1-1_②補助事業者'!F34=0,"",'様式1-1_②補助事業者'!F34)</f>
        <v/>
      </c>
      <c r="F13" s="577"/>
      <c r="G13" s="577"/>
      <c r="H13" s="578"/>
      <c r="I13" s="577"/>
      <c r="J13" s="577"/>
      <c r="K13" s="577"/>
      <c r="L13" s="577"/>
      <c r="M13" s="577"/>
      <c r="N13" s="577"/>
      <c r="O13" s="577"/>
      <c r="P13" s="577"/>
      <c r="Q13" s="577"/>
      <c r="R13" s="577"/>
      <c r="S13" s="577"/>
      <c r="T13" s="577"/>
      <c r="U13" s="577"/>
      <c r="V13" s="577"/>
      <c r="W13" s="577"/>
      <c r="X13" s="579"/>
      <c r="AB13" s="249"/>
      <c r="AC13" s="249"/>
      <c r="AD13" s="249"/>
      <c r="AE13" s="249"/>
      <c r="AF13" s="249"/>
      <c r="AG13" s="249"/>
      <c r="AH13" s="249"/>
    </row>
    <row r="14" spans="1:34" s="231" customFormat="1" ht="28.2" customHeight="1" thickBot="1">
      <c r="A14" s="250"/>
      <c r="B14" s="501" t="s">
        <v>37</v>
      </c>
      <c r="C14" s="507"/>
      <c r="D14" s="508"/>
      <c r="E14" s="251" t="s">
        <v>95</v>
      </c>
      <c r="F14" s="491" t="s">
        <v>192</v>
      </c>
      <c r="G14" s="580"/>
      <c r="H14" s="251" t="s">
        <v>95</v>
      </c>
      <c r="I14" s="581" t="s">
        <v>193</v>
      </c>
      <c r="J14" s="582"/>
      <c r="K14" s="251" t="s">
        <v>95</v>
      </c>
      <c r="L14" s="491" t="s">
        <v>203</v>
      </c>
      <c r="M14" s="583"/>
      <c r="N14" s="251" t="s">
        <v>95</v>
      </c>
      <c r="O14" s="491" t="s">
        <v>204</v>
      </c>
      <c r="P14" s="583"/>
      <c r="Q14" s="251" t="s">
        <v>95</v>
      </c>
      <c r="R14" s="491" t="s">
        <v>194</v>
      </c>
      <c r="S14" s="583"/>
      <c r="T14" s="252" t="s">
        <v>195</v>
      </c>
      <c r="U14" s="517"/>
      <c r="V14" s="584"/>
      <c r="W14" s="584"/>
      <c r="X14" s="253" t="s">
        <v>196</v>
      </c>
      <c r="AB14" s="249"/>
      <c r="AC14" s="249"/>
      <c r="AD14" s="249"/>
      <c r="AE14" s="249"/>
      <c r="AF14" s="249"/>
      <c r="AG14" s="249"/>
      <c r="AH14" s="249"/>
    </row>
    <row r="15" spans="1:34" s="231" customFormat="1" ht="27" customHeight="1" thickBot="1">
      <c r="A15" s="250"/>
      <c r="B15" s="501" t="s">
        <v>176</v>
      </c>
      <c r="C15" s="507"/>
      <c r="D15" s="508"/>
      <c r="E15" s="586" t="s">
        <v>198</v>
      </c>
      <c r="F15" s="587"/>
      <c r="G15" s="254"/>
      <c r="H15" s="255" t="s">
        <v>48</v>
      </c>
      <c r="I15" s="588" t="s">
        <v>199</v>
      </c>
      <c r="J15" s="589"/>
      <c r="K15" s="254"/>
      <c r="L15" s="256" t="s">
        <v>48</v>
      </c>
      <c r="M15" s="590" t="s">
        <v>197</v>
      </c>
      <c r="N15" s="583"/>
      <c r="O15" s="254"/>
      <c r="P15" s="256" t="s">
        <v>48</v>
      </c>
      <c r="Q15" s="590" t="s">
        <v>194</v>
      </c>
      <c r="R15" s="583"/>
      <c r="S15" s="254"/>
      <c r="T15" s="257" t="s">
        <v>200</v>
      </c>
      <c r="U15" s="517"/>
      <c r="V15" s="584"/>
      <c r="W15" s="584"/>
      <c r="X15" s="253" t="s">
        <v>196</v>
      </c>
      <c r="AB15" s="249"/>
      <c r="AC15" s="249"/>
      <c r="AD15" s="249"/>
      <c r="AE15" s="249"/>
      <c r="AF15" s="249"/>
      <c r="AG15" s="249"/>
      <c r="AH15" s="249"/>
    </row>
    <row r="16" spans="1:34" s="231" customFormat="1" ht="27" customHeight="1">
      <c r="A16" s="250"/>
      <c r="B16" s="498" t="s">
        <v>39</v>
      </c>
      <c r="C16" s="507"/>
      <c r="D16" s="508"/>
      <c r="E16" s="591"/>
      <c r="F16" s="592"/>
      <c r="G16" s="593"/>
      <c r="H16" s="592"/>
      <c r="I16" s="592"/>
      <c r="J16" s="592"/>
      <c r="K16" s="592"/>
      <c r="L16" s="592"/>
      <c r="M16" s="592"/>
      <c r="N16" s="592"/>
      <c r="O16" s="592"/>
      <c r="P16" s="592"/>
      <c r="Q16" s="592"/>
      <c r="R16" s="592"/>
      <c r="S16" s="592"/>
      <c r="T16" s="592"/>
      <c r="U16" s="592"/>
      <c r="V16" s="592"/>
      <c r="W16" s="592"/>
      <c r="X16" s="594"/>
      <c r="AB16" s="249"/>
      <c r="AC16" s="249"/>
      <c r="AD16" s="249"/>
      <c r="AE16" s="249"/>
      <c r="AF16" s="249"/>
      <c r="AG16" s="249"/>
      <c r="AH16" s="249"/>
    </row>
    <row r="17" spans="1:34" s="231" customFormat="1" ht="27" customHeight="1">
      <c r="A17" s="250"/>
      <c r="B17" s="498" t="s">
        <v>38</v>
      </c>
      <c r="C17" s="507"/>
      <c r="D17" s="508"/>
      <c r="E17" s="591"/>
      <c r="F17" s="592"/>
      <c r="G17" s="592"/>
      <c r="H17" s="592"/>
      <c r="I17" s="592"/>
      <c r="J17" s="592"/>
      <c r="K17" s="592"/>
      <c r="L17" s="592"/>
      <c r="M17" s="592"/>
      <c r="N17" s="592"/>
      <c r="O17" s="592"/>
      <c r="P17" s="592"/>
      <c r="Q17" s="592"/>
      <c r="R17" s="592"/>
      <c r="S17" s="592"/>
      <c r="T17" s="592"/>
      <c r="U17" s="592"/>
      <c r="V17" s="592"/>
      <c r="W17" s="592"/>
      <c r="X17" s="594"/>
      <c r="AB17" s="249"/>
      <c r="AC17" s="249"/>
      <c r="AD17" s="249"/>
      <c r="AE17" s="249"/>
      <c r="AF17" s="249"/>
      <c r="AG17" s="249"/>
      <c r="AH17" s="249"/>
    </row>
    <row r="18" spans="1:34" s="231" customFormat="1" ht="27" customHeight="1" thickBot="1">
      <c r="A18" s="250"/>
      <c r="B18" s="498" t="s">
        <v>177</v>
      </c>
      <c r="C18" s="507"/>
      <c r="D18" s="508"/>
      <c r="E18" s="571"/>
      <c r="F18" s="572"/>
      <c r="G18" s="572"/>
      <c r="H18" s="572"/>
      <c r="I18" s="572"/>
      <c r="J18" s="572"/>
      <c r="K18" s="572"/>
      <c r="L18" s="572"/>
      <c r="M18" s="572"/>
      <c r="N18" s="572"/>
      <c r="O18" s="572"/>
      <c r="P18" s="572"/>
      <c r="Q18" s="572"/>
      <c r="R18" s="572"/>
      <c r="S18" s="572"/>
      <c r="T18" s="572"/>
      <c r="U18" s="572"/>
      <c r="V18" s="572"/>
      <c r="W18" s="572"/>
      <c r="X18" s="573"/>
      <c r="AB18" s="249"/>
      <c r="AC18" s="249"/>
      <c r="AD18" s="249"/>
      <c r="AE18" s="249"/>
      <c r="AF18" s="249"/>
      <c r="AG18" s="249"/>
      <c r="AH18" s="249"/>
    </row>
    <row r="19" spans="1:34" s="231" customFormat="1" ht="13.8" customHeight="1">
      <c r="AB19" s="249"/>
      <c r="AC19" s="249"/>
      <c r="AD19" s="249"/>
      <c r="AE19" s="249"/>
      <c r="AF19" s="249"/>
      <c r="AG19" s="249"/>
      <c r="AH19" s="249"/>
    </row>
    <row r="20" spans="1:34" s="231" customFormat="1" ht="13.8" customHeight="1">
      <c r="AB20" s="249"/>
      <c r="AC20" s="249"/>
      <c r="AD20" s="249"/>
      <c r="AE20" s="249"/>
      <c r="AF20" s="249"/>
      <c r="AG20" s="249"/>
      <c r="AH20" s="249"/>
    </row>
    <row r="21" spans="1:34" s="231" customFormat="1" ht="13.8" customHeight="1">
      <c r="AB21" s="249"/>
      <c r="AC21" s="249"/>
      <c r="AD21" s="249"/>
      <c r="AE21" s="249"/>
      <c r="AF21" s="249"/>
      <c r="AG21" s="249"/>
      <c r="AH21" s="249"/>
    </row>
    <row r="22" spans="1:34" s="248" customFormat="1" ht="15" customHeight="1">
      <c r="A22" s="237" t="s">
        <v>419</v>
      </c>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AB22" s="249"/>
      <c r="AC22" s="249"/>
      <c r="AD22" s="249"/>
      <c r="AE22" s="249"/>
      <c r="AF22" s="249"/>
      <c r="AG22" s="249"/>
      <c r="AH22" s="249"/>
    </row>
    <row r="23" spans="1:34" s="248" customFormat="1" ht="59.4" customHeight="1" thickBot="1">
      <c r="A23" s="237"/>
      <c r="B23" s="595" t="s">
        <v>430</v>
      </c>
      <c r="C23" s="595"/>
      <c r="D23" s="595"/>
      <c r="E23" s="595"/>
      <c r="F23" s="595"/>
      <c r="G23" s="595"/>
      <c r="H23" s="595"/>
      <c r="I23" s="595"/>
      <c r="J23" s="595"/>
      <c r="K23" s="595"/>
      <c r="L23" s="595"/>
      <c r="M23" s="595"/>
      <c r="N23" s="595"/>
      <c r="O23" s="595"/>
      <c r="P23" s="595"/>
      <c r="Q23" s="595"/>
      <c r="R23" s="595"/>
      <c r="S23" s="595"/>
      <c r="T23" s="595"/>
      <c r="U23" s="595"/>
      <c r="V23" s="595"/>
      <c r="W23" s="595"/>
      <c r="X23" s="595"/>
      <c r="AB23" s="249"/>
      <c r="AC23" s="249"/>
      <c r="AD23" s="249"/>
      <c r="AE23" s="249"/>
      <c r="AF23" s="249"/>
      <c r="AG23" s="249"/>
      <c r="AH23" s="249"/>
    </row>
    <row r="24" spans="1:34" s="231" customFormat="1" ht="26.4" customHeight="1">
      <c r="A24" s="250"/>
      <c r="B24" s="221" t="s">
        <v>95</v>
      </c>
      <c r="C24" s="542" t="s">
        <v>423</v>
      </c>
      <c r="D24" s="543"/>
      <c r="E24" s="543"/>
      <c r="F24" s="543"/>
      <c r="G24" s="543"/>
      <c r="H24" s="543"/>
      <c r="I24" s="543"/>
      <c r="J24" s="543"/>
      <c r="K24" s="543"/>
      <c r="L24" s="543"/>
      <c r="M24" s="543"/>
      <c r="N24" s="543"/>
      <c r="O24" s="543"/>
      <c r="P24" s="543"/>
      <c r="Q24" s="543"/>
      <c r="R24" s="543"/>
      <c r="S24" s="543"/>
      <c r="T24" s="543"/>
      <c r="U24" s="543"/>
      <c r="V24" s="543"/>
      <c r="W24" s="543"/>
      <c r="X24" s="544"/>
    </row>
    <row r="25" spans="1:34" s="231" customFormat="1" ht="26.4" customHeight="1">
      <c r="A25" s="250"/>
      <c r="B25" s="222" t="s">
        <v>95</v>
      </c>
      <c r="C25" s="545" t="s">
        <v>424</v>
      </c>
      <c r="D25" s="546"/>
      <c r="E25" s="546"/>
      <c r="F25" s="546"/>
      <c r="G25" s="546"/>
      <c r="H25" s="546"/>
      <c r="I25" s="546"/>
      <c r="J25" s="546"/>
      <c r="K25" s="546"/>
      <c r="L25" s="546"/>
      <c r="M25" s="546"/>
      <c r="N25" s="546"/>
      <c r="O25" s="546"/>
      <c r="P25" s="546"/>
      <c r="Q25" s="546"/>
      <c r="R25" s="546"/>
      <c r="S25" s="546"/>
      <c r="T25" s="546"/>
      <c r="U25" s="546"/>
      <c r="V25" s="546"/>
      <c r="W25" s="546"/>
      <c r="X25" s="547"/>
    </row>
    <row r="26" spans="1:34" s="231" customFormat="1" ht="26.4" customHeight="1">
      <c r="A26" s="250"/>
      <c r="B26" s="222" t="s">
        <v>95</v>
      </c>
      <c r="C26" s="545" t="s">
        <v>425</v>
      </c>
      <c r="D26" s="546"/>
      <c r="E26" s="546"/>
      <c r="F26" s="546"/>
      <c r="G26" s="546"/>
      <c r="H26" s="546"/>
      <c r="I26" s="546"/>
      <c r="J26" s="546"/>
      <c r="K26" s="546"/>
      <c r="L26" s="546"/>
      <c r="M26" s="546"/>
      <c r="N26" s="546"/>
      <c r="O26" s="546"/>
      <c r="P26" s="546"/>
      <c r="Q26" s="546"/>
      <c r="R26" s="546"/>
      <c r="S26" s="546"/>
      <c r="T26" s="546"/>
      <c r="U26" s="546"/>
      <c r="V26" s="546"/>
      <c r="W26" s="546"/>
      <c r="X26" s="547"/>
    </row>
    <row r="27" spans="1:34" s="231" customFormat="1" ht="26.4" customHeight="1">
      <c r="A27" s="250"/>
      <c r="B27" s="222" t="s">
        <v>95</v>
      </c>
      <c r="C27" s="545" t="s">
        <v>420</v>
      </c>
      <c r="D27" s="546"/>
      <c r="E27" s="546"/>
      <c r="F27" s="546"/>
      <c r="G27" s="546"/>
      <c r="H27" s="546"/>
      <c r="I27" s="546"/>
      <c r="J27" s="546"/>
      <c r="K27" s="546"/>
      <c r="L27" s="546"/>
      <c r="M27" s="546"/>
      <c r="N27" s="546"/>
      <c r="O27" s="546"/>
      <c r="P27" s="546"/>
      <c r="Q27" s="546"/>
      <c r="R27" s="546"/>
      <c r="S27" s="546"/>
      <c r="T27" s="546"/>
      <c r="U27" s="546"/>
      <c r="V27" s="546"/>
      <c r="W27" s="546"/>
      <c r="X27" s="547"/>
    </row>
    <row r="28" spans="1:34" s="231" customFormat="1" ht="26.4" customHeight="1" thickBot="1">
      <c r="A28" s="250"/>
      <c r="B28" s="223" t="s">
        <v>95</v>
      </c>
      <c r="C28" s="548" t="s">
        <v>418</v>
      </c>
      <c r="D28" s="549"/>
      <c r="E28" s="549"/>
      <c r="F28" s="549"/>
      <c r="G28" s="549"/>
      <c r="H28" s="549"/>
      <c r="I28" s="549"/>
      <c r="J28" s="549"/>
      <c r="K28" s="549"/>
      <c r="L28" s="549"/>
      <c r="M28" s="549"/>
      <c r="N28" s="549"/>
      <c r="O28" s="549"/>
      <c r="P28" s="549"/>
      <c r="Q28" s="549"/>
      <c r="R28" s="549"/>
      <c r="S28" s="549"/>
      <c r="T28" s="549"/>
      <c r="U28" s="549"/>
      <c r="V28" s="549"/>
      <c r="W28" s="549"/>
      <c r="X28" s="550"/>
    </row>
    <row r="29" spans="1:34" s="231" customFormat="1" ht="79.8" customHeight="1" thickBot="1">
      <c r="A29" s="250"/>
      <c r="B29" s="551" t="s">
        <v>431</v>
      </c>
      <c r="C29" s="552"/>
      <c r="D29" s="552"/>
      <c r="E29" s="552"/>
      <c r="F29" s="552"/>
      <c r="G29" s="552"/>
      <c r="H29" s="552"/>
      <c r="I29" s="552"/>
      <c r="J29" s="552"/>
      <c r="K29" s="552"/>
      <c r="L29" s="552"/>
      <c r="M29" s="552"/>
      <c r="N29" s="552"/>
      <c r="O29" s="552"/>
      <c r="P29" s="552"/>
      <c r="Q29" s="552"/>
      <c r="R29" s="552"/>
      <c r="S29" s="552"/>
      <c r="T29" s="552"/>
      <c r="U29" s="552"/>
      <c r="V29" s="552"/>
      <c r="W29" s="552"/>
      <c r="X29" s="553"/>
      <c r="Y29" s="249"/>
      <c r="Z29" s="249"/>
      <c r="AA29" s="249"/>
      <c r="AB29" s="249"/>
      <c r="AC29" s="249"/>
      <c r="AD29" s="249"/>
      <c r="AE29" s="249"/>
    </row>
    <row r="30" spans="1:34" s="231" customFormat="1" ht="90.6" customHeight="1" thickBot="1">
      <c r="A30" s="250"/>
      <c r="B30" s="478"/>
      <c r="C30" s="479"/>
      <c r="D30" s="479"/>
      <c r="E30" s="479"/>
      <c r="F30" s="479"/>
      <c r="G30" s="479"/>
      <c r="H30" s="479"/>
      <c r="I30" s="479"/>
      <c r="J30" s="479"/>
      <c r="K30" s="479"/>
      <c r="L30" s="479"/>
      <c r="M30" s="479"/>
      <c r="N30" s="479"/>
      <c r="O30" s="479"/>
      <c r="P30" s="479"/>
      <c r="Q30" s="479"/>
      <c r="R30" s="479"/>
      <c r="S30" s="479"/>
      <c r="T30" s="479"/>
      <c r="U30" s="479"/>
      <c r="V30" s="479"/>
      <c r="W30" s="479"/>
      <c r="X30" s="480"/>
      <c r="Y30" s="249"/>
      <c r="Z30" s="249"/>
      <c r="AA30" s="249"/>
      <c r="AB30" s="249"/>
      <c r="AC30" s="249"/>
      <c r="AD30" s="249"/>
      <c r="AE30" s="249"/>
    </row>
    <row r="31" spans="1:34" s="231" customFormat="1" ht="4.95" customHeight="1">
      <c r="A31" s="250"/>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AB31" s="249"/>
      <c r="AC31" s="249"/>
      <c r="AD31" s="249"/>
      <c r="AE31" s="249"/>
      <c r="AF31" s="249"/>
      <c r="AG31" s="249"/>
      <c r="AH31" s="249"/>
    </row>
    <row r="32" spans="1:34" s="231" customFormat="1" ht="13.5" customHeight="1">
      <c r="A32" s="250"/>
      <c r="B32" s="536"/>
      <c r="C32" s="537"/>
      <c r="D32" s="537"/>
      <c r="E32" s="537"/>
      <c r="F32" s="537"/>
      <c r="G32" s="537"/>
      <c r="H32" s="537"/>
      <c r="I32" s="537"/>
      <c r="J32" s="537"/>
      <c r="K32" s="537"/>
      <c r="L32" s="537"/>
      <c r="M32" s="537"/>
      <c r="N32" s="537"/>
      <c r="O32" s="537"/>
      <c r="P32" s="537"/>
      <c r="Q32" s="537"/>
      <c r="R32" s="537"/>
      <c r="S32" s="537"/>
      <c r="T32" s="537"/>
      <c r="U32" s="537"/>
      <c r="V32" s="537"/>
      <c r="W32" s="537"/>
      <c r="X32" s="537"/>
      <c r="AB32" s="249"/>
      <c r="AC32" s="249"/>
      <c r="AD32" s="249"/>
      <c r="AE32" s="249"/>
      <c r="AF32" s="249"/>
      <c r="AG32" s="249"/>
      <c r="AH32" s="249"/>
    </row>
    <row r="33" spans="1:34" s="231"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AB33" s="249"/>
      <c r="AC33" s="249"/>
      <c r="AD33" s="249"/>
      <c r="AE33" s="249"/>
      <c r="AF33" s="249"/>
      <c r="AG33" s="249"/>
      <c r="AH33" s="249"/>
    </row>
    <row r="34" spans="1:34" s="261" customFormat="1">
      <c r="A34" s="596" t="s">
        <v>150</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AB34" s="249"/>
      <c r="AC34" s="249"/>
      <c r="AD34" s="249"/>
      <c r="AE34" s="249"/>
      <c r="AF34" s="249"/>
      <c r="AG34" s="249"/>
      <c r="AH34" s="249"/>
    </row>
    <row r="35" spans="1:34" s="231" customFormat="1" ht="13.5" customHeight="1">
      <c r="A35" s="237" t="s">
        <v>248</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AB35" s="249"/>
      <c r="AC35" s="249"/>
      <c r="AD35" s="249"/>
      <c r="AE35" s="249"/>
      <c r="AF35" s="249"/>
      <c r="AG35" s="249"/>
      <c r="AH35" s="249"/>
    </row>
    <row r="36" spans="1:34" s="231" customFormat="1" ht="13.5" customHeight="1" thickBot="1">
      <c r="A36" s="237" t="s">
        <v>239</v>
      </c>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AB36" s="249"/>
      <c r="AC36" s="249"/>
      <c r="AD36" s="249"/>
      <c r="AE36" s="249"/>
      <c r="AF36" s="249"/>
      <c r="AG36" s="249"/>
      <c r="AH36" s="249"/>
    </row>
    <row r="37" spans="1:34" s="231" customFormat="1" ht="40.200000000000003" customHeight="1" thickBot="1">
      <c r="A37" s="237"/>
      <c r="B37" s="481"/>
      <c r="C37" s="597"/>
      <c r="D37" s="597"/>
      <c r="E37" s="482"/>
      <c r="F37" s="482"/>
      <c r="G37" s="482"/>
      <c r="H37" s="482"/>
      <c r="I37" s="482"/>
      <c r="J37" s="482"/>
      <c r="K37" s="482"/>
      <c r="L37" s="482"/>
      <c r="M37" s="482"/>
      <c r="N37" s="482"/>
      <c r="O37" s="482"/>
      <c r="P37" s="482"/>
      <c r="Q37" s="482"/>
      <c r="R37" s="482"/>
      <c r="S37" s="482"/>
      <c r="T37" s="482"/>
      <c r="U37" s="482"/>
      <c r="V37" s="482"/>
      <c r="W37" s="482"/>
      <c r="X37" s="483"/>
      <c r="AB37" s="249"/>
      <c r="AC37" s="249"/>
      <c r="AD37" s="249"/>
      <c r="AE37" s="249"/>
      <c r="AF37" s="249"/>
      <c r="AG37" s="249"/>
      <c r="AH37" s="249"/>
    </row>
    <row r="38" spans="1:34" s="262" customFormat="1" ht="8.25" customHeight="1">
      <c r="A38" s="238"/>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AB38" s="263"/>
      <c r="AC38" s="263"/>
      <c r="AD38" s="263"/>
      <c r="AE38" s="263"/>
      <c r="AF38" s="263"/>
      <c r="AG38" s="263"/>
      <c r="AH38" s="263"/>
    </row>
    <row r="39" spans="1:34" s="231" customFormat="1" ht="13.5" customHeight="1" thickBot="1">
      <c r="A39" s="237" t="s">
        <v>201</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AB39" s="249"/>
      <c r="AC39" s="249"/>
      <c r="AD39" s="249"/>
      <c r="AE39" s="249"/>
      <c r="AF39" s="249"/>
      <c r="AG39" s="249"/>
      <c r="AH39" s="249"/>
    </row>
    <row r="40" spans="1:34" s="231" customFormat="1" ht="40.200000000000003" customHeight="1" thickBot="1">
      <c r="A40" s="230"/>
      <c r="B40" s="481"/>
      <c r="C40" s="597"/>
      <c r="D40" s="597"/>
      <c r="E40" s="482"/>
      <c r="F40" s="482"/>
      <c r="G40" s="482"/>
      <c r="H40" s="482"/>
      <c r="I40" s="482"/>
      <c r="J40" s="482"/>
      <c r="K40" s="482"/>
      <c r="L40" s="482"/>
      <c r="M40" s="482"/>
      <c r="N40" s="482"/>
      <c r="O40" s="482"/>
      <c r="P40" s="482"/>
      <c r="Q40" s="482"/>
      <c r="R40" s="482"/>
      <c r="S40" s="482"/>
      <c r="T40" s="482"/>
      <c r="U40" s="482"/>
      <c r="V40" s="482"/>
      <c r="W40" s="482"/>
      <c r="X40" s="483"/>
      <c r="AB40" s="249"/>
      <c r="AC40" s="249"/>
      <c r="AD40" s="249"/>
      <c r="AE40" s="249"/>
      <c r="AF40" s="249"/>
      <c r="AG40" s="249"/>
      <c r="AH40" s="249"/>
    </row>
    <row r="41" spans="1:34" s="262" customFormat="1" ht="13.5" customHeight="1">
      <c r="A41" s="238"/>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AB41" s="263"/>
      <c r="AC41" s="263"/>
      <c r="AD41" s="263"/>
      <c r="AE41" s="263"/>
      <c r="AF41" s="263"/>
      <c r="AG41" s="263"/>
      <c r="AH41" s="263"/>
    </row>
    <row r="42" spans="1:34" s="231" customFormat="1" ht="13.5" customHeight="1" thickBot="1">
      <c r="A42" s="241" t="s">
        <v>238</v>
      </c>
      <c r="B42" s="241"/>
      <c r="C42" s="241"/>
      <c r="D42" s="241"/>
      <c r="E42" s="260"/>
      <c r="F42" s="260"/>
      <c r="G42" s="260"/>
      <c r="H42" s="260"/>
      <c r="I42" s="260"/>
      <c r="J42" s="260"/>
      <c r="K42" s="260"/>
      <c r="L42" s="260"/>
      <c r="M42" s="260"/>
      <c r="N42" s="260"/>
      <c r="O42" s="260"/>
      <c r="P42" s="260"/>
      <c r="Q42" s="260"/>
      <c r="R42" s="260"/>
      <c r="S42" s="260"/>
      <c r="T42" s="260"/>
      <c r="U42" s="260"/>
      <c r="V42" s="260"/>
      <c r="W42" s="260"/>
      <c r="X42" s="260"/>
      <c r="AB42" s="249"/>
      <c r="AC42" s="249"/>
      <c r="AD42" s="249"/>
      <c r="AE42" s="249"/>
      <c r="AF42" s="249"/>
      <c r="AG42" s="249"/>
      <c r="AH42" s="249"/>
    </row>
    <row r="43" spans="1:34" s="231" customFormat="1" ht="27" customHeight="1" thickBot="1">
      <c r="A43" s="230"/>
      <c r="B43" s="251" t="s">
        <v>95</v>
      </c>
      <c r="C43" s="598" t="s">
        <v>235</v>
      </c>
      <c r="D43" s="599"/>
      <c r="E43" s="251" t="s">
        <v>95</v>
      </c>
      <c r="F43" s="600" t="s">
        <v>232</v>
      </c>
      <c r="G43" s="599"/>
      <c r="H43" s="251" t="s">
        <v>95</v>
      </c>
      <c r="I43" s="601" t="s">
        <v>233</v>
      </c>
      <c r="J43" s="599"/>
      <c r="K43" s="251" t="s">
        <v>95</v>
      </c>
      <c r="L43" s="600" t="s">
        <v>234</v>
      </c>
      <c r="M43" s="599"/>
      <c r="N43" s="251" t="s">
        <v>95</v>
      </c>
      <c r="O43" s="600" t="s">
        <v>231</v>
      </c>
      <c r="P43" s="599"/>
      <c r="Q43" s="251" t="s">
        <v>95</v>
      </c>
      <c r="R43" s="600" t="s">
        <v>218</v>
      </c>
      <c r="S43" s="534"/>
      <c r="T43" s="602"/>
      <c r="U43" s="603"/>
      <c r="V43" s="603"/>
      <c r="W43" s="604"/>
      <c r="X43" s="264" t="s">
        <v>196</v>
      </c>
      <c r="AB43" s="249"/>
      <c r="AC43" s="249"/>
      <c r="AD43" s="249"/>
      <c r="AE43" s="249"/>
      <c r="AF43" s="249"/>
      <c r="AG43" s="249"/>
      <c r="AH43" s="249"/>
    </row>
    <row r="44" spans="1:34" s="231" customFormat="1" ht="45" customHeight="1">
      <c r="A44" s="230"/>
      <c r="B44" s="606" t="s">
        <v>304</v>
      </c>
      <c r="C44" s="607"/>
      <c r="D44" s="607"/>
      <c r="E44" s="607"/>
      <c r="F44" s="607"/>
      <c r="G44" s="607"/>
      <c r="H44" s="607"/>
      <c r="I44" s="607"/>
      <c r="J44" s="607"/>
      <c r="K44" s="607"/>
      <c r="L44" s="607"/>
      <c r="M44" s="607"/>
      <c r="N44" s="607"/>
      <c r="O44" s="607"/>
      <c r="P44" s="607"/>
      <c r="Q44" s="607"/>
      <c r="R44" s="607"/>
      <c r="S44" s="607"/>
      <c r="T44" s="607"/>
      <c r="U44" s="607"/>
      <c r="V44" s="607"/>
      <c r="W44" s="607"/>
      <c r="X44" s="585"/>
      <c r="AB44" s="249"/>
      <c r="AC44" s="249"/>
      <c r="AD44" s="249"/>
      <c r="AE44" s="249"/>
      <c r="AF44" s="249"/>
      <c r="AG44" s="249"/>
      <c r="AH44" s="249"/>
    </row>
    <row r="45" spans="1:34" s="265" customFormat="1" ht="25.5" customHeight="1" thickBot="1">
      <c r="A45" s="237" t="s">
        <v>279</v>
      </c>
      <c r="B45" s="246"/>
      <c r="C45" s="246"/>
      <c r="D45" s="246"/>
      <c r="E45" s="246"/>
      <c r="F45" s="246"/>
      <c r="G45" s="246"/>
      <c r="H45" s="246"/>
      <c r="I45" s="246"/>
      <c r="J45" s="246"/>
      <c r="K45" s="246"/>
      <c r="L45" s="246"/>
      <c r="M45" s="246"/>
      <c r="N45" s="246"/>
      <c r="O45" s="246"/>
      <c r="P45" s="246"/>
      <c r="Q45" s="246"/>
      <c r="R45" s="246"/>
      <c r="S45" s="246"/>
      <c r="T45" s="246"/>
      <c r="U45" s="246"/>
      <c r="V45" s="246"/>
      <c r="W45" s="246"/>
      <c r="X45" s="246"/>
    </row>
    <row r="46" spans="1:34" s="265" customFormat="1" ht="58.5" customHeight="1" thickBot="1">
      <c r="A46" s="246"/>
      <c r="B46" s="478"/>
      <c r="C46" s="479"/>
      <c r="D46" s="479"/>
      <c r="E46" s="627"/>
      <c r="F46" s="627"/>
      <c r="G46" s="627"/>
      <c r="H46" s="627"/>
      <c r="I46" s="627"/>
      <c r="J46" s="627"/>
      <c r="K46" s="627"/>
      <c r="L46" s="627"/>
      <c r="M46" s="627"/>
      <c r="N46" s="627"/>
      <c r="O46" s="627"/>
      <c r="P46" s="627"/>
      <c r="Q46" s="627"/>
      <c r="R46" s="627"/>
      <c r="S46" s="627"/>
      <c r="T46" s="627"/>
      <c r="U46" s="627"/>
      <c r="V46" s="627"/>
      <c r="W46" s="627"/>
      <c r="X46" s="628"/>
    </row>
    <row r="47" spans="1:34" s="265" customFormat="1" ht="6" customHeight="1">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5"/>
    </row>
    <row r="48" spans="1:34" s="233" customFormat="1" ht="19.95" customHeight="1" thickBot="1">
      <c r="A48" s="237" t="s">
        <v>280</v>
      </c>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32"/>
    </row>
    <row r="49" spans="1:25" s="233" customFormat="1" ht="54" customHeight="1" thickBot="1">
      <c r="A49" s="246"/>
      <c r="B49" s="478"/>
      <c r="C49" s="479"/>
      <c r="D49" s="479"/>
      <c r="E49" s="627"/>
      <c r="F49" s="627"/>
      <c r="G49" s="627"/>
      <c r="H49" s="627"/>
      <c r="I49" s="627"/>
      <c r="J49" s="627"/>
      <c r="K49" s="627"/>
      <c r="L49" s="627"/>
      <c r="M49" s="627"/>
      <c r="N49" s="627"/>
      <c r="O49" s="627"/>
      <c r="P49" s="627"/>
      <c r="Q49" s="627"/>
      <c r="R49" s="627"/>
      <c r="S49" s="627"/>
      <c r="T49" s="627"/>
      <c r="U49" s="627"/>
      <c r="V49" s="627"/>
      <c r="W49" s="627"/>
      <c r="X49" s="628"/>
      <c r="Y49" s="232"/>
    </row>
    <row r="50" spans="1:25" s="231" customFormat="1" ht="27.45" customHeight="1">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row>
    <row r="51" spans="1:25" s="231" customFormat="1" ht="27.45" customHeight="1" thickBot="1">
      <c r="A51" s="237" t="s">
        <v>281</v>
      </c>
      <c r="B51" s="243"/>
      <c r="C51" s="243"/>
      <c r="D51" s="243"/>
      <c r="E51" s="243"/>
      <c r="F51" s="243"/>
      <c r="G51" s="243"/>
      <c r="H51" s="243"/>
      <c r="I51" s="243"/>
      <c r="J51" s="243"/>
      <c r="K51" s="243"/>
      <c r="L51" s="243"/>
      <c r="M51" s="243"/>
      <c r="N51" s="243"/>
      <c r="O51" s="243"/>
      <c r="P51" s="243"/>
      <c r="Q51" s="243"/>
      <c r="R51" s="243"/>
      <c r="S51" s="243"/>
      <c r="T51" s="243"/>
      <c r="U51" s="243"/>
      <c r="V51" s="243"/>
      <c r="W51" s="243"/>
      <c r="X51" s="243"/>
    </row>
    <row r="52" spans="1:25" s="231" customFormat="1" ht="27.45" customHeight="1" thickBot="1">
      <c r="A52" s="237"/>
      <c r="B52" s="608" t="s">
        <v>178</v>
      </c>
      <c r="C52" s="502"/>
      <c r="D52" s="503"/>
      <c r="E52" s="609"/>
      <c r="F52" s="610"/>
      <c r="G52" s="610"/>
      <c r="H52" s="610"/>
      <c r="I52" s="610"/>
      <c r="J52" s="610"/>
      <c r="K52" s="610"/>
      <c r="L52" s="610"/>
      <c r="M52" s="610"/>
      <c r="N52" s="610"/>
      <c r="O52" s="610"/>
      <c r="P52" s="610"/>
      <c r="Q52" s="610"/>
      <c r="R52" s="610"/>
      <c r="S52" s="610"/>
      <c r="T52" s="610"/>
      <c r="U52" s="610"/>
      <c r="V52" s="610"/>
      <c r="W52" s="610"/>
      <c r="X52" s="611"/>
    </row>
    <row r="53" spans="1:25" s="231" customFormat="1" ht="22.5" customHeight="1" thickBot="1">
      <c r="A53" s="238"/>
      <c r="B53" s="498" t="s">
        <v>202</v>
      </c>
      <c r="C53" s="612"/>
      <c r="D53" s="613"/>
      <c r="E53" s="239" t="s">
        <v>249</v>
      </c>
      <c r="F53" s="240"/>
      <c r="G53" s="241"/>
      <c r="H53" s="241"/>
      <c r="I53" s="242"/>
      <c r="J53" s="242"/>
      <c r="K53" s="243"/>
      <c r="L53" s="244"/>
      <c r="M53" s="559" t="s">
        <v>106</v>
      </c>
      <c r="N53" s="629"/>
      <c r="O53" s="629"/>
      <c r="P53" s="629"/>
      <c r="Q53" s="629"/>
      <c r="R53" s="629"/>
      <c r="S53" s="629"/>
      <c r="T53" s="629"/>
      <c r="U53" s="629"/>
      <c r="V53" s="629"/>
      <c r="W53" s="629"/>
      <c r="X53" s="630"/>
    </row>
    <row r="54" spans="1:25" s="231" customFormat="1" ht="21" customHeight="1" thickBot="1">
      <c r="A54" s="238"/>
      <c r="B54" s="498"/>
      <c r="C54" s="612"/>
      <c r="D54" s="613"/>
      <c r="E54" s="614" t="s">
        <v>40</v>
      </c>
      <c r="F54" s="615"/>
      <c r="G54" s="616"/>
      <c r="H54" s="617"/>
      <c r="I54" s="618" t="s">
        <v>96</v>
      </c>
      <c r="J54" s="615"/>
      <c r="K54" s="616"/>
      <c r="L54" s="617"/>
      <c r="M54" s="631"/>
      <c r="N54" s="631"/>
      <c r="O54" s="631"/>
      <c r="P54" s="631"/>
      <c r="Q54" s="631"/>
      <c r="R54" s="631"/>
      <c r="S54" s="631"/>
      <c r="T54" s="631"/>
      <c r="U54" s="631"/>
      <c r="V54" s="631"/>
      <c r="W54" s="631"/>
      <c r="X54" s="632"/>
    </row>
    <row r="55" spans="1:25" s="231" customFormat="1" ht="24.75" customHeight="1">
      <c r="A55" s="230"/>
      <c r="B55" s="501" t="s">
        <v>181</v>
      </c>
      <c r="C55" s="511"/>
      <c r="D55" s="512"/>
      <c r="E55" s="564"/>
      <c r="F55" s="565"/>
      <c r="G55" s="565"/>
      <c r="H55" s="565"/>
      <c r="I55" s="565"/>
      <c r="J55" s="565"/>
      <c r="K55" s="565"/>
      <c r="L55" s="565"/>
      <c r="M55" s="565"/>
      <c r="N55" s="565"/>
      <c r="O55" s="565"/>
      <c r="P55" s="565"/>
      <c r="Q55" s="565"/>
      <c r="R55" s="565"/>
      <c r="S55" s="565"/>
      <c r="T55" s="565"/>
      <c r="U55" s="565"/>
      <c r="V55" s="565"/>
      <c r="W55" s="565"/>
      <c r="X55" s="566"/>
    </row>
    <row r="56" spans="1:25" s="231" customFormat="1" ht="27.45" customHeight="1">
      <c r="A56" s="230"/>
      <c r="B56" s="501" t="s">
        <v>180</v>
      </c>
      <c r="C56" s="511"/>
      <c r="D56" s="512"/>
      <c r="E56" s="619"/>
      <c r="F56" s="620"/>
      <c r="G56" s="620"/>
      <c r="H56" s="620"/>
      <c r="I56" s="620"/>
      <c r="J56" s="620"/>
      <c r="K56" s="620"/>
      <c r="L56" s="620"/>
      <c r="M56" s="620"/>
      <c r="N56" s="620"/>
      <c r="O56" s="620"/>
      <c r="P56" s="620"/>
      <c r="Q56" s="620"/>
      <c r="R56" s="620"/>
      <c r="S56" s="620"/>
      <c r="T56" s="620"/>
      <c r="U56" s="620"/>
      <c r="V56" s="620"/>
      <c r="W56" s="620"/>
      <c r="X56" s="621"/>
    </row>
    <row r="57" spans="1:25" s="233" customFormat="1" ht="19.95" customHeight="1">
      <c r="A57" s="230"/>
      <c r="B57" s="605"/>
      <c r="C57" s="511"/>
      <c r="D57" s="512"/>
      <c r="E57" s="622"/>
      <c r="F57" s="607"/>
      <c r="G57" s="607"/>
      <c r="H57" s="607"/>
      <c r="I57" s="607"/>
      <c r="J57" s="607"/>
      <c r="K57" s="607"/>
      <c r="L57" s="607"/>
      <c r="M57" s="607"/>
      <c r="N57" s="607"/>
      <c r="O57" s="607"/>
      <c r="P57" s="607"/>
      <c r="Q57" s="607"/>
      <c r="R57" s="607"/>
      <c r="S57" s="607"/>
      <c r="T57" s="607"/>
      <c r="U57" s="607"/>
      <c r="V57" s="607"/>
      <c r="W57" s="607"/>
      <c r="X57" s="623"/>
      <c r="Y57" s="232"/>
    </row>
    <row r="58" spans="1:25" s="233" customFormat="1" ht="19.95" customHeight="1">
      <c r="A58" s="230"/>
      <c r="B58" s="605"/>
      <c r="C58" s="511"/>
      <c r="D58" s="512"/>
      <c r="E58" s="622"/>
      <c r="F58" s="607"/>
      <c r="G58" s="607"/>
      <c r="H58" s="607"/>
      <c r="I58" s="607"/>
      <c r="J58" s="607"/>
      <c r="K58" s="607"/>
      <c r="L58" s="607"/>
      <c r="M58" s="607"/>
      <c r="N58" s="607"/>
      <c r="O58" s="607"/>
      <c r="P58" s="607"/>
      <c r="Q58" s="607"/>
      <c r="R58" s="607"/>
      <c r="S58" s="607"/>
      <c r="T58" s="607"/>
      <c r="U58" s="607"/>
      <c r="V58" s="607"/>
      <c r="W58" s="607"/>
      <c r="X58" s="623"/>
      <c r="Y58" s="232"/>
    </row>
    <row r="59" spans="1:25" s="231" customFormat="1" ht="15" customHeight="1">
      <c r="A59" s="230"/>
      <c r="B59" s="605"/>
      <c r="C59" s="511"/>
      <c r="D59" s="512"/>
      <c r="E59" s="624"/>
      <c r="F59" s="625"/>
      <c r="G59" s="625"/>
      <c r="H59" s="625"/>
      <c r="I59" s="625"/>
      <c r="J59" s="625"/>
      <c r="K59" s="625"/>
      <c r="L59" s="625"/>
      <c r="M59" s="625"/>
      <c r="N59" s="625"/>
      <c r="O59" s="625"/>
      <c r="P59" s="625"/>
      <c r="Q59" s="625"/>
      <c r="R59" s="625"/>
      <c r="S59" s="625"/>
      <c r="T59" s="625"/>
      <c r="U59" s="625"/>
      <c r="V59" s="625"/>
      <c r="W59" s="625"/>
      <c r="X59" s="626"/>
    </row>
    <row r="60" spans="1:25" s="231" customFormat="1" ht="30.6" customHeight="1">
      <c r="A60" s="230"/>
      <c r="B60" s="641" t="s">
        <v>434</v>
      </c>
      <c r="C60" s="642"/>
      <c r="D60" s="643"/>
      <c r="E60" s="554" t="s">
        <v>432</v>
      </c>
      <c r="F60" s="555"/>
      <c r="G60" s="555"/>
      <c r="H60" s="555"/>
      <c r="I60" s="556"/>
      <c r="J60" s="557"/>
      <c r="K60" s="557"/>
      <c r="L60" s="557"/>
      <c r="M60" s="557"/>
      <c r="N60" s="557"/>
      <c r="O60" s="557"/>
      <c r="P60" s="557"/>
      <c r="Q60" s="557"/>
      <c r="R60" s="557"/>
      <c r="S60" s="557"/>
      <c r="T60" s="557"/>
      <c r="U60" s="557"/>
      <c r="V60" s="557"/>
      <c r="W60" s="557"/>
      <c r="X60" s="558"/>
    </row>
    <row r="61" spans="1:25" s="231" customFormat="1" ht="27.6" customHeight="1" thickBot="1">
      <c r="A61" s="230"/>
      <c r="B61" s="527"/>
      <c r="C61" s="528"/>
      <c r="D61" s="644"/>
      <c r="E61" s="224" t="s">
        <v>382</v>
      </c>
      <c r="F61" s="225"/>
      <c r="G61" s="225"/>
      <c r="H61" s="225"/>
      <c r="I61" s="226"/>
      <c r="J61" s="228" t="s">
        <v>383</v>
      </c>
      <c r="K61" s="234"/>
      <c r="L61" s="225" t="s">
        <v>384</v>
      </c>
      <c r="M61" s="234"/>
      <c r="N61" s="225" t="s">
        <v>385</v>
      </c>
      <c r="O61" s="229" t="s">
        <v>433</v>
      </c>
      <c r="P61" s="225"/>
      <c r="Q61" s="225"/>
      <c r="R61" s="225"/>
      <c r="S61" s="225"/>
      <c r="T61" s="225"/>
      <c r="U61" s="225"/>
      <c r="V61" s="225"/>
      <c r="W61" s="227"/>
      <c r="X61" s="235" t="s">
        <v>385</v>
      </c>
    </row>
    <row r="62" spans="1:25" s="231" customFormat="1" ht="18" customHeight="1" thickBot="1">
      <c r="A62" s="230"/>
      <c r="B62" s="236"/>
      <c r="C62" s="236"/>
      <c r="D62" s="236"/>
      <c r="E62" s="236"/>
      <c r="F62" s="236"/>
      <c r="G62" s="236"/>
      <c r="H62" s="236"/>
      <c r="I62" s="236"/>
      <c r="J62" s="236"/>
      <c r="K62" s="236"/>
      <c r="L62" s="236"/>
      <c r="M62" s="236"/>
      <c r="N62" s="236"/>
      <c r="O62" s="236"/>
      <c r="P62" s="236"/>
      <c r="Q62" s="236"/>
      <c r="R62" s="236"/>
      <c r="S62" s="236"/>
      <c r="T62" s="236"/>
      <c r="U62" s="236"/>
      <c r="V62" s="236"/>
      <c r="W62" s="236"/>
      <c r="X62" s="236"/>
    </row>
    <row r="63" spans="1:25" s="231" customFormat="1" ht="27.45" customHeight="1" thickBot="1">
      <c r="A63" s="237"/>
      <c r="B63" s="608" t="s">
        <v>282</v>
      </c>
      <c r="C63" s="502"/>
      <c r="D63" s="503"/>
      <c r="E63" s="609"/>
      <c r="F63" s="610"/>
      <c r="G63" s="610"/>
      <c r="H63" s="610"/>
      <c r="I63" s="610"/>
      <c r="J63" s="610"/>
      <c r="K63" s="610"/>
      <c r="L63" s="610"/>
      <c r="M63" s="610"/>
      <c r="N63" s="610"/>
      <c r="O63" s="610"/>
      <c r="P63" s="610"/>
      <c r="Q63" s="610"/>
      <c r="R63" s="610"/>
      <c r="S63" s="610"/>
      <c r="T63" s="610"/>
      <c r="U63" s="610"/>
      <c r="V63" s="610"/>
      <c r="W63" s="610"/>
      <c r="X63" s="611"/>
    </row>
    <row r="64" spans="1:25" s="231" customFormat="1" ht="22.5" customHeight="1" thickBot="1">
      <c r="A64" s="238"/>
      <c r="B64" s="498" t="s">
        <v>202</v>
      </c>
      <c r="C64" s="612"/>
      <c r="D64" s="613"/>
      <c r="E64" s="239" t="s">
        <v>249</v>
      </c>
      <c r="F64" s="240"/>
      <c r="G64" s="241"/>
      <c r="H64" s="241"/>
      <c r="I64" s="242"/>
      <c r="J64" s="242"/>
      <c r="K64" s="243"/>
      <c r="L64" s="244"/>
      <c r="M64" s="559" t="s">
        <v>106</v>
      </c>
      <c r="N64" s="629"/>
      <c r="O64" s="629"/>
      <c r="P64" s="629"/>
      <c r="Q64" s="629"/>
      <c r="R64" s="629"/>
      <c r="S64" s="629"/>
      <c r="T64" s="629"/>
      <c r="U64" s="629"/>
      <c r="V64" s="629"/>
      <c r="W64" s="629"/>
      <c r="X64" s="630"/>
      <c r="Y64" s="245"/>
    </row>
    <row r="65" spans="1:25" s="231" customFormat="1" ht="21" customHeight="1" thickBot="1">
      <c r="A65" s="238"/>
      <c r="B65" s="498"/>
      <c r="C65" s="612"/>
      <c r="D65" s="613"/>
      <c r="E65" s="614" t="s">
        <v>40</v>
      </c>
      <c r="F65" s="615"/>
      <c r="G65" s="616"/>
      <c r="H65" s="617"/>
      <c r="I65" s="618" t="s">
        <v>96</v>
      </c>
      <c r="J65" s="615"/>
      <c r="K65" s="616"/>
      <c r="L65" s="617"/>
      <c r="M65" s="631"/>
      <c r="N65" s="631"/>
      <c r="O65" s="631"/>
      <c r="P65" s="631"/>
      <c r="Q65" s="631"/>
      <c r="R65" s="631"/>
      <c r="S65" s="631"/>
      <c r="T65" s="631"/>
      <c r="U65" s="631"/>
      <c r="V65" s="631"/>
      <c r="W65" s="631"/>
      <c r="X65" s="632"/>
    </row>
    <row r="66" spans="1:25" s="231" customFormat="1" ht="24.75" customHeight="1">
      <c r="A66" s="230"/>
      <c r="B66" s="501" t="s">
        <v>181</v>
      </c>
      <c r="C66" s="511"/>
      <c r="D66" s="512"/>
      <c r="E66" s="564"/>
      <c r="F66" s="565"/>
      <c r="G66" s="565"/>
      <c r="H66" s="565"/>
      <c r="I66" s="565"/>
      <c r="J66" s="565"/>
      <c r="K66" s="565"/>
      <c r="L66" s="565"/>
      <c r="M66" s="565"/>
      <c r="N66" s="565"/>
      <c r="O66" s="565"/>
      <c r="P66" s="565"/>
      <c r="Q66" s="565"/>
      <c r="R66" s="565"/>
      <c r="S66" s="565"/>
      <c r="T66" s="565"/>
      <c r="U66" s="565"/>
      <c r="V66" s="565"/>
      <c r="W66" s="565"/>
      <c r="X66" s="566"/>
    </row>
    <row r="67" spans="1:25" s="231" customFormat="1" ht="27.45" customHeight="1">
      <c r="A67" s="230"/>
      <c r="B67" s="501" t="s">
        <v>180</v>
      </c>
      <c r="C67" s="511"/>
      <c r="D67" s="512"/>
      <c r="E67" s="619"/>
      <c r="F67" s="633"/>
      <c r="G67" s="633"/>
      <c r="H67" s="633"/>
      <c r="I67" s="633"/>
      <c r="J67" s="633"/>
      <c r="K67" s="633"/>
      <c r="L67" s="633"/>
      <c r="M67" s="633"/>
      <c r="N67" s="633"/>
      <c r="O67" s="633"/>
      <c r="P67" s="633"/>
      <c r="Q67" s="633"/>
      <c r="R67" s="633"/>
      <c r="S67" s="633"/>
      <c r="T67" s="633"/>
      <c r="U67" s="633"/>
      <c r="V67" s="633"/>
      <c r="W67" s="633"/>
      <c r="X67" s="634"/>
      <c r="Y67" s="245"/>
    </row>
    <row r="68" spans="1:25" s="233" customFormat="1" ht="19.95" customHeight="1">
      <c r="A68" s="230"/>
      <c r="B68" s="605"/>
      <c r="C68" s="511"/>
      <c r="D68" s="512"/>
      <c r="E68" s="635"/>
      <c r="F68" s="636"/>
      <c r="G68" s="636"/>
      <c r="H68" s="636"/>
      <c r="I68" s="636"/>
      <c r="J68" s="636"/>
      <c r="K68" s="636"/>
      <c r="L68" s="636"/>
      <c r="M68" s="636"/>
      <c r="N68" s="636"/>
      <c r="O68" s="636"/>
      <c r="P68" s="636"/>
      <c r="Q68" s="636"/>
      <c r="R68" s="636"/>
      <c r="S68" s="636"/>
      <c r="T68" s="636"/>
      <c r="U68" s="636"/>
      <c r="V68" s="636"/>
      <c r="W68" s="636"/>
      <c r="X68" s="637"/>
      <c r="Y68" s="232"/>
    </row>
    <row r="69" spans="1:25" s="233" customFormat="1" ht="19.95" customHeight="1">
      <c r="A69" s="230"/>
      <c r="B69" s="605"/>
      <c r="C69" s="511"/>
      <c r="D69" s="512"/>
      <c r="E69" s="635"/>
      <c r="F69" s="636"/>
      <c r="G69" s="636"/>
      <c r="H69" s="636"/>
      <c r="I69" s="636"/>
      <c r="J69" s="636"/>
      <c r="K69" s="636"/>
      <c r="L69" s="636"/>
      <c r="M69" s="636"/>
      <c r="N69" s="636"/>
      <c r="O69" s="636"/>
      <c r="P69" s="636"/>
      <c r="Q69" s="636"/>
      <c r="R69" s="636"/>
      <c r="S69" s="636"/>
      <c r="T69" s="636"/>
      <c r="U69" s="636"/>
      <c r="V69" s="636"/>
      <c r="W69" s="636"/>
      <c r="X69" s="637"/>
      <c r="Y69" s="232"/>
    </row>
    <row r="70" spans="1:25" s="231" customFormat="1" ht="15" customHeight="1">
      <c r="A70" s="230"/>
      <c r="B70" s="605"/>
      <c r="C70" s="511"/>
      <c r="D70" s="512"/>
      <c r="E70" s="638"/>
      <c r="F70" s="639"/>
      <c r="G70" s="639"/>
      <c r="H70" s="639"/>
      <c r="I70" s="639"/>
      <c r="J70" s="639"/>
      <c r="K70" s="639"/>
      <c r="L70" s="639"/>
      <c r="M70" s="639"/>
      <c r="N70" s="639"/>
      <c r="O70" s="639"/>
      <c r="P70" s="639"/>
      <c r="Q70" s="639"/>
      <c r="R70" s="639"/>
      <c r="S70" s="639"/>
      <c r="T70" s="639"/>
      <c r="U70" s="639"/>
      <c r="V70" s="639"/>
      <c r="W70" s="639"/>
      <c r="X70" s="640"/>
    </row>
    <row r="71" spans="1:25" s="231" customFormat="1" ht="30.6" customHeight="1">
      <c r="A71" s="230"/>
      <c r="B71" s="641" t="s">
        <v>434</v>
      </c>
      <c r="C71" s="642"/>
      <c r="D71" s="643"/>
      <c r="E71" s="554" t="s">
        <v>432</v>
      </c>
      <c r="F71" s="555"/>
      <c r="G71" s="555"/>
      <c r="H71" s="555"/>
      <c r="I71" s="556"/>
      <c r="J71" s="557"/>
      <c r="K71" s="557"/>
      <c r="L71" s="557"/>
      <c r="M71" s="557"/>
      <c r="N71" s="557"/>
      <c r="O71" s="557"/>
      <c r="P71" s="557"/>
      <c r="Q71" s="557"/>
      <c r="R71" s="557"/>
      <c r="S71" s="557"/>
      <c r="T71" s="557"/>
      <c r="U71" s="557"/>
      <c r="V71" s="557"/>
      <c r="W71" s="557"/>
      <c r="X71" s="558"/>
    </row>
    <row r="72" spans="1:25" s="231" customFormat="1" ht="27.6" customHeight="1" thickBot="1">
      <c r="A72" s="230"/>
      <c r="B72" s="527"/>
      <c r="C72" s="528"/>
      <c r="D72" s="644"/>
      <c r="E72" s="224" t="s">
        <v>382</v>
      </c>
      <c r="F72" s="225"/>
      <c r="G72" s="225"/>
      <c r="H72" s="225"/>
      <c r="I72" s="226"/>
      <c r="J72" s="228" t="s">
        <v>383</v>
      </c>
      <c r="K72" s="234"/>
      <c r="L72" s="225" t="s">
        <v>384</v>
      </c>
      <c r="M72" s="234"/>
      <c r="N72" s="225" t="s">
        <v>385</v>
      </c>
      <c r="O72" s="229" t="s">
        <v>433</v>
      </c>
      <c r="P72" s="225"/>
      <c r="Q72" s="225"/>
      <c r="R72" s="225"/>
      <c r="S72" s="225"/>
      <c r="T72" s="225"/>
      <c r="U72" s="225"/>
      <c r="V72" s="225"/>
      <c r="W72" s="234"/>
      <c r="X72" s="235" t="s">
        <v>385</v>
      </c>
    </row>
    <row r="73" spans="1:25" s="231" customFormat="1" ht="17.25" customHeight="1" thickBot="1">
      <c r="A73" s="237"/>
      <c r="B73" s="236"/>
      <c r="C73" s="236"/>
      <c r="D73" s="236"/>
      <c r="E73" s="236"/>
      <c r="F73" s="236"/>
      <c r="G73" s="236"/>
      <c r="H73" s="236"/>
      <c r="I73" s="236"/>
      <c r="J73" s="236"/>
      <c r="K73" s="236"/>
      <c r="L73" s="236"/>
      <c r="M73" s="236"/>
      <c r="N73" s="236"/>
      <c r="O73" s="236"/>
      <c r="P73" s="236"/>
      <c r="Q73" s="236"/>
      <c r="R73" s="236"/>
      <c r="S73" s="236"/>
      <c r="T73" s="236"/>
      <c r="U73" s="236"/>
      <c r="V73" s="236"/>
      <c r="W73" s="236"/>
      <c r="X73" s="236"/>
    </row>
    <row r="74" spans="1:25" s="231" customFormat="1" ht="27.45" customHeight="1" thickBot="1">
      <c r="A74" s="237"/>
      <c r="B74" s="608" t="s">
        <v>283</v>
      </c>
      <c r="C74" s="502"/>
      <c r="D74" s="503"/>
      <c r="E74" s="609"/>
      <c r="F74" s="610"/>
      <c r="G74" s="610"/>
      <c r="H74" s="610"/>
      <c r="I74" s="610"/>
      <c r="J74" s="610"/>
      <c r="K74" s="610"/>
      <c r="L74" s="610"/>
      <c r="M74" s="610"/>
      <c r="N74" s="610"/>
      <c r="O74" s="610"/>
      <c r="P74" s="610"/>
      <c r="Q74" s="610"/>
      <c r="R74" s="610"/>
      <c r="S74" s="610"/>
      <c r="T74" s="610"/>
      <c r="U74" s="610"/>
      <c r="V74" s="610"/>
      <c r="W74" s="610"/>
      <c r="X74" s="611"/>
    </row>
    <row r="75" spans="1:25" s="231" customFormat="1" ht="22.5" customHeight="1" thickBot="1">
      <c r="A75" s="238"/>
      <c r="B75" s="498" t="s">
        <v>202</v>
      </c>
      <c r="C75" s="612"/>
      <c r="D75" s="613"/>
      <c r="E75" s="239" t="s">
        <v>249</v>
      </c>
      <c r="F75" s="240"/>
      <c r="G75" s="241"/>
      <c r="H75" s="241"/>
      <c r="I75" s="242"/>
      <c r="J75" s="242"/>
      <c r="K75" s="243"/>
      <c r="L75" s="244"/>
      <c r="M75" s="559" t="s">
        <v>106</v>
      </c>
      <c r="N75" s="629"/>
      <c r="O75" s="629"/>
      <c r="P75" s="629"/>
      <c r="Q75" s="629"/>
      <c r="R75" s="629"/>
      <c r="S75" s="629"/>
      <c r="T75" s="629"/>
      <c r="U75" s="629"/>
      <c r="V75" s="629"/>
      <c r="W75" s="629"/>
      <c r="X75" s="630"/>
    </row>
    <row r="76" spans="1:25" s="231" customFormat="1" ht="21" customHeight="1" thickBot="1">
      <c r="A76" s="238"/>
      <c r="B76" s="498"/>
      <c r="C76" s="612"/>
      <c r="D76" s="613"/>
      <c r="E76" s="614" t="s">
        <v>40</v>
      </c>
      <c r="F76" s="615"/>
      <c r="G76" s="616"/>
      <c r="H76" s="617"/>
      <c r="I76" s="618" t="s">
        <v>96</v>
      </c>
      <c r="J76" s="615"/>
      <c r="K76" s="616"/>
      <c r="L76" s="617"/>
      <c r="M76" s="631"/>
      <c r="N76" s="631"/>
      <c r="O76" s="631"/>
      <c r="P76" s="631"/>
      <c r="Q76" s="631"/>
      <c r="R76" s="631"/>
      <c r="S76" s="631"/>
      <c r="T76" s="631"/>
      <c r="U76" s="631"/>
      <c r="V76" s="631"/>
      <c r="W76" s="631"/>
      <c r="X76" s="632"/>
    </row>
    <row r="77" spans="1:25" s="231" customFormat="1" ht="24.75" customHeight="1">
      <c r="A77" s="230"/>
      <c r="B77" s="501" t="s">
        <v>181</v>
      </c>
      <c r="C77" s="511"/>
      <c r="D77" s="512"/>
      <c r="E77" s="564"/>
      <c r="F77" s="565"/>
      <c r="G77" s="565"/>
      <c r="H77" s="565"/>
      <c r="I77" s="565"/>
      <c r="J77" s="565"/>
      <c r="K77" s="565"/>
      <c r="L77" s="565"/>
      <c r="M77" s="565"/>
      <c r="N77" s="565"/>
      <c r="O77" s="565"/>
      <c r="P77" s="565"/>
      <c r="Q77" s="565"/>
      <c r="R77" s="565"/>
      <c r="S77" s="565"/>
      <c r="T77" s="565"/>
      <c r="U77" s="565"/>
      <c r="V77" s="565"/>
      <c r="W77" s="565"/>
      <c r="X77" s="566"/>
    </row>
    <row r="78" spans="1:25" s="231" customFormat="1" ht="27.45" customHeight="1">
      <c r="A78" s="230"/>
      <c r="B78" s="501" t="s">
        <v>180</v>
      </c>
      <c r="C78" s="511"/>
      <c r="D78" s="512"/>
      <c r="E78" s="619"/>
      <c r="F78" s="633"/>
      <c r="G78" s="633"/>
      <c r="H78" s="633"/>
      <c r="I78" s="633"/>
      <c r="J78" s="633"/>
      <c r="K78" s="633"/>
      <c r="L78" s="633"/>
      <c r="M78" s="633"/>
      <c r="N78" s="633"/>
      <c r="O78" s="633"/>
      <c r="P78" s="633"/>
      <c r="Q78" s="633"/>
      <c r="R78" s="633"/>
      <c r="S78" s="633"/>
      <c r="T78" s="633"/>
      <c r="U78" s="633"/>
      <c r="V78" s="633"/>
      <c r="W78" s="633"/>
      <c r="X78" s="634"/>
    </row>
    <row r="79" spans="1:25" s="233" customFormat="1" ht="19.95" customHeight="1">
      <c r="A79" s="230"/>
      <c r="B79" s="605"/>
      <c r="C79" s="511"/>
      <c r="D79" s="512"/>
      <c r="E79" s="635"/>
      <c r="F79" s="636"/>
      <c r="G79" s="636"/>
      <c r="H79" s="636"/>
      <c r="I79" s="636"/>
      <c r="J79" s="636"/>
      <c r="K79" s="636"/>
      <c r="L79" s="636"/>
      <c r="M79" s="636"/>
      <c r="N79" s="636"/>
      <c r="O79" s="636"/>
      <c r="P79" s="636"/>
      <c r="Q79" s="636"/>
      <c r="R79" s="636"/>
      <c r="S79" s="636"/>
      <c r="T79" s="636"/>
      <c r="U79" s="636"/>
      <c r="V79" s="636"/>
      <c r="W79" s="636"/>
      <c r="X79" s="637"/>
      <c r="Y79" s="232"/>
    </row>
    <row r="80" spans="1:25" s="233" customFormat="1" ht="19.95" customHeight="1">
      <c r="A80" s="230"/>
      <c r="B80" s="605"/>
      <c r="C80" s="511"/>
      <c r="D80" s="512"/>
      <c r="E80" s="635"/>
      <c r="F80" s="636"/>
      <c r="G80" s="636"/>
      <c r="H80" s="636"/>
      <c r="I80" s="636"/>
      <c r="J80" s="636"/>
      <c r="K80" s="636"/>
      <c r="L80" s="636"/>
      <c r="M80" s="636"/>
      <c r="N80" s="636"/>
      <c r="O80" s="636"/>
      <c r="P80" s="636"/>
      <c r="Q80" s="636"/>
      <c r="R80" s="636"/>
      <c r="S80" s="636"/>
      <c r="T80" s="636"/>
      <c r="U80" s="636"/>
      <c r="V80" s="636"/>
      <c r="W80" s="636"/>
      <c r="X80" s="637"/>
      <c r="Y80" s="232"/>
    </row>
    <row r="81" spans="1:25" s="231" customFormat="1" ht="15" customHeight="1">
      <c r="A81" s="230"/>
      <c r="B81" s="605"/>
      <c r="C81" s="511"/>
      <c r="D81" s="512"/>
      <c r="E81" s="638"/>
      <c r="F81" s="639"/>
      <c r="G81" s="639"/>
      <c r="H81" s="639"/>
      <c r="I81" s="639"/>
      <c r="J81" s="639"/>
      <c r="K81" s="639"/>
      <c r="L81" s="639"/>
      <c r="M81" s="639"/>
      <c r="N81" s="639"/>
      <c r="O81" s="639"/>
      <c r="P81" s="639"/>
      <c r="Q81" s="639"/>
      <c r="R81" s="639"/>
      <c r="S81" s="639"/>
      <c r="T81" s="639"/>
      <c r="U81" s="639"/>
      <c r="V81" s="639"/>
      <c r="W81" s="639"/>
      <c r="X81" s="640"/>
    </row>
    <row r="82" spans="1:25" s="231" customFormat="1" ht="30.6" customHeight="1">
      <c r="A82" s="230"/>
      <c r="B82" s="641" t="s">
        <v>434</v>
      </c>
      <c r="C82" s="642"/>
      <c r="D82" s="643"/>
      <c r="E82" s="554" t="s">
        <v>432</v>
      </c>
      <c r="F82" s="555"/>
      <c r="G82" s="555"/>
      <c r="H82" s="555"/>
      <c r="I82" s="556"/>
      <c r="J82" s="557"/>
      <c r="K82" s="557"/>
      <c r="L82" s="557"/>
      <c r="M82" s="557"/>
      <c r="N82" s="557"/>
      <c r="O82" s="557"/>
      <c r="P82" s="557"/>
      <c r="Q82" s="557"/>
      <c r="R82" s="557"/>
      <c r="S82" s="557"/>
      <c r="T82" s="557"/>
      <c r="U82" s="557"/>
      <c r="V82" s="557"/>
      <c r="W82" s="557"/>
      <c r="X82" s="558"/>
    </row>
    <row r="83" spans="1:25" s="231" customFormat="1" ht="27.6" customHeight="1" thickBot="1">
      <c r="A83" s="230"/>
      <c r="B83" s="527"/>
      <c r="C83" s="528"/>
      <c r="D83" s="644"/>
      <c r="E83" s="224" t="s">
        <v>382</v>
      </c>
      <c r="F83" s="225"/>
      <c r="G83" s="225"/>
      <c r="H83" s="225"/>
      <c r="I83" s="226"/>
      <c r="J83" s="228" t="s">
        <v>383</v>
      </c>
      <c r="K83" s="234"/>
      <c r="L83" s="225" t="s">
        <v>384</v>
      </c>
      <c r="M83" s="234"/>
      <c r="N83" s="225" t="s">
        <v>385</v>
      </c>
      <c r="O83" s="229" t="s">
        <v>433</v>
      </c>
      <c r="P83" s="225"/>
      <c r="Q83" s="225"/>
      <c r="R83" s="225"/>
      <c r="S83" s="225"/>
      <c r="T83" s="225"/>
      <c r="U83" s="225"/>
      <c r="V83" s="225"/>
      <c r="W83" s="234"/>
      <c r="X83" s="235" t="s">
        <v>385</v>
      </c>
    </row>
    <row r="84" spans="1:25" s="231" customFormat="1" ht="15" customHeight="1" thickBo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row>
    <row r="85" spans="1:25" s="231" customFormat="1" ht="27.45" customHeight="1" thickBot="1">
      <c r="A85" s="237"/>
      <c r="B85" s="608" t="s">
        <v>284</v>
      </c>
      <c r="C85" s="502"/>
      <c r="D85" s="503"/>
      <c r="E85" s="609"/>
      <c r="F85" s="610"/>
      <c r="G85" s="610"/>
      <c r="H85" s="610"/>
      <c r="I85" s="610"/>
      <c r="J85" s="610"/>
      <c r="K85" s="610"/>
      <c r="L85" s="610"/>
      <c r="M85" s="610"/>
      <c r="N85" s="610"/>
      <c r="O85" s="610"/>
      <c r="P85" s="610"/>
      <c r="Q85" s="610"/>
      <c r="R85" s="610"/>
      <c r="S85" s="610"/>
      <c r="T85" s="610"/>
      <c r="U85" s="610"/>
      <c r="V85" s="610"/>
      <c r="W85" s="610"/>
      <c r="X85" s="611"/>
    </row>
    <row r="86" spans="1:25" s="231" customFormat="1" ht="22.5" customHeight="1" thickBot="1">
      <c r="A86" s="238"/>
      <c r="B86" s="498" t="s">
        <v>202</v>
      </c>
      <c r="C86" s="612"/>
      <c r="D86" s="613"/>
      <c r="E86" s="239" t="s">
        <v>249</v>
      </c>
      <c r="F86" s="240"/>
      <c r="G86" s="241"/>
      <c r="H86" s="241"/>
      <c r="I86" s="242"/>
      <c r="J86" s="242"/>
      <c r="K86" s="243"/>
      <c r="L86" s="244"/>
      <c r="M86" s="559" t="s">
        <v>106</v>
      </c>
      <c r="N86" s="629"/>
      <c r="O86" s="629"/>
      <c r="P86" s="629"/>
      <c r="Q86" s="629"/>
      <c r="R86" s="629"/>
      <c r="S86" s="629"/>
      <c r="T86" s="629"/>
      <c r="U86" s="629"/>
      <c r="V86" s="629"/>
      <c r="W86" s="629"/>
      <c r="X86" s="630"/>
    </row>
    <row r="87" spans="1:25" s="231" customFormat="1" ht="21" customHeight="1" thickBot="1">
      <c r="A87" s="238"/>
      <c r="B87" s="498"/>
      <c r="C87" s="612"/>
      <c r="D87" s="613"/>
      <c r="E87" s="614" t="s">
        <v>40</v>
      </c>
      <c r="F87" s="615"/>
      <c r="G87" s="616"/>
      <c r="H87" s="617"/>
      <c r="I87" s="618" t="s">
        <v>96</v>
      </c>
      <c r="J87" s="615"/>
      <c r="K87" s="616"/>
      <c r="L87" s="617"/>
      <c r="M87" s="631"/>
      <c r="N87" s="631"/>
      <c r="O87" s="631"/>
      <c r="P87" s="631"/>
      <c r="Q87" s="631"/>
      <c r="R87" s="631"/>
      <c r="S87" s="631"/>
      <c r="T87" s="631"/>
      <c r="U87" s="631"/>
      <c r="V87" s="631"/>
      <c r="W87" s="631"/>
      <c r="X87" s="632"/>
    </row>
    <row r="88" spans="1:25" s="231" customFormat="1" ht="24.75" customHeight="1">
      <c r="A88" s="230"/>
      <c r="B88" s="501" t="s">
        <v>181</v>
      </c>
      <c r="C88" s="511"/>
      <c r="D88" s="512"/>
      <c r="E88" s="564"/>
      <c r="F88" s="565"/>
      <c r="G88" s="565"/>
      <c r="H88" s="565"/>
      <c r="I88" s="565"/>
      <c r="J88" s="565"/>
      <c r="K88" s="565"/>
      <c r="L88" s="565"/>
      <c r="M88" s="565"/>
      <c r="N88" s="565"/>
      <c r="O88" s="565"/>
      <c r="P88" s="565"/>
      <c r="Q88" s="565"/>
      <c r="R88" s="565"/>
      <c r="S88" s="565"/>
      <c r="T88" s="565"/>
      <c r="U88" s="565"/>
      <c r="V88" s="565"/>
      <c r="W88" s="565"/>
      <c r="X88" s="566"/>
    </row>
    <row r="89" spans="1:25" s="231" customFormat="1" ht="27.45" customHeight="1">
      <c r="A89" s="230"/>
      <c r="B89" s="501" t="s">
        <v>180</v>
      </c>
      <c r="C89" s="511"/>
      <c r="D89" s="512"/>
      <c r="E89" s="619"/>
      <c r="F89" s="648"/>
      <c r="G89" s="648"/>
      <c r="H89" s="648"/>
      <c r="I89" s="648"/>
      <c r="J89" s="648"/>
      <c r="K89" s="648"/>
      <c r="L89" s="648"/>
      <c r="M89" s="648"/>
      <c r="N89" s="648"/>
      <c r="O89" s="648"/>
      <c r="P89" s="648"/>
      <c r="Q89" s="648"/>
      <c r="R89" s="648"/>
      <c r="S89" s="648"/>
      <c r="T89" s="648"/>
      <c r="U89" s="648"/>
      <c r="V89" s="648"/>
      <c r="W89" s="648"/>
      <c r="X89" s="649"/>
    </row>
    <row r="90" spans="1:25" s="233" customFormat="1" ht="19.95" customHeight="1">
      <c r="A90" s="230"/>
      <c r="B90" s="605"/>
      <c r="C90" s="511"/>
      <c r="D90" s="512"/>
      <c r="E90" s="650"/>
      <c r="F90" s="651"/>
      <c r="G90" s="651"/>
      <c r="H90" s="651"/>
      <c r="I90" s="651"/>
      <c r="J90" s="651"/>
      <c r="K90" s="651"/>
      <c r="L90" s="651"/>
      <c r="M90" s="651"/>
      <c r="N90" s="651"/>
      <c r="O90" s="651"/>
      <c r="P90" s="651"/>
      <c r="Q90" s="651"/>
      <c r="R90" s="651"/>
      <c r="S90" s="651"/>
      <c r="T90" s="651"/>
      <c r="U90" s="651"/>
      <c r="V90" s="651"/>
      <c r="W90" s="651"/>
      <c r="X90" s="652"/>
      <c r="Y90" s="232"/>
    </row>
    <row r="91" spans="1:25" s="233" customFormat="1" ht="19.95" customHeight="1">
      <c r="A91" s="230"/>
      <c r="B91" s="605"/>
      <c r="C91" s="511"/>
      <c r="D91" s="512"/>
      <c r="E91" s="650"/>
      <c r="F91" s="651"/>
      <c r="G91" s="651"/>
      <c r="H91" s="651"/>
      <c r="I91" s="651"/>
      <c r="J91" s="651"/>
      <c r="K91" s="651"/>
      <c r="L91" s="651"/>
      <c r="M91" s="651"/>
      <c r="N91" s="651"/>
      <c r="O91" s="651"/>
      <c r="P91" s="651"/>
      <c r="Q91" s="651"/>
      <c r="R91" s="651"/>
      <c r="S91" s="651"/>
      <c r="T91" s="651"/>
      <c r="U91" s="651"/>
      <c r="V91" s="651"/>
      <c r="W91" s="651"/>
      <c r="X91" s="652"/>
      <c r="Y91" s="232"/>
    </row>
    <row r="92" spans="1:25" s="231" customFormat="1" ht="15" customHeight="1">
      <c r="A92" s="230"/>
      <c r="B92" s="605"/>
      <c r="C92" s="511"/>
      <c r="D92" s="512"/>
      <c r="E92" s="653"/>
      <c r="F92" s="654"/>
      <c r="G92" s="654"/>
      <c r="H92" s="654"/>
      <c r="I92" s="654"/>
      <c r="J92" s="654"/>
      <c r="K92" s="654"/>
      <c r="L92" s="654"/>
      <c r="M92" s="654"/>
      <c r="N92" s="654"/>
      <c r="O92" s="654"/>
      <c r="P92" s="654"/>
      <c r="Q92" s="654"/>
      <c r="R92" s="654"/>
      <c r="S92" s="654"/>
      <c r="T92" s="654"/>
      <c r="U92" s="654"/>
      <c r="V92" s="654"/>
      <c r="W92" s="654"/>
      <c r="X92" s="655"/>
    </row>
    <row r="93" spans="1:25" s="231" customFormat="1" ht="30.6" customHeight="1">
      <c r="A93" s="230"/>
      <c r="B93" s="641" t="s">
        <v>434</v>
      </c>
      <c r="C93" s="642"/>
      <c r="D93" s="643"/>
      <c r="E93" s="554" t="s">
        <v>432</v>
      </c>
      <c r="F93" s="555"/>
      <c r="G93" s="555"/>
      <c r="H93" s="555"/>
      <c r="I93" s="556"/>
      <c r="J93" s="557"/>
      <c r="K93" s="557"/>
      <c r="L93" s="557"/>
      <c r="M93" s="557"/>
      <c r="N93" s="557"/>
      <c r="O93" s="557"/>
      <c r="P93" s="557"/>
      <c r="Q93" s="557"/>
      <c r="R93" s="557"/>
      <c r="S93" s="557"/>
      <c r="T93" s="557"/>
      <c r="U93" s="557"/>
      <c r="V93" s="557"/>
      <c r="W93" s="557"/>
      <c r="X93" s="558"/>
    </row>
    <row r="94" spans="1:25" s="231" customFormat="1" ht="27.6" customHeight="1" thickBot="1">
      <c r="A94" s="230"/>
      <c r="B94" s="527"/>
      <c r="C94" s="528"/>
      <c r="D94" s="644"/>
      <c r="E94" s="224" t="s">
        <v>382</v>
      </c>
      <c r="F94" s="225"/>
      <c r="G94" s="225"/>
      <c r="H94" s="225"/>
      <c r="I94" s="226"/>
      <c r="J94" s="228" t="s">
        <v>383</v>
      </c>
      <c r="K94" s="234"/>
      <c r="L94" s="225" t="s">
        <v>384</v>
      </c>
      <c r="M94" s="234"/>
      <c r="N94" s="225" t="s">
        <v>385</v>
      </c>
      <c r="O94" s="229" t="s">
        <v>433</v>
      </c>
      <c r="P94" s="225"/>
      <c r="Q94" s="225"/>
      <c r="R94" s="225"/>
      <c r="S94" s="225"/>
      <c r="T94" s="225"/>
      <c r="U94" s="225"/>
      <c r="V94" s="225"/>
      <c r="W94" s="234"/>
      <c r="X94" s="235" t="s">
        <v>385</v>
      </c>
    </row>
    <row r="95" spans="1:25" s="247" customFormat="1" ht="22.8" customHeight="1" thickBo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row>
    <row r="96" spans="1:25" s="16" customFormat="1" ht="27.45" customHeight="1" thickBot="1">
      <c r="A96" s="28"/>
      <c r="B96" s="656" t="s">
        <v>285</v>
      </c>
      <c r="C96" s="657"/>
      <c r="D96" s="658"/>
      <c r="E96" s="645"/>
      <c r="F96" s="646"/>
      <c r="G96" s="646"/>
      <c r="H96" s="646"/>
      <c r="I96" s="646"/>
      <c r="J96" s="646"/>
      <c r="K96" s="646"/>
      <c r="L96" s="646"/>
      <c r="M96" s="646"/>
      <c r="N96" s="646"/>
      <c r="O96" s="646"/>
      <c r="P96" s="646"/>
      <c r="Q96" s="646"/>
      <c r="R96" s="646"/>
      <c r="S96" s="646"/>
      <c r="T96" s="646"/>
      <c r="U96" s="646"/>
      <c r="V96" s="646"/>
      <c r="W96" s="646"/>
      <c r="X96" s="647"/>
    </row>
    <row r="97" spans="1:25" s="16" customFormat="1" ht="22.5" customHeight="1" thickBot="1">
      <c r="A97" s="20"/>
      <c r="B97" s="659" t="s">
        <v>202</v>
      </c>
      <c r="C97" s="660"/>
      <c r="D97" s="661"/>
      <c r="E97" s="113" t="s">
        <v>249</v>
      </c>
      <c r="F97" s="36"/>
      <c r="G97" s="111"/>
      <c r="H97" s="111"/>
      <c r="I97" s="37"/>
      <c r="J97" s="37"/>
      <c r="K97" s="119"/>
      <c r="L97" s="117"/>
      <c r="M97" s="559" t="s">
        <v>106</v>
      </c>
      <c r="N97" s="629"/>
      <c r="O97" s="629"/>
      <c r="P97" s="629"/>
      <c r="Q97" s="629"/>
      <c r="R97" s="629"/>
      <c r="S97" s="629"/>
      <c r="T97" s="629"/>
      <c r="U97" s="629"/>
      <c r="V97" s="629"/>
      <c r="W97" s="629"/>
      <c r="X97" s="630"/>
    </row>
    <row r="98" spans="1:25" s="16" customFormat="1" ht="21" customHeight="1" thickBot="1">
      <c r="A98" s="20"/>
      <c r="B98" s="659"/>
      <c r="C98" s="660"/>
      <c r="D98" s="661"/>
      <c r="E98" s="662" t="s">
        <v>40</v>
      </c>
      <c r="F98" s="570"/>
      <c r="G98" s="567"/>
      <c r="H98" s="568"/>
      <c r="I98" s="569" t="s">
        <v>96</v>
      </c>
      <c r="J98" s="570"/>
      <c r="K98" s="567"/>
      <c r="L98" s="568"/>
      <c r="M98" s="631"/>
      <c r="N98" s="631"/>
      <c r="O98" s="631"/>
      <c r="P98" s="631"/>
      <c r="Q98" s="631"/>
      <c r="R98" s="631"/>
      <c r="S98" s="631"/>
      <c r="T98" s="631"/>
      <c r="U98" s="631"/>
      <c r="V98" s="631"/>
      <c r="W98" s="631"/>
      <c r="X98" s="632"/>
    </row>
    <row r="99" spans="1:25" s="231" customFormat="1" ht="24.75" customHeight="1">
      <c r="A99" s="455"/>
      <c r="B99" s="501" t="s">
        <v>181</v>
      </c>
      <c r="C99" s="511"/>
      <c r="D99" s="512"/>
      <c r="E99" s="564"/>
      <c r="F99" s="565"/>
      <c r="G99" s="565"/>
      <c r="H99" s="565"/>
      <c r="I99" s="565"/>
      <c r="J99" s="565"/>
      <c r="K99" s="565"/>
      <c r="L99" s="565"/>
      <c r="M99" s="565"/>
      <c r="N99" s="565"/>
      <c r="O99" s="565"/>
      <c r="P99" s="565"/>
      <c r="Q99" s="565"/>
      <c r="R99" s="565"/>
      <c r="S99" s="565"/>
      <c r="T99" s="565"/>
      <c r="U99" s="565"/>
      <c r="V99" s="565"/>
      <c r="W99" s="565"/>
      <c r="X99" s="566"/>
    </row>
    <row r="100" spans="1:25" s="231" customFormat="1" ht="27.45" customHeight="1">
      <c r="A100" s="455"/>
      <c r="B100" s="501" t="s">
        <v>180</v>
      </c>
      <c r="C100" s="511"/>
      <c r="D100" s="512"/>
      <c r="E100" s="619"/>
      <c r="F100" s="648"/>
      <c r="G100" s="648"/>
      <c r="H100" s="648"/>
      <c r="I100" s="648"/>
      <c r="J100" s="648"/>
      <c r="K100" s="648"/>
      <c r="L100" s="648"/>
      <c r="M100" s="648"/>
      <c r="N100" s="648"/>
      <c r="O100" s="648"/>
      <c r="P100" s="648"/>
      <c r="Q100" s="648"/>
      <c r="R100" s="648"/>
      <c r="S100" s="648"/>
      <c r="T100" s="648"/>
      <c r="U100" s="648"/>
      <c r="V100" s="648"/>
      <c r="W100" s="648"/>
      <c r="X100" s="649"/>
    </row>
    <row r="101" spans="1:25" s="233" customFormat="1" ht="19.95" customHeight="1">
      <c r="A101" s="455"/>
      <c r="B101" s="605"/>
      <c r="C101" s="511"/>
      <c r="D101" s="512"/>
      <c r="E101" s="650"/>
      <c r="F101" s="651"/>
      <c r="G101" s="651"/>
      <c r="H101" s="651"/>
      <c r="I101" s="651"/>
      <c r="J101" s="651"/>
      <c r="K101" s="651"/>
      <c r="L101" s="651"/>
      <c r="M101" s="651"/>
      <c r="N101" s="651"/>
      <c r="O101" s="651"/>
      <c r="P101" s="651"/>
      <c r="Q101" s="651"/>
      <c r="R101" s="651"/>
      <c r="S101" s="651"/>
      <c r="T101" s="651"/>
      <c r="U101" s="651"/>
      <c r="V101" s="651"/>
      <c r="W101" s="651"/>
      <c r="X101" s="652"/>
      <c r="Y101" s="232"/>
    </row>
    <row r="102" spans="1:25" s="233" customFormat="1" ht="19.95" customHeight="1">
      <c r="A102" s="455"/>
      <c r="B102" s="605"/>
      <c r="C102" s="511"/>
      <c r="D102" s="512"/>
      <c r="E102" s="650"/>
      <c r="F102" s="651"/>
      <c r="G102" s="651"/>
      <c r="H102" s="651"/>
      <c r="I102" s="651"/>
      <c r="J102" s="651"/>
      <c r="K102" s="651"/>
      <c r="L102" s="651"/>
      <c r="M102" s="651"/>
      <c r="N102" s="651"/>
      <c r="O102" s="651"/>
      <c r="P102" s="651"/>
      <c r="Q102" s="651"/>
      <c r="R102" s="651"/>
      <c r="S102" s="651"/>
      <c r="T102" s="651"/>
      <c r="U102" s="651"/>
      <c r="V102" s="651"/>
      <c r="W102" s="651"/>
      <c r="X102" s="652"/>
      <c r="Y102" s="232"/>
    </row>
    <row r="103" spans="1:25" s="231" customFormat="1" ht="15" customHeight="1">
      <c r="A103" s="455"/>
      <c r="B103" s="605"/>
      <c r="C103" s="511"/>
      <c r="D103" s="512"/>
      <c r="E103" s="653"/>
      <c r="F103" s="654"/>
      <c r="G103" s="654"/>
      <c r="H103" s="654"/>
      <c r="I103" s="654"/>
      <c r="J103" s="654"/>
      <c r="K103" s="654"/>
      <c r="L103" s="654"/>
      <c r="M103" s="654"/>
      <c r="N103" s="654"/>
      <c r="O103" s="654"/>
      <c r="P103" s="654"/>
      <c r="Q103" s="654"/>
      <c r="R103" s="654"/>
      <c r="S103" s="654"/>
      <c r="T103" s="654"/>
      <c r="U103" s="654"/>
      <c r="V103" s="654"/>
      <c r="W103" s="654"/>
      <c r="X103" s="655"/>
    </row>
    <row r="104" spans="1:25" s="231" customFormat="1" ht="30.6" customHeight="1">
      <c r="A104" s="455"/>
      <c r="B104" s="641" t="s">
        <v>434</v>
      </c>
      <c r="C104" s="642"/>
      <c r="D104" s="643"/>
      <c r="E104" s="554" t="s">
        <v>432</v>
      </c>
      <c r="F104" s="555"/>
      <c r="G104" s="555"/>
      <c r="H104" s="555"/>
      <c r="I104" s="556"/>
      <c r="J104" s="557"/>
      <c r="K104" s="557"/>
      <c r="L104" s="557"/>
      <c r="M104" s="557"/>
      <c r="N104" s="557"/>
      <c r="O104" s="557"/>
      <c r="P104" s="557"/>
      <c r="Q104" s="557"/>
      <c r="R104" s="557"/>
      <c r="S104" s="557"/>
      <c r="T104" s="557"/>
      <c r="U104" s="557"/>
      <c r="V104" s="557"/>
      <c r="W104" s="557"/>
      <c r="X104" s="558"/>
    </row>
    <row r="105" spans="1:25" s="231" customFormat="1" ht="27.6" customHeight="1" thickBot="1">
      <c r="A105" s="455"/>
      <c r="B105" s="527"/>
      <c r="C105" s="528"/>
      <c r="D105" s="644"/>
      <c r="E105" s="224" t="s">
        <v>382</v>
      </c>
      <c r="F105" s="225"/>
      <c r="G105" s="225"/>
      <c r="H105" s="225"/>
      <c r="I105" s="226"/>
      <c r="J105" s="228" t="s">
        <v>383</v>
      </c>
      <c r="K105" s="234"/>
      <c r="L105" s="225" t="s">
        <v>384</v>
      </c>
      <c r="M105" s="234"/>
      <c r="N105" s="225" t="s">
        <v>385</v>
      </c>
      <c r="O105" s="229" t="s">
        <v>433</v>
      </c>
      <c r="P105" s="225"/>
      <c r="Q105" s="225"/>
      <c r="R105" s="225"/>
      <c r="S105" s="225"/>
      <c r="T105" s="225"/>
      <c r="U105" s="225"/>
      <c r="V105" s="225"/>
      <c r="W105" s="234"/>
      <c r="X105" s="235" t="s">
        <v>385</v>
      </c>
    </row>
    <row r="106" spans="1:25" s="16" customFormat="1" ht="27.45" customHeight="1" thickBo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5" s="16" customFormat="1" ht="27.45" customHeight="1" thickBot="1">
      <c r="A107" s="28"/>
      <c r="B107" s="656" t="s">
        <v>286</v>
      </c>
      <c r="C107" s="657"/>
      <c r="D107" s="658"/>
      <c r="E107" s="645"/>
      <c r="F107" s="646"/>
      <c r="G107" s="646"/>
      <c r="H107" s="646"/>
      <c r="I107" s="646"/>
      <c r="J107" s="646"/>
      <c r="K107" s="646"/>
      <c r="L107" s="646"/>
      <c r="M107" s="646"/>
      <c r="N107" s="646"/>
      <c r="O107" s="646"/>
      <c r="P107" s="646"/>
      <c r="Q107" s="646"/>
      <c r="R107" s="646"/>
      <c r="S107" s="646"/>
      <c r="T107" s="646"/>
      <c r="U107" s="646"/>
      <c r="V107" s="646"/>
      <c r="W107" s="646"/>
      <c r="X107" s="647"/>
    </row>
    <row r="108" spans="1:25" s="16" customFormat="1" ht="22.5" customHeight="1" thickBot="1">
      <c r="A108" s="20"/>
      <c r="B108" s="659" t="s">
        <v>202</v>
      </c>
      <c r="C108" s="660"/>
      <c r="D108" s="661"/>
      <c r="E108" s="113" t="s">
        <v>249</v>
      </c>
      <c r="F108" s="36"/>
      <c r="G108" s="111"/>
      <c r="H108" s="111"/>
      <c r="I108" s="37"/>
      <c r="J108" s="37"/>
      <c r="K108" s="119"/>
      <c r="L108" s="117"/>
      <c r="M108" s="559" t="s">
        <v>106</v>
      </c>
      <c r="N108" s="560"/>
      <c r="O108" s="560"/>
      <c r="P108" s="560"/>
      <c r="Q108" s="560"/>
      <c r="R108" s="560"/>
      <c r="S108" s="560"/>
      <c r="T108" s="560"/>
      <c r="U108" s="560"/>
      <c r="V108" s="560"/>
      <c r="W108" s="560"/>
      <c r="X108" s="561"/>
    </row>
    <row r="109" spans="1:25" s="16" customFormat="1" ht="21" customHeight="1" thickBot="1">
      <c r="A109" s="20"/>
      <c r="B109" s="659"/>
      <c r="C109" s="660"/>
      <c r="D109" s="661"/>
      <c r="E109" s="662" t="s">
        <v>40</v>
      </c>
      <c r="F109" s="570"/>
      <c r="G109" s="567"/>
      <c r="H109" s="568"/>
      <c r="I109" s="569" t="s">
        <v>96</v>
      </c>
      <c r="J109" s="570"/>
      <c r="K109" s="567"/>
      <c r="L109" s="568"/>
      <c r="M109" s="562"/>
      <c r="N109" s="562"/>
      <c r="O109" s="562"/>
      <c r="P109" s="562"/>
      <c r="Q109" s="562"/>
      <c r="R109" s="562"/>
      <c r="S109" s="562"/>
      <c r="T109" s="562"/>
      <c r="U109" s="562"/>
      <c r="V109" s="562"/>
      <c r="W109" s="562"/>
      <c r="X109" s="563"/>
    </row>
    <row r="110" spans="1:25" s="231" customFormat="1" ht="24.6" customHeight="1">
      <c r="A110" s="455"/>
      <c r="B110" s="501" t="s">
        <v>181</v>
      </c>
      <c r="C110" s="511"/>
      <c r="D110" s="512"/>
      <c r="E110" s="564"/>
      <c r="F110" s="565"/>
      <c r="G110" s="565"/>
      <c r="H110" s="565"/>
      <c r="I110" s="565"/>
      <c r="J110" s="565"/>
      <c r="K110" s="565"/>
      <c r="L110" s="565"/>
      <c r="M110" s="565"/>
      <c r="N110" s="565"/>
      <c r="O110" s="565"/>
      <c r="P110" s="565"/>
      <c r="Q110" s="565"/>
      <c r="R110" s="565"/>
      <c r="S110" s="565"/>
      <c r="T110" s="565"/>
      <c r="U110" s="565"/>
      <c r="V110" s="565"/>
      <c r="W110" s="565"/>
      <c r="X110" s="566"/>
    </row>
    <row r="111" spans="1:25" s="231" customFormat="1" ht="27.45" customHeight="1">
      <c r="A111" s="455"/>
      <c r="B111" s="501" t="s">
        <v>180</v>
      </c>
      <c r="C111" s="511"/>
      <c r="D111" s="512"/>
      <c r="E111" s="619"/>
      <c r="F111" s="648"/>
      <c r="G111" s="648"/>
      <c r="H111" s="648"/>
      <c r="I111" s="648"/>
      <c r="J111" s="648"/>
      <c r="K111" s="648"/>
      <c r="L111" s="648"/>
      <c r="M111" s="648"/>
      <c r="N111" s="648"/>
      <c r="O111" s="648"/>
      <c r="P111" s="648"/>
      <c r="Q111" s="648"/>
      <c r="R111" s="648"/>
      <c r="S111" s="648"/>
      <c r="T111" s="648"/>
      <c r="U111" s="648"/>
      <c r="V111" s="648"/>
      <c r="W111" s="648"/>
      <c r="X111" s="649"/>
    </row>
    <row r="112" spans="1:25" s="233" customFormat="1" ht="19.95" customHeight="1">
      <c r="A112" s="455"/>
      <c r="B112" s="605"/>
      <c r="C112" s="511"/>
      <c r="D112" s="512"/>
      <c r="E112" s="650"/>
      <c r="F112" s="651"/>
      <c r="G112" s="651"/>
      <c r="H112" s="651"/>
      <c r="I112" s="651"/>
      <c r="J112" s="651"/>
      <c r="K112" s="651"/>
      <c r="L112" s="651"/>
      <c r="M112" s="651"/>
      <c r="N112" s="651"/>
      <c r="O112" s="651"/>
      <c r="P112" s="651"/>
      <c r="Q112" s="651"/>
      <c r="R112" s="651"/>
      <c r="S112" s="651"/>
      <c r="T112" s="651"/>
      <c r="U112" s="651"/>
      <c r="V112" s="651"/>
      <c r="W112" s="651"/>
      <c r="X112" s="652"/>
      <c r="Y112" s="232"/>
    </row>
    <row r="113" spans="1:25" s="233" customFormat="1" ht="19.95" customHeight="1">
      <c r="A113" s="455"/>
      <c r="B113" s="605"/>
      <c r="C113" s="511"/>
      <c r="D113" s="512"/>
      <c r="E113" s="650"/>
      <c r="F113" s="651"/>
      <c r="G113" s="651"/>
      <c r="H113" s="651"/>
      <c r="I113" s="651"/>
      <c r="J113" s="651"/>
      <c r="K113" s="651"/>
      <c r="L113" s="651"/>
      <c r="M113" s="651"/>
      <c r="N113" s="651"/>
      <c r="O113" s="651"/>
      <c r="P113" s="651"/>
      <c r="Q113" s="651"/>
      <c r="R113" s="651"/>
      <c r="S113" s="651"/>
      <c r="T113" s="651"/>
      <c r="U113" s="651"/>
      <c r="V113" s="651"/>
      <c r="W113" s="651"/>
      <c r="X113" s="652"/>
      <c r="Y113" s="232"/>
    </row>
    <row r="114" spans="1:25" s="231" customFormat="1" ht="15" customHeight="1">
      <c r="A114" s="455"/>
      <c r="B114" s="605"/>
      <c r="C114" s="511"/>
      <c r="D114" s="512"/>
      <c r="E114" s="653"/>
      <c r="F114" s="654"/>
      <c r="G114" s="654"/>
      <c r="H114" s="654"/>
      <c r="I114" s="654"/>
      <c r="J114" s="654"/>
      <c r="K114" s="654"/>
      <c r="L114" s="654"/>
      <c r="M114" s="654"/>
      <c r="N114" s="654"/>
      <c r="O114" s="654"/>
      <c r="P114" s="654"/>
      <c r="Q114" s="654"/>
      <c r="R114" s="654"/>
      <c r="S114" s="654"/>
      <c r="T114" s="654"/>
      <c r="U114" s="654"/>
      <c r="V114" s="654"/>
      <c r="W114" s="654"/>
      <c r="X114" s="655"/>
    </row>
    <row r="115" spans="1:25" s="231" customFormat="1" ht="30.6" customHeight="1">
      <c r="A115" s="455"/>
      <c r="B115" s="641" t="s">
        <v>434</v>
      </c>
      <c r="C115" s="642"/>
      <c r="D115" s="643"/>
      <c r="E115" s="554" t="s">
        <v>432</v>
      </c>
      <c r="F115" s="555"/>
      <c r="G115" s="555"/>
      <c r="H115" s="555"/>
      <c r="I115" s="556"/>
      <c r="J115" s="557"/>
      <c r="K115" s="557"/>
      <c r="L115" s="557"/>
      <c r="M115" s="557"/>
      <c r="N115" s="557"/>
      <c r="O115" s="557"/>
      <c r="P115" s="557"/>
      <c r="Q115" s="557"/>
      <c r="R115" s="557"/>
      <c r="S115" s="557"/>
      <c r="T115" s="557"/>
      <c r="U115" s="557"/>
      <c r="V115" s="557"/>
      <c r="W115" s="557"/>
      <c r="X115" s="558"/>
    </row>
    <row r="116" spans="1:25" s="231" customFormat="1" ht="27.6" customHeight="1" thickBot="1">
      <c r="A116" s="455"/>
      <c r="B116" s="527"/>
      <c r="C116" s="528"/>
      <c r="D116" s="644"/>
      <c r="E116" s="224" t="s">
        <v>382</v>
      </c>
      <c r="F116" s="225"/>
      <c r="G116" s="225"/>
      <c r="H116" s="225"/>
      <c r="I116" s="226"/>
      <c r="J116" s="228" t="s">
        <v>383</v>
      </c>
      <c r="K116" s="234"/>
      <c r="L116" s="225" t="s">
        <v>384</v>
      </c>
      <c r="M116" s="234"/>
      <c r="N116" s="225" t="s">
        <v>385</v>
      </c>
      <c r="O116" s="229" t="s">
        <v>433</v>
      </c>
      <c r="P116" s="225"/>
      <c r="Q116" s="225"/>
      <c r="R116" s="225"/>
      <c r="S116" s="225"/>
      <c r="T116" s="225"/>
      <c r="U116" s="225"/>
      <c r="V116" s="225"/>
      <c r="W116" s="234"/>
      <c r="X116" s="235" t="s">
        <v>385</v>
      </c>
    </row>
    <row r="117" spans="1:25" ht="27.45" customHeight="1" thickBo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5" s="16" customFormat="1" ht="27.45" customHeight="1" thickBot="1">
      <c r="A118" s="28"/>
      <c r="B118" s="656" t="s">
        <v>287</v>
      </c>
      <c r="C118" s="657"/>
      <c r="D118" s="658"/>
      <c r="E118" s="645"/>
      <c r="F118" s="646"/>
      <c r="G118" s="646"/>
      <c r="H118" s="646"/>
      <c r="I118" s="646"/>
      <c r="J118" s="646"/>
      <c r="K118" s="646"/>
      <c r="L118" s="646"/>
      <c r="M118" s="646"/>
      <c r="N118" s="646"/>
      <c r="O118" s="646"/>
      <c r="P118" s="646"/>
      <c r="Q118" s="646"/>
      <c r="R118" s="646"/>
      <c r="S118" s="646"/>
      <c r="T118" s="646"/>
      <c r="U118" s="646"/>
      <c r="V118" s="646"/>
      <c r="W118" s="646"/>
      <c r="X118" s="647"/>
    </row>
    <row r="119" spans="1:25" s="16" customFormat="1" ht="22.5" customHeight="1" thickBot="1">
      <c r="A119" s="20"/>
      <c r="B119" s="659" t="s">
        <v>202</v>
      </c>
      <c r="C119" s="660"/>
      <c r="D119" s="661"/>
      <c r="E119" s="113" t="s">
        <v>249</v>
      </c>
      <c r="F119" s="36"/>
      <c r="G119" s="111"/>
      <c r="H119" s="111"/>
      <c r="I119" s="37"/>
      <c r="J119" s="37"/>
      <c r="K119" s="119"/>
      <c r="L119" s="117"/>
      <c r="M119" s="559" t="s">
        <v>106</v>
      </c>
      <c r="N119" s="560"/>
      <c r="O119" s="560"/>
      <c r="P119" s="560"/>
      <c r="Q119" s="560"/>
      <c r="R119" s="560"/>
      <c r="S119" s="560"/>
      <c r="T119" s="560"/>
      <c r="U119" s="560"/>
      <c r="V119" s="560"/>
      <c r="W119" s="560"/>
      <c r="X119" s="561"/>
    </row>
    <row r="120" spans="1:25" s="16" customFormat="1" ht="21" customHeight="1" thickBot="1">
      <c r="A120" s="20"/>
      <c r="B120" s="659"/>
      <c r="C120" s="660"/>
      <c r="D120" s="661"/>
      <c r="E120" s="662" t="s">
        <v>40</v>
      </c>
      <c r="F120" s="570"/>
      <c r="G120" s="567"/>
      <c r="H120" s="568"/>
      <c r="I120" s="569" t="s">
        <v>96</v>
      </c>
      <c r="J120" s="570"/>
      <c r="K120" s="567"/>
      <c r="L120" s="568"/>
      <c r="M120" s="562"/>
      <c r="N120" s="562"/>
      <c r="O120" s="562"/>
      <c r="P120" s="562"/>
      <c r="Q120" s="562"/>
      <c r="R120" s="562"/>
      <c r="S120" s="562"/>
      <c r="T120" s="562"/>
      <c r="U120" s="562"/>
      <c r="V120" s="562"/>
      <c r="W120" s="562"/>
      <c r="X120" s="563"/>
    </row>
    <row r="121" spans="1:25" s="231" customFormat="1" ht="24.75" customHeight="1">
      <c r="A121" s="455"/>
      <c r="B121" s="501" t="s">
        <v>181</v>
      </c>
      <c r="C121" s="511"/>
      <c r="D121" s="512"/>
      <c r="E121" s="564"/>
      <c r="F121" s="565"/>
      <c r="G121" s="565"/>
      <c r="H121" s="565"/>
      <c r="I121" s="565"/>
      <c r="J121" s="565"/>
      <c r="K121" s="565"/>
      <c r="L121" s="565"/>
      <c r="M121" s="565"/>
      <c r="N121" s="565"/>
      <c r="O121" s="565"/>
      <c r="P121" s="565"/>
      <c r="Q121" s="565"/>
      <c r="R121" s="565"/>
      <c r="S121" s="565"/>
      <c r="T121" s="565"/>
      <c r="U121" s="565"/>
      <c r="V121" s="565"/>
      <c r="W121" s="565"/>
      <c r="X121" s="566"/>
    </row>
    <row r="122" spans="1:25" s="231" customFormat="1" ht="27.45" customHeight="1">
      <c r="A122" s="455"/>
      <c r="B122" s="501" t="s">
        <v>180</v>
      </c>
      <c r="C122" s="511"/>
      <c r="D122" s="512"/>
      <c r="E122" s="619"/>
      <c r="F122" s="648"/>
      <c r="G122" s="648"/>
      <c r="H122" s="648"/>
      <c r="I122" s="648"/>
      <c r="J122" s="648"/>
      <c r="K122" s="648"/>
      <c r="L122" s="648"/>
      <c r="M122" s="648"/>
      <c r="N122" s="648"/>
      <c r="O122" s="648"/>
      <c r="P122" s="648"/>
      <c r="Q122" s="648"/>
      <c r="R122" s="648"/>
      <c r="S122" s="648"/>
      <c r="T122" s="648"/>
      <c r="U122" s="648"/>
      <c r="V122" s="648"/>
      <c r="W122" s="648"/>
      <c r="X122" s="649"/>
    </row>
    <row r="123" spans="1:25" s="233" customFormat="1" ht="19.95" customHeight="1">
      <c r="A123" s="455"/>
      <c r="B123" s="605"/>
      <c r="C123" s="511"/>
      <c r="D123" s="512"/>
      <c r="E123" s="650"/>
      <c r="F123" s="651"/>
      <c r="G123" s="651"/>
      <c r="H123" s="651"/>
      <c r="I123" s="651"/>
      <c r="J123" s="651"/>
      <c r="K123" s="651"/>
      <c r="L123" s="651"/>
      <c r="M123" s="651"/>
      <c r="N123" s="651"/>
      <c r="O123" s="651"/>
      <c r="P123" s="651"/>
      <c r="Q123" s="651"/>
      <c r="R123" s="651"/>
      <c r="S123" s="651"/>
      <c r="T123" s="651"/>
      <c r="U123" s="651"/>
      <c r="V123" s="651"/>
      <c r="W123" s="651"/>
      <c r="X123" s="652"/>
      <c r="Y123" s="232"/>
    </row>
    <row r="124" spans="1:25" s="233" customFormat="1" ht="19.95" customHeight="1">
      <c r="A124" s="455"/>
      <c r="B124" s="605"/>
      <c r="C124" s="511"/>
      <c r="D124" s="512"/>
      <c r="E124" s="650"/>
      <c r="F124" s="651"/>
      <c r="G124" s="651"/>
      <c r="H124" s="651"/>
      <c r="I124" s="651"/>
      <c r="J124" s="651"/>
      <c r="K124" s="651"/>
      <c r="L124" s="651"/>
      <c r="M124" s="651"/>
      <c r="N124" s="651"/>
      <c r="O124" s="651"/>
      <c r="P124" s="651"/>
      <c r="Q124" s="651"/>
      <c r="R124" s="651"/>
      <c r="S124" s="651"/>
      <c r="T124" s="651"/>
      <c r="U124" s="651"/>
      <c r="V124" s="651"/>
      <c r="W124" s="651"/>
      <c r="X124" s="652"/>
      <c r="Y124" s="232"/>
    </row>
    <row r="125" spans="1:25" s="231" customFormat="1" ht="15" customHeight="1">
      <c r="A125" s="455"/>
      <c r="B125" s="605"/>
      <c r="C125" s="511"/>
      <c r="D125" s="512"/>
      <c r="E125" s="653"/>
      <c r="F125" s="654"/>
      <c r="G125" s="654"/>
      <c r="H125" s="654"/>
      <c r="I125" s="654"/>
      <c r="J125" s="654"/>
      <c r="K125" s="654"/>
      <c r="L125" s="654"/>
      <c r="M125" s="654"/>
      <c r="N125" s="654"/>
      <c r="O125" s="654"/>
      <c r="P125" s="654"/>
      <c r="Q125" s="654"/>
      <c r="R125" s="654"/>
      <c r="S125" s="654"/>
      <c r="T125" s="654"/>
      <c r="U125" s="654"/>
      <c r="V125" s="654"/>
      <c r="W125" s="654"/>
      <c r="X125" s="655"/>
    </row>
    <row r="126" spans="1:25" s="231" customFormat="1" ht="30.6" customHeight="1">
      <c r="A126" s="455"/>
      <c r="B126" s="641" t="s">
        <v>434</v>
      </c>
      <c r="C126" s="642"/>
      <c r="D126" s="643"/>
      <c r="E126" s="554" t="s">
        <v>432</v>
      </c>
      <c r="F126" s="555"/>
      <c r="G126" s="555"/>
      <c r="H126" s="555"/>
      <c r="I126" s="556"/>
      <c r="J126" s="557"/>
      <c r="K126" s="557"/>
      <c r="L126" s="557"/>
      <c r="M126" s="557"/>
      <c r="N126" s="557"/>
      <c r="O126" s="557"/>
      <c r="P126" s="557"/>
      <c r="Q126" s="557"/>
      <c r="R126" s="557"/>
      <c r="S126" s="557"/>
      <c r="T126" s="557"/>
      <c r="U126" s="557"/>
      <c r="V126" s="557"/>
      <c r="W126" s="557"/>
      <c r="X126" s="558"/>
    </row>
    <row r="127" spans="1:25" s="231" customFormat="1" ht="27.6" customHeight="1" thickBot="1">
      <c r="A127" s="455"/>
      <c r="B127" s="527"/>
      <c r="C127" s="528"/>
      <c r="D127" s="644"/>
      <c r="E127" s="224" t="s">
        <v>382</v>
      </c>
      <c r="F127" s="225"/>
      <c r="G127" s="225"/>
      <c r="H127" s="225"/>
      <c r="I127" s="226"/>
      <c r="J127" s="228" t="s">
        <v>383</v>
      </c>
      <c r="K127" s="234"/>
      <c r="L127" s="225" t="s">
        <v>384</v>
      </c>
      <c r="M127" s="234"/>
      <c r="N127" s="225" t="s">
        <v>385</v>
      </c>
      <c r="O127" s="229" t="s">
        <v>433</v>
      </c>
      <c r="P127" s="225"/>
      <c r="Q127" s="225"/>
      <c r="R127" s="225"/>
      <c r="S127" s="225"/>
      <c r="T127" s="225"/>
      <c r="U127" s="225"/>
      <c r="V127" s="225"/>
      <c r="W127" s="234"/>
      <c r="X127" s="235" t="s">
        <v>385</v>
      </c>
    </row>
    <row r="128" spans="1:25" ht="27.45" customHeight="1" thickBot="1">
      <c r="A128" s="18"/>
      <c r="B128" s="18"/>
      <c r="C128" s="18"/>
      <c r="D128" s="18"/>
    </row>
    <row r="129" spans="1:25" s="16" customFormat="1" ht="27.45" customHeight="1" thickBot="1">
      <c r="A129" s="28"/>
      <c r="B129" s="656" t="s">
        <v>288</v>
      </c>
      <c r="C129" s="657"/>
      <c r="D129" s="658"/>
      <c r="E129" s="645"/>
      <c r="F129" s="646"/>
      <c r="G129" s="646"/>
      <c r="H129" s="646"/>
      <c r="I129" s="646"/>
      <c r="J129" s="646"/>
      <c r="K129" s="646"/>
      <c r="L129" s="646"/>
      <c r="M129" s="646"/>
      <c r="N129" s="646"/>
      <c r="O129" s="646"/>
      <c r="P129" s="646"/>
      <c r="Q129" s="646"/>
      <c r="R129" s="646"/>
      <c r="S129" s="646"/>
      <c r="T129" s="646"/>
      <c r="U129" s="646"/>
      <c r="V129" s="646"/>
      <c r="W129" s="646"/>
      <c r="X129" s="647"/>
    </row>
    <row r="130" spans="1:25" s="16" customFormat="1" ht="22.5" customHeight="1" thickBot="1">
      <c r="A130" s="20"/>
      <c r="B130" s="659" t="s">
        <v>202</v>
      </c>
      <c r="C130" s="660"/>
      <c r="D130" s="661"/>
      <c r="E130" s="113" t="s">
        <v>249</v>
      </c>
      <c r="F130" s="36"/>
      <c r="G130" s="111"/>
      <c r="H130" s="111"/>
      <c r="I130" s="37"/>
      <c r="J130" s="37"/>
      <c r="K130" s="119"/>
      <c r="L130" s="117"/>
      <c r="M130" s="559" t="s">
        <v>106</v>
      </c>
      <c r="N130" s="560"/>
      <c r="O130" s="560"/>
      <c r="P130" s="560"/>
      <c r="Q130" s="560"/>
      <c r="R130" s="560"/>
      <c r="S130" s="560"/>
      <c r="T130" s="560"/>
      <c r="U130" s="560"/>
      <c r="V130" s="560"/>
      <c r="W130" s="560"/>
      <c r="X130" s="561"/>
    </row>
    <row r="131" spans="1:25" s="16" customFormat="1" ht="21" customHeight="1" thickBot="1">
      <c r="A131" s="20"/>
      <c r="B131" s="659"/>
      <c r="C131" s="660"/>
      <c r="D131" s="661"/>
      <c r="E131" s="662" t="s">
        <v>40</v>
      </c>
      <c r="F131" s="570"/>
      <c r="G131" s="567" t="s">
        <v>348</v>
      </c>
      <c r="H131" s="568"/>
      <c r="I131" s="569" t="s">
        <v>96</v>
      </c>
      <c r="J131" s="570"/>
      <c r="K131" s="567"/>
      <c r="L131" s="568"/>
      <c r="M131" s="562"/>
      <c r="N131" s="562"/>
      <c r="O131" s="562"/>
      <c r="P131" s="562"/>
      <c r="Q131" s="562"/>
      <c r="R131" s="562"/>
      <c r="S131" s="562"/>
      <c r="T131" s="562"/>
      <c r="U131" s="562"/>
      <c r="V131" s="562"/>
      <c r="W131" s="562"/>
      <c r="X131" s="563"/>
    </row>
    <row r="132" spans="1:25" s="231" customFormat="1" ht="24.75" customHeight="1">
      <c r="A132" s="455"/>
      <c r="B132" s="501" t="s">
        <v>181</v>
      </c>
      <c r="C132" s="511"/>
      <c r="D132" s="512"/>
      <c r="E132" s="564"/>
      <c r="F132" s="565"/>
      <c r="G132" s="565"/>
      <c r="H132" s="565"/>
      <c r="I132" s="565"/>
      <c r="J132" s="565"/>
      <c r="K132" s="565"/>
      <c r="L132" s="565"/>
      <c r="M132" s="565"/>
      <c r="N132" s="565"/>
      <c r="O132" s="565"/>
      <c r="P132" s="565"/>
      <c r="Q132" s="565"/>
      <c r="R132" s="565"/>
      <c r="S132" s="565"/>
      <c r="T132" s="565"/>
      <c r="U132" s="565"/>
      <c r="V132" s="565"/>
      <c r="W132" s="565"/>
      <c r="X132" s="566"/>
    </row>
    <row r="133" spans="1:25" s="231" customFormat="1" ht="27.45" customHeight="1">
      <c r="A133" s="455"/>
      <c r="B133" s="501" t="s">
        <v>180</v>
      </c>
      <c r="C133" s="511"/>
      <c r="D133" s="512"/>
      <c r="E133" s="619"/>
      <c r="F133" s="648"/>
      <c r="G133" s="648"/>
      <c r="H133" s="648"/>
      <c r="I133" s="648"/>
      <c r="J133" s="648"/>
      <c r="K133" s="648"/>
      <c r="L133" s="648"/>
      <c r="M133" s="648"/>
      <c r="N133" s="648"/>
      <c r="O133" s="648"/>
      <c r="P133" s="648"/>
      <c r="Q133" s="648"/>
      <c r="R133" s="648"/>
      <c r="S133" s="648"/>
      <c r="T133" s="648"/>
      <c r="U133" s="648"/>
      <c r="V133" s="648"/>
      <c r="W133" s="648"/>
      <c r="X133" s="649"/>
    </row>
    <row r="134" spans="1:25" s="233" customFormat="1" ht="19.95" customHeight="1">
      <c r="A134" s="455"/>
      <c r="B134" s="605"/>
      <c r="C134" s="511"/>
      <c r="D134" s="512"/>
      <c r="E134" s="650"/>
      <c r="F134" s="651"/>
      <c r="G134" s="651"/>
      <c r="H134" s="651"/>
      <c r="I134" s="651"/>
      <c r="J134" s="651"/>
      <c r="K134" s="651"/>
      <c r="L134" s="651"/>
      <c r="M134" s="651"/>
      <c r="N134" s="651"/>
      <c r="O134" s="651"/>
      <c r="P134" s="651"/>
      <c r="Q134" s="651"/>
      <c r="R134" s="651"/>
      <c r="S134" s="651"/>
      <c r="T134" s="651"/>
      <c r="U134" s="651"/>
      <c r="V134" s="651"/>
      <c r="W134" s="651"/>
      <c r="X134" s="652"/>
      <c r="Y134" s="232"/>
    </row>
    <row r="135" spans="1:25" s="233" customFormat="1" ht="19.95" customHeight="1">
      <c r="A135" s="455"/>
      <c r="B135" s="605"/>
      <c r="C135" s="511"/>
      <c r="D135" s="512"/>
      <c r="E135" s="650"/>
      <c r="F135" s="651"/>
      <c r="G135" s="651"/>
      <c r="H135" s="651"/>
      <c r="I135" s="651"/>
      <c r="J135" s="651"/>
      <c r="K135" s="651"/>
      <c r="L135" s="651"/>
      <c r="M135" s="651"/>
      <c r="N135" s="651"/>
      <c r="O135" s="651"/>
      <c r="P135" s="651"/>
      <c r="Q135" s="651"/>
      <c r="R135" s="651"/>
      <c r="S135" s="651"/>
      <c r="T135" s="651"/>
      <c r="U135" s="651"/>
      <c r="V135" s="651"/>
      <c r="W135" s="651"/>
      <c r="X135" s="652"/>
      <c r="Y135" s="232"/>
    </row>
    <row r="136" spans="1:25" s="231" customFormat="1" ht="15" customHeight="1">
      <c r="A136" s="455"/>
      <c r="B136" s="605"/>
      <c r="C136" s="511"/>
      <c r="D136" s="512"/>
      <c r="E136" s="653"/>
      <c r="F136" s="654"/>
      <c r="G136" s="654"/>
      <c r="H136" s="654"/>
      <c r="I136" s="654"/>
      <c r="J136" s="654"/>
      <c r="K136" s="654"/>
      <c r="L136" s="654"/>
      <c r="M136" s="654"/>
      <c r="N136" s="654"/>
      <c r="O136" s="654"/>
      <c r="P136" s="654"/>
      <c r="Q136" s="654"/>
      <c r="R136" s="654"/>
      <c r="S136" s="654"/>
      <c r="T136" s="654"/>
      <c r="U136" s="654"/>
      <c r="V136" s="654"/>
      <c r="W136" s="654"/>
      <c r="X136" s="655"/>
    </row>
    <row r="137" spans="1:25" s="231" customFormat="1" ht="30.6" customHeight="1">
      <c r="A137" s="455"/>
      <c r="B137" s="641" t="s">
        <v>434</v>
      </c>
      <c r="C137" s="642"/>
      <c r="D137" s="643"/>
      <c r="E137" s="554" t="s">
        <v>432</v>
      </c>
      <c r="F137" s="555"/>
      <c r="G137" s="555"/>
      <c r="H137" s="555"/>
      <c r="I137" s="556"/>
      <c r="J137" s="557"/>
      <c r="K137" s="557"/>
      <c r="L137" s="557"/>
      <c r="M137" s="557"/>
      <c r="N137" s="557"/>
      <c r="O137" s="557"/>
      <c r="P137" s="557"/>
      <c r="Q137" s="557"/>
      <c r="R137" s="557"/>
      <c r="S137" s="557"/>
      <c r="T137" s="557"/>
      <c r="U137" s="557"/>
      <c r="V137" s="557"/>
      <c r="W137" s="557"/>
      <c r="X137" s="558"/>
    </row>
    <row r="138" spans="1:25" s="231" customFormat="1" ht="27.6" customHeight="1" thickBot="1">
      <c r="A138" s="455"/>
      <c r="B138" s="527"/>
      <c r="C138" s="528"/>
      <c r="D138" s="644"/>
      <c r="E138" s="224" t="s">
        <v>382</v>
      </c>
      <c r="F138" s="225"/>
      <c r="G138" s="225"/>
      <c r="H138" s="225"/>
      <c r="I138" s="226"/>
      <c r="J138" s="228" t="s">
        <v>383</v>
      </c>
      <c r="K138" s="234"/>
      <c r="L138" s="225" t="s">
        <v>384</v>
      </c>
      <c r="M138" s="234"/>
      <c r="N138" s="225" t="s">
        <v>385</v>
      </c>
      <c r="O138" s="229" t="s">
        <v>433</v>
      </c>
      <c r="P138" s="225"/>
      <c r="Q138" s="225"/>
      <c r="R138" s="225"/>
      <c r="S138" s="225"/>
      <c r="T138" s="225"/>
      <c r="U138" s="225"/>
      <c r="V138" s="225"/>
      <c r="W138" s="234"/>
      <c r="X138" s="235" t="s">
        <v>385</v>
      </c>
    </row>
    <row r="140" spans="1:25">
      <c r="B140" s="2" t="s">
        <v>35</v>
      </c>
      <c r="C140" s="2">
        <v>8</v>
      </c>
    </row>
    <row r="141" spans="1:25">
      <c r="B141" s="2" t="s">
        <v>93</v>
      </c>
      <c r="C141" s="2">
        <v>9</v>
      </c>
    </row>
    <row r="144" spans="1:25">
      <c r="C144" s="131" t="s">
        <v>393</v>
      </c>
      <c r="D144" s="131"/>
    </row>
    <row r="145" spans="3:19">
      <c r="C145" s="143"/>
      <c r="D145" s="144" t="s">
        <v>334</v>
      </c>
      <c r="E145" s="142">
        <f>B40</f>
        <v>0</v>
      </c>
      <c r="G145" s="210"/>
      <c r="H145" s="210"/>
    </row>
    <row r="146" spans="3:19">
      <c r="J146" s="2" t="s">
        <v>227</v>
      </c>
    </row>
    <row r="147" spans="3:19">
      <c r="C147" s="143" t="s">
        <v>380</v>
      </c>
      <c r="D147" s="144"/>
      <c r="E147" s="138" t="s">
        <v>345</v>
      </c>
      <c r="F147" s="138" t="s">
        <v>346</v>
      </c>
      <c r="G147" s="138" t="s">
        <v>327</v>
      </c>
      <c r="H147" s="138" t="s">
        <v>355</v>
      </c>
      <c r="J147" s="138" t="s">
        <v>345</v>
      </c>
      <c r="K147" s="134" t="s">
        <v>386</v>
      </c>
      <c r="L147" s="134" t="s">
        <v>387</v>
      </c>
      <c r="P147" s="2" t="s">
        <v>415</v>
      </c>
    </row>
    <row r="148" spans="3:19">
      <c r="C148" s="143"/>
      <c r="D148" s="144" t="s">
        <v>337</v>
      </c>
      <c r="E148" s="139" t="str">
        <f>"事業①"</f>
        <v>事業①</v>
      </c>
      <c r="F148" s="140" t="str">
        <f>IF(AND(G54="○",K54="○"),"【賑・重】",IF(G54="○","【賑】",IF(K54="○","【重】","")))</f>
        <v/>
      </c>
      <c r="G148" s="139">
        <f>E52</f>
        <v>0</v>
      </c>
      <c r="H148" s="139" t="str">
        <f>E148&amp;F148&amp;G148</f>
        <v>事業①0</v>
      </c>
      <c r="J148" s="139" t="str">
        <f>"事業①"</f>
        <v>事業①</v>
      </c>
      <c r="K148" s="139" t="str">
        <f>M61&amp;"月"</f>
        <v>月</v>
      </c>
      <c r="L148" s="139" t="str">
        <f>IF(W61="","","～"&amp;W61&amp;"月")</f>
        <v/>
      </c>
      <c r="M148" s="139" t="str">
        <f>IF(K148&lt;&gt;"",J148&amp;"は"&amp;K148&amp;L148,"")</f>
        <v>事業①は月</v>
      </c>
      <c r="P148" s="134" t="s">
        <v>416</v>
      </c>
      <c r="Q148" s="134" t="s">
        <v>123</v>
      </c>
      <c r="R148" s="134" t="str">
        <f>IF(B24="☑",C24,"")</f>
        <v/>
      </c>
      <c r="S148" s="2" t="str">
        <f>IF(R148="","",IF(AND(R149="",R150="",R151="",R152=""),"","／"))</f>
        <v/>
      </c>
    </row>
    <row r="149" spans="3:19">
      <c r="C149" s="143"/>
      <c r="D149" s="144" t="s">
        <v>338</v>
      </c>
      <c r="E149" s="139" t="str">
        <f>IF(E63="","","
事業②")</f>
        <v/>
      </c>
      <c r="F149" s="139" t="str">
        <f>IF(AND(G65="○",K65="○"),"【賑・重】",IF(G65="○","【賑】",IF(K65="○","【重】","")))</f>
        <v/>
      </c>
      <c r="G149" s="139" t="str">
        <f>IF(E63="","",E63)</f>
        <v/>
      </c>
      <c r="H149" s="139" t="str">
        <f>IF(E149="","",E149&amp;F149&amp;G149)</f>
        <v/>
      </c>
      <c r="J149" s="139" t="str">
        <f>IF(E63="","","事業②")</f>
        <v/>
      </c>
      <c r="K149" s="139" t="str">
        <f>IF(M72="","",M72&amp;"月")</f>
        <v/>
      </c>
      <c r="L149" s="139" t="str">
        <f>IF(W72="","","～"&amp;W72&amp;"月")</f>
        <v/>
      </c>
      <c r="M149" s="139" t="str">
        <f>IF(K149&lt;&gt;"","、"&amp;J149&amp;"は"&amp;K149&amp;L149,"")</f>
        <v/>
      </c>
      <c r="P149" s="134"/>
      <c r="Q149" s="134" t="s">
        <v>124</v>
      </c>
      <c r="R149" s="134" t="str">
        <f>IF(B25="☑",C25,"")</f>
        <v/>
      </c>
      <c r="S149" s="2" t="str">
        <f>IF(R149="","",IF(AND(R150="",R151="",R152=""),"","／"))</f>
        <v/>
      </c>
    </row>
    <row r="150" spans="3:19">
      <c r="C150" s="143"/>
      <c r="D150" s="144" t="s">
        <v>339</v>
      </c>
      <c r="E150" s="139" t="str">
        <f>IF(E74="","","
事業③")</f>
        <v/>
      </c>
      <c r="F150" s="139" t="str">
        <f>IF(AND(G76="○",K76="○"),"【賑・重】",IF(G76="○","【賑】",IF(K76="○","【重】","")))</f>
        <v/>
      </c>
      <c r="G150" s="139" t="str">
        <f>IF(E74="","",E74)</f>
        <v/>
      </c>
      <c r="H150" s="139" t="str">
        <f t="shared" ref="H150:H155" si="0">IF(E150="","",E150&amp;F150&amp;G150)</f>
        <v/>
      </c>
      <c r="J150" s="139" t="str">
        <f>IF(E74="","","事業③")</f>
        <v/>
      </c>
      <c r="K150" s="139" t="str">
        <f>IF(M83="","",M83&amp;"月")</f>
        <v/>
      </c>
      <c r="L150" s="139" t="str">
        <f>IF(W83="","","～"&amp;W83&amp;"月")</f>
        <v/>
      </c>
      <c r="M150" s="139" t="str">
        <f t="shared" ref="M150:M155" si="1">IF(K150&lt;&gt;"","、"&amp;J150&amp;"は"&amp;K150&amp;L150,"")</f>
        <v/>
      </c>
      <c r="P150" s="134"/>
      <c r="Q150" s="134" t="s">
        <v>125</v>
      </c>
      <c r="R150" s="134" t="str">
        <f>IF(B26="☑",C26,"")</f>
        <v/>
      </c>
      <c r="S150" s="2" t="str">
        <f>IF(R150="","",IF(AND(R151="",R152=""),"","／"))</f>
        <v/>
      </c>
    </row>
    <row r="151" spans="3:19">
      <c r="C151" s="143"/>
      <c r="D151" s="144" t="s">
        <v>340</v>
      </c>
      <c r="E151" s="139" t="str">
        <f>IF(E85="","","
事業④")</f>
        <v/>
      </c>
      <c r="F151" s="139" t="str">
        <f>IF(AND(G87="○",K87="○"),"【賑・重】",IF(G87="○","【賑】",IF(K87="○","【重】","")))</f>
        <v/>
      </c>
      <c r="G151" s="139" t="str">
        <f>IF(E85="","",E85)</f>
        <v/>
      </c>
      <c r="H151" s="139" t="str">
        <f t="shared" si="0"/>
        <v/>
      </c>
      <c r="J151" s="139" t="str">
        <f>IF(E85="","","事業④")</f>
        <v/>
      </c>
      <c r="K151" s="139" t="str">
        <f>IF(M94="","",M94&amp;"月")</f>
        <v/>
      </c>
      <c r="L151" s="139" t="str">
        <f>IF(W94="","","～"&amp;W94&amp;"月")</f>
        <v/>
      </c>
      <c r="M151" s="139" t="str">
        <f t="shared" si="1"/>
        <v/>
      </c>
      <c r="P151" s="134"/>
      <c r="Q151" s="134" t="s">
        <v>126</v>
      </c>
      <c r="R151" s="134" t="str">
        <f>IF(B27="☑",C27,"")</f>
        <v/>
      </c>
      <c r="S151" s="2" t="str">
        <f>IF(R151="","",IF(R152="","","／"))</f>
        <v/>
      </c>
    </row>
    <row r="152" spans="3:19">
      <c r="C152" s="143"/>
      <c r="D152" s="144" t="s">
        <v>341</v>
      </c>
      <c r="E152" s="139" t="str">
        <f>IF(E96="","","
事業⑤")</f>
        <v/>
      </c>
      <c r="F152" s="139" t="str">
        <f>IF(AND(G98="○",K98="○"),"【賑・重】",IF(G98="○","【賑】",IF(K98="○","【重】","")))</f>
        <v/>
      </c>
      <c r="G152" s="139" t="str">
        <f>IF(E96="","",E96)</f>
        <v/>
      </c>
      <c r="H152" s="139" t="str">
        <f t="shared" si="0"/>
        <v/>
      </c>
      <c r="J152" s="139" t="str">
        <f>IF(E96="","","事業⑤")</f>
        <v/>
      </c>
      <c r="K152" s="139" t="str">
        <f>IF(M105="","",M105&amp;"月")</f>
        <v/>
      </c>
      <c r="L152" s="139" t="str">
        <f>IF(W105="","","～"&amp;W105&amp;"月")</f>
        <v/>
      </c>
      <c r="M152" s="139" t="str">
        <f t="shared" si="1"/>
        <v/>
      </c>
      <c r="P152" s="134"/>
      <c r="Q152" s="134" t="s">
        <v>127</v>
      </c>
      <c r="R152" s="134" t="str">
        <f>IF(B28="☑",C28,"")</f>
        <v/>
      </c>
    </row>
    <row r="153" spans="3:19">
      <c r="C153" s="143"/>
      <c r="D153" s="144" t="s">
        <v>342</v>
      </c>
      <c r="E153" s="139" t="str">
        <f>IF(E107="","","
事業⑥")</f>
        <v/>
      </c>
      <c r="F153" s="139" t="str">
        <f>IF(AND(G109="○",K109="○"),"【賑・重】",IF(G109="○","【賑】",IF(K109="○","【重】","")))</f>
        <v/>
      </c>
      <c r="G153" s="139" t="str">
        <f>IF(E107="","",E107)</f>
        <v/>
      </c>
      <c r="H153" s="139" t="str">
        <f t="shared" si="0"/>
        <v/>
      </c>
      <c r="J153" s="139" t="str">
        <f>IF(E107="","","事業⑥")</f>
        <v/>
      </c>
      <c r="K153" s="139" t="str">
        <f>IF(M116="","",M116&amp;"月")</f>
        <v/>
      </c>
      <c r="L153" s="139" t="str">
        <f>IF(W116="","","～"&amp;W116&amp;"月")</f>
        <v/>
      </c>
      <c r="M153" s="139" t="str">
        <f t="shared" si="1"/>
        <v/>
      </c>
      <c r="P153" s="143" t="s">
        <v>417</v>
      </c>
      <c r="Q153" s="209"/>
      <c r="R153" s="134" t="str">
        <f>R148&amp;S148&amp;R149&amp;S149&amp;R150&amp;S150&amp;R151&amp;S1516&amp;S151&amp;R152</f>
        <v/>
      </c>
    </row>
    <row r="154" spans="3:19">
      <c r="C154" s="143"/>
      <c r="D154" s="144" t="s">
        <v>343</v>
      </c>
      <c r="E154" s="139" t="str">
        <f>IF(E118="","","
事業⑦")</f>
        <v/>
      </c>
      <c r="F154" s="139" t="str">
        <f>IF(AND(G120="○",K120="○"),"【賑・重】",IF(G120="○","【賑】",IF(K120="○","【重】","")))</f>
        <v/>
      </c>
      <c r="G154" s="139" t="str">
        <f>IF(E118="","",E118)</f>
        <v/>
      </c>
      <c r="H154" s="139" t="str">
        <f t="shared" si="0"/>
        <v/>
      </c>
      <c r="J154" s="139" t="str">
        <f>IF(E118="","","事業⑦")</f>
        <v/>
      </c>
      <c r="K154" s="139" t="str">
        <f>IF(M127="","",M127&amp;"月")</f>
        <v/>
      </c>
      <c r="L154" s="139" t="str">
        <f>IF(W127="","","～"&amp;W127&amp;"月")</f>
        <v/>
      </c>
      <c r="M154" s="139" t="str">
        <f t="shared" si="1"/>
        <v/>
      </c>
      <c r="P154" s="143" t="s">
        <v>413</v>
      </c>
      <c r="Q154" s="209"/>
      <c r="R154" s="134">
        <f>B30</f>
        <v>0</v>
      </c>
    </row>
    <row r="155" spans="3:19">
      <c r="C155" s="143"/>
      <c r="D155" s="144" t="s">
        <v>344</v>
      </c>
      <c r="E155" s="139" t="str">
        <f>IF(E129="","","
事業⑧")</f>
        <v/>
      </c>
      <c r="F155" s="139" t="str">
        <f>IF(AND(G131="○",K131="○"),"【賑・重】",IF(G131="○","【賑】",IF(K131="○","【重】","")))</f>
        <v/>
      </c>
      <c r="G155" s="139" t="str">
        <f>IF(E129="","",E129)</f>
        <v/>
      </c>
      <c r="H155" s="139" t="str">
        <f t="shared" si="0"/>
        <v/>
      </c>
      <c r="J155" s="139" t="str">
        <f>IF(E129="","","事業⑧")</f>
        <v/>
      </c>
      <c r="K155" s="139" t="str">
        <f>IF(M138="","",M138&amp;"月")</f>
        <v/>
      </c>
      <c r="L155" s="139" t="str">
        <f>IF(W138="","","～"&amp;W138&amp;"月")</f>
        <v/>
      </c>
      <c r="M155" s="139" t="str">
        <f t="shared" si="1"/>
        <v/>
      </c>
    </row>
    <row r="156" spans="3:19">
      <c r="C156" s="136"/>
      <c r="D156" s="136"/>
      <c r="E156" s="136"/>
      <c r="F156" s="136"/>
      <c r="G156" s="154" t="s">
        <v>381</v>
      </c>
      <c r="H156" s="141" t="str">
        <f>H148&amp;H149&amp;H150&amp;H151&amp;H152&amp;H153&amp;H154&amp;H155</f>
        <v>事業①0</v>
      </c>
      <c r="I156" s="2" t="s">
        <v>19</v>
      </c>
      <c r="M156" s="141" t="str">
        <f>M148&amp;M149&amp;M150&amp;M151&amp;M152&amp;M153&amp;M154&amp;M155&amp;"に事業実施。"</f>
        <v>事業①は月に事業実施。</v>
      </c>
      <c r="N156" s="2" t="s">
        <v>19</v>
      </c>
    </row>
  </sheetData>
  <mergeCells count="186">
    <mergeCell ref="B60:D61"/>
    <mergeCell ref="B126:D127"/>
    <mergeCell ref="B137:D138"/>
    <mergeCell ref="E133:X136"/>
    <mergeCell ref="E100:X103"/>
    <mergeCell ref="E111:X114"/>
    <mergeCell ref="B133:D136"/>
    <mergeCell ref="E120:F120"/>
    <mergeCell ref="B121:D121"/>
    <mergeCell ref="E121:X121"/>
    <mergeCell ref="B122:D125"/>
    <mergeCell ref="E122:X125"/>
    <mergeCell ref="G120:H120"/>
    <mergeCell ref="I120:J120"/>
    <mergeCell ref="K120:L120"/>
    <mergeCell ref="B118:D118"/>
    <mergeCell ref="E118:X118"/>
    <mergeCell ref="B119:D120"/>
    <mergeCell ref="B132:D132"/>
    <mergeCell ref="B129:D129"/>
    <mergeCell ref="E129:X129"/>
    <mergeCell ref="B130:D131"/>
    <mergeCell ref="E131:F131"/>
    <mergeCell ref="B110:D110"/>
    <mergeCell ref="B111:D114"/>
    <mergeCell ref="E115:I115"/>
    <mergeCell ref="J115:X115"/>
    <mergeCell ref="E126:I126"/>
    <mergeCell ref="J126:X126"/>
    <mergeCell ref="B115:D116"/>
    <mergeCell ref="B71:D72"/>
    <mergeCell ref="B107:D107"/>
    <mergeCell ref="E107:X107"/>
    <mergeCell ref="B108:D109"/>
    <mergeCell ref="E109:F109"/>
    <mergeCell ref="G109:H109"/>
    <mergeCell ref="I109:J109"/>
    <mergeCell ref="K109:L109"/>
    <mergeCell ref="M108:X109"/>
    <mergeCell ref="B99:D99"/>
    <mergeCell ref="E99:X99"/>
    <mergeCell ref="B100:D103"/>
    <mergeCell ref="B104:D105"/>
    <mergeCell ref="B97:D98"/>
    <mergeCell ref="E98:F98"/>
    <mergeCell ref="G98:H98"/>
    <mergeCell ref="I98:J98"/>
    <mergeCell ref="B96:D96"/>
    <mergeCell ref="E96:X96"/>
    <mergeCell ref="M97:X98"/>
    <mergeCell ref="B88:D88"/>
    <mergeCell ref="E88:X88"/>
    <mergeCell ref="B89:D92"/>
    <mergeCell ref="E89:X92"/>
    <mergeCell ref="B93:D94"/>
    <mergeCell ref="E110:X110"/>
    <mergeCell ref="B85:D85"/>
    <mergeCell ref="E85:X85"/>
    <mergeCell ref="B86:D87"/>
    <mergeCell ref="E87:F87"/>
    <mergeCell ref="G87:H87"/>
    <mergeCell ref="I87:J87"/>
    <mergeCell ref="K87:L87"/>
    <mergeCell ref="M86:X87"/>
    <mergeCell ref="B77:D77"/>
    <mergeCell ref="E77:X77"/>
    <mergeCell ref="B78:D81"/>
    <mergeCell ref="B82:D83"/>
    <mergeCell ref="B74:D74"/>
    <mergeCell ref="E74:X74"/>
    <mergeCell ref="B75:D76"/>
    <mergeCell ref="E76:F76"/>
    <mergeCell ref="G76:H76"/>
    <mergeCell ref="I76:J76"/>
    <mergeCell ref="K76:L76"/>
    <mergeCell ref="E78:X81"/>
    <mergeCell ref="M75:X76"/>
    <mergeCell ref="B66:D66"/>
    <mergeCell ref="E66:X66"/>
    <mergeCell ref="B67:D70"/>
    <mergeCell ref="B63:D63"/>
    <mergeCell ref="E63:X63"/>
    <mergeCell ref="B64:D65"/>
    <mergeCell ref="E65:F65"/>
    <mergeCell ref="G65:H65"/>
    <mergeCell ref="I65:J65"/>
    <mergeCell ref="K65:L65"/>
    <mergeCell ref="E67:X70"/>
    <mergeCell ref="M64:X65"/>
    <mergeCell ref="B55:D55"/>
    <mergeCell ref="E55:X55"/>
    <mergeCell ref="B56:D59"/>
    <mergeCell ref="B44:X44"/>
    <mergeCell ref="B52:D52"/>
    <mergeCell ref="E52:X52"/>
    <mergeCell ref="B53:D54"/>
    <mergeCell ref="E54:F54"/>
    <mergeCell ref="G54:H54"/>
    <mergeCell ref="I54:J54"/>
    <mergeCell ref="K54:L54"/>
    <mergeCell ref="E56:X59"/>
    <mergeCell ref="B46:X46"/>
    <mergeCell ref="B49:X49"/>
    <mergeCell ref="M53:X54"/>
    <mergeCell ref="A34:X34"/>
    <mergeCell ref="B37:X37"/>
    <mergeCell ref="B40:X40"/>
    <mergeCell ref="C43:D43"/>
    <mergeCell ref="F43:G43"/>
    <mergeCell ref="I43:J43"/>
    <mergeCell ref="L43:M43"/>
    <mergeCell ref="O43:P43"/>
    <mergeCell ref="R43:S43"/>
    <mergeCell ref="T43:W43"/>
    <mergeCell ref="B17:D17"/>
    <mergeCell ref="E17:X17"/>
    <mergeCell ref="B23:X23"/>
    <mergeCell ref="B4:D4"/>
    <mergeCell ref="E4:X4"/>
    <mergeCell ref="B5:D5"/>
    <mergeCell ref="F5:G5"/>
    <mergeCell ref="I5:J5"/>
    <mergeCell ref="L5:M5"/>
    <mergeCell ref="O5:P5"/>
    <mergeCell ref="R5:S5"/>
    <mergeCell ref="U5:W5"/>
    <mergeCell ref="B7:D7"/>
    <mergeCell ref="E7:X7"/>
    <mergeCell ref="B8:D8"/>
    <mergeCell ref="E8:X8"/>
    <mergeCell ref="B9:D9"/>
    <mergeCell ref="E9:X9"/>
    <mergeCell ref="B6:D6"/>
    <mergeCell ref="E6:F6"/>
    <mergeCell ref="I6:J6"/>
    <mergeCell ref="M6:N6"/>
    <mergeCell ref="Q6:R6"/>
    <mergeCell ref="U6:W6"/>
    <mergeCell ref="K131:L131"/>
    <mergeCell ref="K98:L98"/>
    <mergeCell ref="B18:D18"/>
    <mergeCell ref="E18:X18"/>
    <mergeCell ref="B11:X11"/>
    <mergeCell ref="B13:D13"/>
    <mergeCell ref="E13:X13"/>
    <mergeCell ref="B14:D14"/>
    <mergeCell ref="F14:G14"/>
    <mergeCell ref="I14:J14"/>
    <mergeCell ref="L14:M14"/>
    <mergeCell ref="O14:P14"/>
    <mergeCell ref="R14:S14"/>
    <mergeCell ref="U14:W14"/>
    <mergeCell ref="B12:U12"/>
    <mergeCell ref="B32:X32"/>
    <mergeCell ref="B15:D15"/>
    <mergeCell ref="E15:F15"/>
    <mergeCell ref="I15:J15"/>
    <mergeCell ref="M15:N15"/>
    <mergeCell ref="Q15:R15"/>
    <mergeCell ref="U15:W15"/>
    <mergeCell ref="B16:D16"/>
    <mergeCell ref="E16:X16"/>
    <mergeCell ref="C24:X24"/>
    <mergeCell ref="C25:X25"/>
    <mergeCell ref="C26:X26"/>
    <mergeCell ref="C27:X27"/>
    <mergeCell ref="C28:X28"/>
    <mergeCell ref="B29:X29"/>
    <mergeCell ref="B30:X30"/>
    <mergeCell ref="E137:I137"/>
    <mergeCell ref="J137:X137"/>
    <mergeCell ref="J60:X60"/>
    <mergeCell ref="E60:I60"/>
    <mergeCell ref="E71:I71"/>
    <mergeCell ref="J71:X71"/>
    <mergeCell ref="E82:I82"/>
    <mergeCell ref="J82:X82"/>
    <mergeCell ref="E93:I93"/>
    <mergeCell ref="J93:X93"/>
    <mergeCell ref="E104:I104"/>
    <mergeCell ref="J104:X104"/>
    <mergeCell ref="M119:X120"/>
    <mergeCell ref="M130:X131"/>
    <mergeCell ref="E132:X132"/>
    <mergeCell ref="G131:H131"/>
    <mergeCell ref="I131:J131"/>
  </mergeCells>
  <phoneticPr fontId="2"/>
  <dataValidations count="3">
    <dataValidation type="list" allowBlank="1" showInputMessage="1" showErrorMessage="1" sqref="E5 N14 K14 H14 Q14 E14 B43 N5 K5 H5 Q5 E43 H43 K43 N43 Q43 B24:B28" xr:uid="{00000000-0002-0000-0200-000000000000}">
      <formula1>$B$140:$B$141</formula1>
    </dataValidation>
    <dataValidation type="list" showInputMessage="1" showErrorMessage="1" sqref="G120 G54 K54 K120 G98 G109 G65 K65 G87 G76 K76 K109 K87 K98 G131 K131" xr:uid="{00000000-0002-0000-0200-000001000000}">
      <formula1>"○,　"</formula1>
    </dataValidation>
    <dataValidation type="list" allowBlank="1" showInputMessage="1" showErrorMessage="1" sqref="K61 K138 K127 K116 K105 K94 K83 K72" xr:uid="{12804CEF-EC37-42F8-AFCF-7F7658F595EB}">
      <formula1>$C$140:$C$141</formula1>
    </dataValidation>
  </dataValidations>
  <printOptions horizontalCentered="1"/>
  <pageMargins left="0.78740157480314965" right="0.78740157480314965" top="0.59055118110236227" bottom="0.39370078740157483" header="0.27559055118110237" footer="0.23622047244094491"/>
  <pageSetup paperSize="9" scale="81" fitToHeight="0" orientation="portrait" r:id="rId1"/>
  <headerFooter alignWithMargins="0"/>
  <rowBreaks count="2" manualBreakCount="2">
    <brk id="33" max="23" man="1"/>
    <brk id="73"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X102"/>
  <sheetViews>
    <sheetView showGridLines="0" view="pageBreakPreview" topLeftCell="A21" zoomScale="98" zoomScaleNormal="100" zoomScaleSheetLayoutView="98" workbookViewId="0">
      <selection activeCell="J20" sqref="J20"/>
    </sheetView>
  </sheetViews>
  <sheetFormatPr defaultRowHeight="13.2"/>
  <cols>
    <col min="1" max="1" width="2.5" style="11" customWidth="1"/>
    <col min="2" max="2" width="9.19921875" style="11" customWidth="1"/>
    <col min="3" max="3" width="9.69921875" style="11" customWidth="1"/>
    <col min="4" max="4" width="23" style="11" customWidth="1"/>
    <col min="5" max="5" width="11.09765625" style="11" customWidth="1"/>
    <col min="6" max="6" width="11.19921875" style="11" customWidth="1"/>
    <col min="7" max="7" width="11.09765625" style="11" customWidth="1"/>
    <col min="8" max="8" width="7.69921875" style="11" customWidth="1"/>
    <col min="9" max="9" width="8.19921875" style="11" customWidth="1"/>
    <col min="10" max="10" width="10.69921875" style="11" customWidth="1"/>
    <col min="11" max="11" width="3.09765625" style="11" customWidth="1"/>
    <col min="12" max="12" width="8.69921875" style="11"/>
    <col min="13" max="13" width="5.69921875" style="11" customWidth="1"/>
    <col min="14" max="16" width="8.69921875" style="11"/>
    <col min="17" max="17" width="13" style="11" bestFit="1" customWidth="1"/>
    <col min="18" max="18" width="10.09765625" style="11" bestFit="1" customWidth="1"/>
    <col min="19" max="19" width="16.19921875" style="11" bestFit="1" customWidth="1"/>
    <col min="20" max="20" width="16.59765625" style="11" bestFit="1" customWidth="1"/>
    <col min="21" max="260" width="8.69921875" style="11"/>
    <col min="261" max="261" width="2.09765625" style="11" customWidth="1"/>
    <col min="262" max="262" width="12.19921875" style="11" bestFit="1" customWidth="1"/>
    <col min="263" max="263" width="27" style="11" customWidth="1"/>
    <col min="264" max="264" width="14.09765625" style="11" bestFit="1" customWidth="1"/>
    <col min="265" max="265" width="10.5" style="11" customWidth="1"/>
    <col min="266" max="266" width="12.59765625" style="11" customWidth="1"/>
    <col min="267" max="267" width="10.09765625" style="11" bestFit="1" customWidth="1"/>
    <col min="268" max="516" width="8.69921875" style="11"/>
    <col min="517" max="517" width="2.09765625" style="11" customWidth="1"/>
    <col min="518" max="518" width="12.19921875" style="11" bestFit="1" customWidth="1"/>
    <col min="519" max="519" width="27" style="11" customWidth="1"/>
    <col min="520" max="520" width="14.09765625" style="11" bestFit="1" customWidth="1"/>
    <col min="521" max="521" width="10.5" style="11" customWidth="1"/>
    <col min="522" max="522" width="12.59765625" style="11" customWidth="1"/>
    <col min="523" max="523" width="10.09765625" style="11" bestFit="1" customWidth="1"/>
    <col min="524" max="772" width="8.69921875" style="11"/>
    <col min="773" max="773" width="2.09765625" style="11" customWidth="1"/>
    <col min="774" max="774" width="12.19921875" style="11" bestFit="1" customWidth="1"/>
    <col min="775" max="775" width="27" style="11" customWidth="1"/>
    <col min="776" max="776" width="14.09765625" style="11" bestFit="1" customWidth="1"/>
    <col min="777" max="777" width="10.5" style="11" customWidth="1"/>
    <col min="778" max="778" width="12.59765625" style="11" customWidth="1"/>
    <col min="779" max="779" width="10.09765625" style="11" bestFit="1" customWidth="1"/>
    <col min="780" max="1028" width="8.69921875" style="11"/>
    <col min="1029" max="1029" width="2.09765625" style="11" customWidth="1"/>
    <col min="1030" max="1030" width="12.19921875" style="11" bestFit="1" customWidth="1"/>
    <col min="1031" max="1031" width="27" style="11" customWidth="1"/>
    <col min="1032" max="1032" width="14.09765625" style="11" bestFit="1" customWidth="1"/>
    <col min="1033" max="1033" width="10.5" style="11" customWidth="1"/>
    <col min="1034" max="1034" width="12.59765625" style="11" customWidth="1"/>
    <col min="1035" max="1035" width="10.09765625" style="11" bestFit="1" customWidth="1"/>
    <col min="1036" max="1284" width="8.69921875" style="11"/>
    <col min="1285" max="1285" width="2.09765625" style="11" customWidth="1"/>
    <col min="1286" max="1286" width="12.19921875" style="11" bestFit="1" customWidth="1"/>
    <col min="1287" max="1287" width="27" style="11" customWidth="1"/>
    <col min="1288" max="1288" width="14.09765625" style="11" bestFit="1" customWidth="1"/>
    <col min="1289" max="1289" width="10.5" style="11" customWidth="1"/>
    <col min="1290" max="1290" width="12.59765625" style="11" customWidth="1"/>
    <col min="1291" max="1291" width="10.09765625" style="11" bestFit="1" customWidth="1"/>
    <col min="1292" max="1540" width="8.69921875" style="11"/>
    <col min="1541" max="1541" width="2.09765625" style="11" customWidth="1"/>
    <col min="1542" max="1542" width="12.19921875" style="11" bestFit="1" customWidth="1"/>
    <col min="1543" max="1543" width="27" style="11" customWidth="1"/>
    <col min="1544" max="1544" width="14.09765625" style="11" bestFit="1" customWidth="1"/>
    <col min="1545" max="1545" width="10.5" style="11" customWidth="1"/>
    <col min="1546" max="1546" width="12.59765625" style="11" customWidth="1"/>
    <col min="1547" max="1547" width="10.09765625" style="11" bestFit="1" customWidth="1"/>
    <col min="1548" max="1796" width="8.69921875" style="11"/>
    <col min="1797" max="1797" width="2.09765625" style="11" customWidth="1"/>
    <col min="1798" max="1798" width="12.19921875" style="11" bestFit="1" customWidth="1"/>
    <col min="1799" max="1799" width="27" style="11" customWidth="1"/>
    <col min="1800" max="1800" width="14.09765625" style="11" bestFit="1" customWidth="1"/>
    <col min="1801" max="1801" width="10.5" style="11" customWidth="1"/>
    <col min="1802" max="1802" width="12.59765625" style="11" customWidth="1"/>
    <col min="1803" max="1803" width="10.09765625" style="11" bestFit="1" customWidth="1"/>
    <col min="1804" max="2052" width="8.69921875" style="11"/>
    <col min="2053" max="2053" width="2.09765625" style="11" customWidth="1"/>
    <col min="2054" max="2054" width="12.19921875" style="11" bestFit="1" customWidth="1"/>
    <col min="2055" max="2055" width="27" style="11" customWidth="1"/>
    <col min="2056" max="2056" width="14.09765625" style="11" bestFit="1" customWidth="1"/>
    <col min="2057" max="2057" width="10.5" style="11" customWidth="1"/>
    <col min="2058" max="2058" width="12.59765625" style="11" customWidth="1"/>
    <col min="2059" max="2059" width="10.09765625" style="11" bestFit="1" customWidth="1"/>
    <col min="2060" max="2308" width="8.69921875" style="11"/>
    <col min="2309" max="2309" width="2.09765625" style="11" customWidth="1"/>
    <col min="2310" max="2310" width="12.19921875" style="11" bestFit="1" customWidth="1"/>
    <col min="2311" max="2311" width="27" style="11" customWidth="1"/>
    <col min="2312" max="2312" width="14.09765625" style="11" bestFit="1" customWidth="1"/>
    <col min="2313" max="2313" width="10.5" style="11" customWidth="1"/>
    <col min="2314" max="2314" width="12.59765625" style="11" customWidth="1"/>
    <col min="2315" max="2315" width="10.09765625" style="11" bestFit="1" customWidth="1"/>
    <col min="2316" max="2564" width="8.69921875" style="11"/>
    <col min="2565" max="2565" width="2.09765625" style="11" customWidth="1"/>
    <col min="2566" max="2566" width="12.19921875" style="11" bestFit="1" customWidth="1"/>
    <col min="2567" max="2567" width="27" style="11" customWidth="1"/>
    <col min="2568" max="2568" width="14.09765625" style="11" bestFit="1" customWidth="1"/>
    <col min="2569" max="2569" width="10.5" style="11" customWidth="1"/>
    <col min="2570" max="2570" width="12.59765625" style="11" customWidth="1"/>
    <col min="2571" max="2571" width="10.09765625" style="11" bestFit="1" customWidth="1"/>
    <col min="2572" max="2820" width="8.69921875" style="11"/>
    <col min="2821" max="2821" width="2.09765625" style="11" customWidth="1"/>
    <col min="2822" max="2822" width="12.19921875" style="11" bestFit="1" customWidth="1"/>
    <col min="2823" max="2823" width="27" style="11" customWidth="1"/>
    <col min="2824" max="2824" width="14.09765625" style="11" bestFit="1" customWidth="1"/>
    <col min="2825" max="2825" width="10.5" style="11" customWidth="1"/>
    <col min="2826" max="2826" width="12.59765625" style="11" customWidth="1"/>
    <col min="2827" max="2827" width="10.09765625" style="11" bestFit="1" customWidth="1"/>
    <col min="2828" max="3076" width="8.69921875" style="11"/>
    <col min="3077" max="3077" width="2.09765625" style="11" customWidth="1"/>
    <col min="3078" max="3078" width="12.19921875" style="11" bestFit="1" customWidth="1"/>
    <col min="3079" max="3079" width="27" style="11" customWidth="1"/>
    <col min="3080" max="3080" width="14.09765625" style="11" bestFit="1" customWidth="1"/>
    <col min="3081" max="3081" width="10.5" style="11" customWidth="1"/>
    <col min="3082" max="3082" width="12.59765625" style="11" customWidth="1"/>
    <col min="3083" max="3083" width="10.09765625" style="11" bestFit="1" customWidth="1"/>
    <col min="3084" max="3332" width="8.69921875" style="11"/>
    <col min="3333" max="3333" width="2.09765625" style="11" customWidth="1"/>
    <col min="3334" max="3334" width="12.19921875" style="11" bestFit="1" customWidth="1"/>
    <col min="3335" max="3335" width="27" style="11" customWidth="1"/>
    <col min="3336" max="3336" width="14.09765625" style="11" bestFit="1" customWidth="1"/>
    <col min="3337" max="3337" width="10.5" style="11" customWidth="1"/>
    <col min="3338" max="3338" width="12.59765625" style="11" customWidth="1"/>
    <col min="3339" max="3339" width="10.09765625" style="11" bestFit="1" customWidth="1"/>
    <col min="3340" max="3588" width="8.69921875" style="11"/>
    <col min="3589" max="3589" width="2.09765625" style="11" customWidth="1"/>
    <col min="3590" max="3590" width="12.19921875" style="11" bestFit="1" customWidth="1"/>
    <col min="3591" max="3591" width="27" style="11" customWidth="1"/>
    <col min="3592" max="3592" width="14.09765625" style="11" bestFit="1" customWidth="1"/>
    <col min="3593" max="3593" width="10.5" style="11" customWidth="1"/>
    <col min="3594" max="3594" width="12.59765625" style="11" customWidth="1"/>
    <col min="3595" max="3595" width="10.09765625" style="11" bestFit="1" customWidth="1"/>
    <col min="3596" max="3844" width="8.69921875" style="11"/>
    <col min="3845" max="3845" width="2.09765625" style="11" customWidth="1"/>
    <col min="3846" max="3846" width="12.19921875" style="11" bestFit="1" customWidth="1"/>
    <col min="3847" max="3847" width="27" style="11" customWidth="1"/>
    <col min="3848" max="3848" width="14.09765625" style="11" bestFit="1" customWidth="1"/>
    <col min="3849" max="3849" width="10.5" style="11" customWidth="1"/>
    <col min="3850" max="3850" width="12.59765625" style="11" customWidth="1"/>
    <col min="3851" max="3851" width="10.09765625" style="11" bestFit="1" customWidth="1"/>
    <col min="3852" max="4100" width="8.69921875" style="11"/>
    <col min="4101" max="4101" width="2.09765625" style="11" customWidth="1"/>
    <col min="4102" max="4102" width="12.19921875" style="11" bestFit="1" customWidth="1"/>
    <col min="4103" max="4103" width="27" style="11" customWidth="1"/>
    <col min="4104" max="4104" width="14.09765625" style="11" bestFit="1" customWidth="1"/>
    <col min="4105" max="4105" width="10.5" style="11" customWidth="1"/>
    <col min="4106" max="4106" width="12.59765625" style="11" customWidth="1"/>
    <col min="4107" max="4107" width="10.09765625" style="11" bestFit="1" customWidth="1"/>
    <col min="4108" max="4356" width="8.69921875" style="11"/>
    <col min="4357" max="4357" width="2.09765625" style="11" customWidth="1"/>
    <col min="4358" max="4358" width="12.19921875" style="11" bestFit="1" customWidth="1"/>
    <col min="4359" max="4359" width="27" style="11" customWidth="1"/>
    <col min="4360" max="4360" width="14.09765625" style="11" bestFit="1" customWidth="1"/>
    <col min="4361" max="4361" width="10.5" style="11" customWidth="1"/>
    <col min="4362" max="4362" width="12.59765625" style="11" customWidth="1"/>
    <col min="4363" max="4363" width="10.09765625" style="11" bestFit="1" customWidth="1"/>
    <col min="4364" max="4612" width="8.69921875" style="11"/>
    <col min="4613" max="4613" width="2.09765625" style="11" customWidth="1"/>
    <col min="4614" max="4614" width="12.19921875" style="11" bestFit="1" customWidth="1"/>
    <col min="4615" max="4615" width="27" style="11" customWidth="1"/>
    <col min="4616" max="4616" width="14.09765625" style="11" bestFit="1" customWidth="1"/>
    <col min="4617" max="4617" width="10.5" style="11" customWidth="1"/>
    <col min="4618" max="4618" width="12.59765625" style="11" customWidth="1"/>
    <col min="4619" max="4619" width="10.09765625" style="11" bestFit="1" customWidth="1"/>
    <col min="4620" max="4868" width="8.69921875" style="11"/>
    <col min="4869" max="4869" width="2.09765625" style="11" customWidth="1"/>
    <col min="4870" max="4870" width="12.19921875" style="11" bestFit="1" customWidth="1"/>
    <col min="4871" max="4871" width="27" style="11" customWidth="1"/>
    <col min="4872" max="4872" width="14.09765625" style="11" bestFit="1" customWidth="1"/>
    <col min="4873" max="4873" width="10.5" style="11" customWidth="1"/>
    <col min="4874" max="4874" width="12.59765625" style="11" customWidth="1"/>
    <col min="4875" max="4875" width="10.09765625" style="11" bestFit="1" customWidth="1"/>
    <col min="4876" max="5124" width="8.69921875" style="11"/>
    <col min="5125" max="5125" width="2.09765625" style="11" customWidth="1"/>
    <col min="5126" max="5126" width="12.19921875" style="11" bestFit="1" customWidth="1"/>
    <col min="5127" max="5127" width="27" style="11" customWidth="1"/>
    <col min="5128" max="5128" width="14.09765625" style="11" bestFit="1" customWidth="1"/>
    <col min="5129" max="5129" width="10.5" style="11" customWidth="1"/>
    <col min="5130" max="5130" width="12.59765625" style="11" customWidth="1"/>
    <col min="5131" max="5131" width="10.09765625" style="11" bestFit="1" customWidth="1"/>
    <col min="5132" max="5380" width="8.69921875" style="11"/>
    <col min="5381" max="5381" width="2.09765625" style="11" customWidth="1"/>
    <col min="5382" max="5382" width="12.19921875" style="11" bestFit="1" customWidth="1"/>
    <col min="5383" max="5383" width="27" style="11" customWidth="1"/>
    <col min="5384" max="5384" width="14.09765625" style="11" bestFit="1" customWidth="1"/>
    <col min="5385" max="5385" width="10.5" style="11" customWidth="1"/>
    <col min="5386" max="5386" width="12.59765625" style="11" customWidth="1"/>
    <col min="5387" max="5387" width="10.09765625" style="11" bestFit="1" customWidth="1"/>
    <col min="5388" max="5636" width="8.69921875" style="11"/>
    <col min="5637" max="5637" width="2.09765625" style="11" customWidth="1"/>
    <col min="5638" max="5638" width="12.19921875" style="11" bestFit="1" customWidth="1"/>
    <col min="5639" max="5639" width="27" style="11" customWidth="1"/>
    <col min="5640" max="5640" width="14.09765625" style="11" bestFit="1" customWidth="1"/>
    <col min="5641" max="5641" width="10.5" style="11" customWidth="1"/>
    <col min="5642" max="5642" width="12.59765625" style="11" customWidth="1"/>
    <col min="5643" max="5643" width="10.09765625" style="11" bestFit="1" customWidth="1"/>
    <col min="5644" max="5892" width="8.69921875" style="11"/>
    <col min="5893" max="5893" width="2.09765625" style="11" customWidth="1"/>
    <col min="5894" max="5894" width="12.19921875" style="11" bestFit="1" customWidth="1"/>
    <col min="5895" max="5895" width="27" style="11" customWidth="1"/>
    <col min="5896" max="5896" width="14.09765625" style="11" bestFit="1" customWidth="1"/>
    <col min="5897" max="5897" width="10.5" style="11" customWidth="1"/>
    <col min="5898" max="5898" width="12.59765625" style="11" customWidth="1"/>
    <col min="5899" max="5899" width="10.09765625" style="11" bestFit="1" customWidth="1"/>
    <col min="5900" max="6148" width="8.69921875" style="11"/>
    <col min="6149" max="6149" width="2.09765625" style="11" customWidth="1"/>
    <col min="6150" max="6150" width="12.19921875" style="11" bestFit="1" customWidth="1"/>
    <col min="6151" max="6151" width="27" style="11" customWidth="1"/>
    <col min="6152" max="6152" width="14.09765625" style="11" bestFit="1" customWidth="1"/>
    <col min="6153" max="6153" width="10.5" style="11" customWidth="1"/>
    <col min="6154" max="6154" width="12.59765625" style="11" customWidth="1"/>
    <col min="6155" max="6155" width="10.09765625" style="11" bestFit="1" customWidth="1"/>
    <col min="6156" max="6404" width="8.69921875" style="11"/>
    <col min="6405" max="6405" width="2.09765625" style="11" customWidth="1"/>
    <col min="6406" max="6406" width="12.19921875" style="11" bestFit="1" customWidth="1"/>
    <col min="6407" max="6407" width="27" style="11" customWidth="1"/>
    <col min="6408" max="6408" width="14.09765625" style="11" bestFit="1" customWidth="1"/>
    <col min="6409" max="6409" width="10.5" style="11" customWidth="1"/>
    <col min="6410" max="6410" width="12.59765625" style="11" customWidth="1"/>
    <col min="6411" max="6411" width="10.09765625" style="11" bestFit="1" customWidth="1"/>
    <col min="6412" max="6660" width="8.69921875" style="11"/>
    <col min="6661" max="6661" width="2.09765625" style="11" customWidth="1"/>
    <col min="6662" max="6662" width="12.19921875" style="11" bestFit="1" customWidth="1"/>
    <col min="6663" max="6663" width="27" style="11" customWidth="1"/>
    <col min="6664" max="6664" width="14.09765625" style="11" bestFit="1" customWidth="1"/>
    <col min="6665" max="6665" width="10.5" style="11" customWidth="1"/>
    <col min="6666" max="6666" width="12.59765625" style="11" customWidth="1"/>
    <col min="6667" max="6667" width="10.09765625" style="11" bestFit="1" customWidth="1"/>
    <col min="6668" max="6916" width="8.69921875" style="11"/>
    <col min="6917" max="6917" width="2.09765625" style="11" customWidth="1"/>
    <col min="6918" max="6918" width="12.19921875" style="11" bestFit="1" customWidth="1"/>
    <col min="6919" max="6919" width="27" style="11" customWidth="1"/>
    <col min="6920" max="6920" width="14.09765625" style="11" bestFit="1" customWidth="1"/>
    <col min="6921" max="6921" width="10.5" style="11" customWidth="1"/>
    <col min="6922" max="6922" width="12.59765625" style="11" customWidth="1"/>
    <col min="6923" max="6923" width="10.09765625" style="11" bestFit="1" customWidth="1"/>
    <col min="6924" max="7172" width="8.69921875" style="11"/>
    <col min="7173" max="7173" width="2.09765625" style="11" customWidth="1"/>
    <col min="7174" max="7174" width="12.19921875" style="11" bestFit="1" customWidth="1"/>
    <col min="7175" max="7175" width="27" style="11" customWidth="1"/>
    <col min="7176" max="7176" width="14.09765625" style="11" bestFit="1" customWidth="1"/>
    <col min="7177" max="7177" width="10.5" style="11" customWidth="1"/>
    <col min="7178" max="7178" width="12.59765625" style="11" customWidth="1"/>
    <col min="7179" max="7179" width="10.09765625" style="11" bestFit="1" customWidth="1"/>
    <col min="7180" max="7428" width="8.69921875" style="11"/>
    <col min="7429" max="7429" width="2.09765625" style="11" customWidth="1"/>
    <col min="7430" max="7430" width="12.19921875" style="11" bestFit="1" customWidth="1"/>
    <col min="7431" max="7431" width="27" style="11" customWidth="1"/>
    <col min="7432" max="7432" width="14.09765625" style="11" bestFit="1" customWidth="1"/>
    <col min="7433" max="7433" width="10.5" style="11" customWidth="1"/>
    <col min="7434" max="7434" width="12.59765625" style="11" customWidth="1"/>
    <col min="7435" max="7435" width="10.09765625" style="11" bestFit="1" customWidth="1"/>
    <col min="7436" max="7684" width="8.69921875" style="11"/>
    <col min="7685" max="7685" width="2.09765625" style="11" customWidth="1"/>
    <col min="7686" max="7686" width="12.19921875" style="11" bestFit="1" customWidth="1"/>
    <col min="7687" max="7687" width="27" style="11" customWidth="1"/>
    <col min="7688" max="7688" width="14.09765625" style="11" bestFit="1" customWidth="1"/>
    <col min="7689" max="7689" width="10.5" style="11" customWidth="1"/>
    <col min="7690" max="7690" width="12.59765625" style="11" customWidth="1"/>
    <col min="7691" max="7691" width="10.09765625" style="11" bestFit="1" customWidth="1"/>
    <col min="7692" max="7940" width="8.69921875" style="11"/>
    <col min="7941" max="7941" width="2.09765625" style="11" customWidth="1"/>
    <col min="7942" max="7942" width="12.19921875" style="11" bestFit="1" customWidth="1"/>
    <col min="7943" max="7943" width="27" style="11" customWidth="1"/>
    <col min="7944" max="7944" width="14.09765625" style="11" bestFit="1" customWidth="1"/>
    <col min="7945" max="7945" width="10.5" style="11" customWidth="1"/>
    <col min="7946" max="7946" width="12.59765625" style="11" customWidth="1"/>
    <col min="7947" max="7947" width="10.09765625" style="11" bestFit="1" customWidth="1"/>
    <col min="7948" max="8196" width="8.69921875" style="11"/>
    <col min="8197" max="8197" width="2.09765625" style="11" customWidth="1"/>
    <col min="8198" max="8198" width="12.19921875" style="11" bestFit="1" customWidth="1"/>
    <col min="8199" max="8199" width="27" style="11" customWidth="1"/>
    <col min="8200" max="8200" width="14.09765625" style="11" bestFit="1" customWidth="1"/>
    <col min="8201" max="8201" width="10.5" style="11" customWidth="1"/>
    <col min="8202" max="8202" width="12.59765625" style="11" customWidth="1"/>
    <col min="8203" max="8203" width="10.09765625" style="11" bestFit="1" customWidth="1"/>
    <col min="8204" max="8452" width="8.69921875" style="11"/>
    <col min="8453" max="8453" width="2.09765625" style="11" customWidth="1"/>
    <col min="8454" max="8454" width="12.19921875" style="11" bestFit="1" customWidth="1"/>
    <col min="8455" max="8455" width="27" style="11" customWidth="1"/>
    <col min="8456" max="8456" width="14.09765625" style="11" bestFit="1" customWidth="1"/>
    <col min="8457" max="8457" width="10.5" style="11" customWidth="1"/>
    <col min="8458" max="8458" width="12.59765625" style="11" customWidth="1"/>
    <col min="8459" max="8459" width="10.09765625" style="11" bestFit="1" customWidth="1"/>
    <col min="8460" max="8708" width="8.69921875" style="11"/>
    <col min="8709" max="8709" width="2.09765625" style="11" customWidth="1"/>
    <col min="8710" max="8710" width="12.19921875" style="11" bestFit="1" customWidth="1"/>
    <col min="8711" max="8711" width="27" style="11" customWidth="1"/>
    <col min="8712" max="8712" width="14.09765625" style="11" bestFit="1" customWidth="1"/>
    <col min="8713" max="8713" width="10.5" style="11" customWidth="1"/>
    <col min="8714" max="8714" width="12.59765625" style="11" customWidth="1"/>
    <col min="8715" max="8715" width="10.09765625" style="11" bestFit="1" customWidth="1"/>
    <col min="8716" max="8964" width="8.69921875" style="11"/>
    <col min="8965" max="8965" width="2.09765625" style="11" customWidth="1"/>
    <col min="8966" max="8966" width="12.19921875" style="11" bestFit="1" customWidth="1"/>
    <col min="8967" max="8967" width="27" style="11" customWidth="1"/>
    <col min="8968" max="8968" width="14.09765625" style="11" bestFit="1" customWidth="1"/>
    <col min="8969" max="8969" width="10.5" style="11" customWidth="1"/>
    <col min="8970" max="8970" width="12.59765625" style="11" customWidth="1"/>
    <col min="8971" max="8971" width="10.09765625" style="11" bestFit="1" customWidth="1"/>
    <col min="8972" max="9220" width="8.69921875" style="11"/>
    <col min="9221" max="9221" width="2.09765625" style="11" customWidth="1"/>
    <col min="9222" max="9222" width="12.19921875" style="11" bestFit="1" customWidth="1"/>
    <col min="9223" max="9223" width="27" style="11" customWidth="1"/>
    <col min="9224" max="9224" width="14.09765625" style="11" bestFit="1" customWidth="1"/>
    <col min="9225" max="9225" width="10.5" style="11" customWidth="1"/>
    <col min="9226" max="9226" width="12.59765625" style="11" customWidth="1"/>
    <col min="9227" max="9227" width="10.09765625" style="11" bestFit="1" customWidth="1"/>
    <col min="9228" max="9476" width="8.69921875" style="11"/>
    <col min="9477" max="9477" width="2.09765625" style="11" customWidth="1"/>
    <col min="9478" max="9478" width="12.19921875" style="11" bestFit="1" customWidth="1"/>
    <col min="9479" max="9479" width="27" style="11" customWidth="1"/>
    <col min="9480" max="9480" width="14.09765625" style="11" bestFit="1" customWidth="1"/>
    <col min="9481" max="9481" width="10.5" style="11" customWidth="1"/>
    <col min="9482" max="9482" width="12.59765625" style="11" customWidth="1"/>
    <col min="9483" max="9483" width="10.09765625" style="11" bestFit="1" customWidth="1"/>
    <col min="9484" max="9732" width="8.69921875" style="11"/>
    <col min="9733" max="9733" width="2.09765625" style="11" customWidth="1"/>
    <col min="9734" max="9734" width="12.19921875" style="11" bestFit="1" customWidth="1"/>
    <col min="9735" max="9735" width="27" style="11" customWidth="1"/>
    <col min="9736" max="9736" width="14.09765625" style="11" bestFit="1" customWidth="1"/>
    <col min="9737" max="9737" width="10.5" style="11" customWidth="1"/>
    <col min="9738" max="9738" width="12.59765625" style="11" customWidth="1"/>
    <col min="9739" max="9739" width="10.09765625" style="11" bestFit="1" customWidth="1"/>
    <col min="9740" max="9988" width="8.69921875" style="11"/>
    <col min="9989" max="9989" width="2.09765625" style="11" customWidth="1"/>
    <col min="9990" max="9990" width="12.19921875" style="11" bestFit="1" customWidth="1"/>
    <col min="9991" max="9991" width="27" style="11" customWidth="1"/>
    <col min="9992" max="9992" width="14.09765625" style="11" bestFit="1" customWidth="1"/>
    <col min="9993" max="9993" width="10.5" style="11" customWidth="1"/>
    <col min="9994" max="9994" width="12.59765625" style="11" customWidth="1"/>
    <col min="9995" max="9995" width="10.09765625" style="11" bestFit="1" customWidth="1"/>
    <col min="9996" max="10244" width="8.69921875" style="11"/>
    <col min="10245" max="10245" width="2.09765625" style="11" customWidth="1"/>
    <col min="10246" max="10246" width="12.19921875" style="11" bestFit="1" customWidth="1"/>
    <col min="10247" max="10247" width="27" style="11" customWidth="1"/>
    <col min="10248" max="10248" width="14.09765625" style="11" bestFit="1" customWidth="1"/>
    <col min="10249" max="10249" width="10.5" style="11" customWidth="1"/>
    <col min="10250" max="10250" width="12.59765625" style="11" customWidth="1"/>
    <col min="10251" max="10251" width="10.09765625" style="11" bestFit="1" customWidth="1"/>
    <col min="10252" max="10500" width="8.69921875" style="11"/>
    <col min="10501" max="10501" width="2.09765625" style="11" customWidth="1"/>
    <col min="10502" max="10502" width="12.19921875" style="11" bestFit="1" customWidth="1"/>
    <col min="10503" max="10503" width="27" style="11" customWidth="1"/>
    <col min="10504" max="10504" width="14.09765625" style="11" bestFit="1" customWidth="1"/>
    <col min="10505" max="10505" width="10.5" style="11" customWidth="1"/>
    <col min="10506" max="10506" width="12.59765625" style="11" customWidth="1"/>
    <col min="10507" max="10507" width="10.09765625" style="11" bestFit="1" customWidth="1"/>
    <col min="10508" max="10756" width="8.69921875" style="11"/>
    <col min="10757" max="10757" width="2.09765625" style="11" customWidth="1"/>
    <col min="10758" max="10758" width="12.19921875" style="11" bestFit="1" customWidth="1"/>
    <col min="10759" max="10759" width="27" style="11" customWidth="1"/>
    <col min="10760" max="10760" width="14.09765625" style="11" bestFit="1" customWidth="1"/>
    <col min="10761" max="10761" width="10.5" style="11" customWidth="1"/>
    <col min="10762" max="10762" width="12.59765625" style="11" customWidth="1"/>
    <col min="10763" max="10763" width="10.09765625" style="11" bestFit="1" customWidth="1"/>
    <col min="10764" max="11012" width="8.69921875" style="11"/>
    <col min="11013" max="11013" width="2.09765625" style="11" customWidth="1"/>
    <col min="11014" max="11014" width="12.19921875" style="11" bestFit="1" customWidth="1"/>
    <col min="11015" max="11015" width="27" style="11" customWidth="1"/>
    <col min="11016" max="11016" width="14.09765625" style="11" bestFit="1" customWidth="1"/>
    <col min="11017" max="11017" width="10.5" style="11" customWidth="1"/>
    <col min="11018" max="11018" width="12.59765625" style="11" customWidth="1"/>
    <col min="11019" max="11019" width="10.09765625" style="11" bestFit="1" customWidth="1"/>
    <col min="11020" max="11268" width="8.69921875" style="11"/>
    <col min="11269" max="11269" width="2.09765625" style="11" customWidth="1"/>
    <col min="11270" max="11270" width="12.19921875" style="11" bestFit="1" customWidth="1"/>
    <col min="11271" max="11271" width="27" style="11" customWidth="1"/>
    <col min="11272" max="11272" width="14.09765625" style="11" bestFit="1" customWidth="1"/>
    <col min="11273" max="11273" width="10.5" style="11" customWidth="1"/>
    <col min="11274" max="11274" width="12.59765625" style="11" customWidth="1"/>
    <col min="11275" max="11275" width="10.09765625" style="11" bestFit="1" customWidth="1"/>
    <col min="11276" max="11524" width="8.69921875" style="11"/>
    <col min="11525" max="11525" width="2.09765625" style="11" customWidth="1"/>
    <col min="11526" max="11526" width="12.19921875" style="11" bestFit="1" customWidth="1"/>
    <col min="11527" max="11527" width="27" style="11" customWidth="1"/>
    <col min="11528" max="11528" width="14.09765625" style="11" bestFit="1" customWidth="1"/>
    <col min="11529" max="11529" width="10.5" style="11" customWidth="1"/>
    <col min="11530" max="11530" width="12.59765625" style="11" customWidth="1"/>
    <col min="11531" max="11531" width="10.09765625" style="11" bestFit="1" customWidth="1"/>
    <col min="11532" max="11780" width="8.69921875" style="11"/>
    <col min="11781" max="11781" width="2.09765625" style="11" customWidth="1"/>
    <col min="11782" max="11782" width="12.19921875" style="11" bestFit="1" customWidth="1"/>
    <col min="11783" max="11783" width="27" style="11" customWidth="1"/>
    <col min="11784" max="11784" width="14.09765625" style="11" bestFit="1" customWidth="1"/>
    <col min="11785" max="11785" width="10.5" style="11" customWidth="1"/>
    <col min="11786" max="11786" width="12.59765625" style="11" customWidth="1"/>
    <col min="11787" max="11787" width="10.09765625" style="11" bestFit="1" customWidth="1"/>
    <col min="11788" max="12036" width="8.69921875" style="11"/>
    <col min="12037" max="12037" width="2.09765625" style="11" customWidth="1"/>
    <col min="12038" max="12038" width="12.19921875" style="11" bestFit="1" customWidth="1"/>
    <col min="12039" max="12039" width="27" style="11" customWidth="1"/>
    <col min="12040" max="12040" width="14.09765625" style="11" bestFit="1" customWidth="1"/>
    <col min="12041" max="12041" width="10.5" style="11" customWidth="1"/>
    <col min="12042" max="12042" width="12.59765625" style="11" customWidth="1"/>
    <col min="12043" max="12043" width="10.09765625" style="11" bestFit="1" customWidth="1"/>
    <col min="12044" max="12292" width="8.69921875" style="11"/>
    <col min="12293" max="12293" width="2.09765625" style="11" customWidth="1"/>
    <col min="12294" max="12294" width="12.19921875" style="11" bestFit="1" customWidth="1"/>
    <col min="12295" max="12295" width="27" style="11" customWidth="1"/>
    <col min="12296" max="12296" width="14.09765625" style="11" bestFit="1" customWidth="1"/>
    <col min="12297" max="12297" width="10.5" style="11" customWidth="1"/>
    <col min="12298" max="12298" width="12.59765625" style="11" customWidth="1"/>
    <col min="12299" max="12299" width="10.09765625" style="11" bestFit="1" customWidth="1"/>
    <col min="12300" max="12548" width="8.69921875" style="11"/>
    <col min="12549" max="12549" width="2.09765625" style="11" customWidth="1"/>
    <col min="12550" max="12550" width="12.19921875" style="11" bestFit="1" customWidth="1"/>
    <col min="12551" max="12551" width="27" style="11" customWidth="1"/>
    <col min="12552" max="12552" width="14.09765625" style="11" bestFit="1" customWidth="1"/>
    <col min="12553" max="12553" width="10.5" style="11" customWidth="1"/>
    <col min="12554" max="12554" width="12.59765625" style="11" customWidth="1"/>
    <col min="12555" max="12555" width="10.09765625" style="11" bestFit="1" customWidth="1"/>
    <col min="12556" max="12804" width="8.69921875" style="11"/>
    <col min="12805" max="12805" width="2.09765625" style="11" customWidth="1"/>
    <col min="12806" max="12806" width="12.19921875" style="11" bestFit="1" customWidth="1"/>
    <col min="12807" max="12807" width="27" style="11" customWidth="1"/>
    <col min="12808" max="12808" width="14.09765625" style="11" bestFit="1" customWidth="1"/>
    <col min="12809" max="12809" width="10.5" style="11" customWidth="1"/>
    <col min="12810" max="12810" width="12.59765625" style="11" customWidth="1"/>
    <col min="12811" max="12811" width="10.09765625" style="11" bestFit="1" customWidth="1"/>
    <col min="12812" max="13060" width="8.69921875" style="11"/>
    <col min="13061" max="13061" width="2.09765625" style="11" customWidth="1"/>
    <col min="13062" max="13062" width="12.19921875" style="11" bestFit="1" customWidth="1"/>
    <col min="13063" max="13063" width="27" style="11" customWidth="1"/>
    <col min="13064" max="13064" width="14.09765625" style="11" bestFit="1" customWidth="1"/>
    <col min="13065" max="13065" width="10.5" style="11" customWidth="1"/>
    <col min="13066" max="13066" width="12.59765625" style="11" customWidth="1"/>
    <col min="13067" max="13067" width="10.09765625" style="11" bestFit="1" customWidth="1"/>
    <col min="13068" max="13316" width="8.69921875" style="11"/>
    <col min="13317" max="13317" width="2.09765625" style="11" customWidth="1"/>
    <col min="13318" max="13318" width="12.19921875" style="11" bestFit="1" customWidth="1"/>
    <col min="13319" max="13319" width="27" style="11" customWidth="1"/>
    <col min="13320" max="13320" width="14.09765625" style="11" bestFit="1" customWidth="1"/>
    <col min="13321" max="13321" width="10.5" style="11" customWidth="1"/>
    <col min="13322" max="13322" width="12.59765625" style="11" customWidth="1"/>
    <col min="13323" max="13323" width="10.09765625" style="11" bestFit="1" customWidth="1"/>
    <col min="13324" max="13572" width="8.69921875" style="11"/>
    <col min="13573" max="13573" width="2.09765625" style="11" customWidth="1"/>
    <col min="13574" max="13574" width="12.19921875" style="11" bestFit="1" customWidth="1"/>
    <col min="13575" max="13575" width="27" style="11" customWidth="1"/>
    <col min="13576" max="13576" width="14.09765625" style="11" bestFit="1" customWidth="1"/>
    <col min="13577" max="13577" width="10.5" style="11" customWidth="1"/>
    <col min="13578" max="13578" width="12.59765625" style="11" customWidth="1"/>
    <col min="13579" max="13579" width="10.09765625" style="11" bestFit="1" customWidth="1"/>
    <col min="13580" max="13828" width="8.69921875" style="11"/>
    <col min="13829" max="13829" width="2.09765625" style="11" customWidth="1"/>
    <col min="13830" max="13830" width="12.19921875" style="11" bestFit="1" customWidth="1"/>
    <col min="13831" max="13831" width="27" style="11" customWidth="1"/>
    <col min="13832" max="13832" width="14.09765625" style="11" bestFit="1" customWidth="1"/>
    <col min="13833" max="13833" width="10.5" style="11" customWidth="1"/>
    <col min="13834" max="13834" width="12.59765625" style="11" customWidth="1"/>
    <col min="13835" max="13835" width="10.09765625" style="11" bestFit="1" customWidth="1"/>
    <col min="13836" max="14084" width="8.69921875" style="11"/>
    <col min="14085" max="14085" width="2.09765625" style="11" customWidth="1"/>
    <col min="14086" max="14086" width="12.19921875" style="11" bestFit="1" customWidth="1"/>
    <col min="14087" max="14087" width="27" style="11" customWidth="1"/>
    <col min="14088" max="14088" width="14.09765625" style="11" bestFit="1" customWidth="1"/>
    <col min="14089" max="14089" width="10.5" style="11" customWidth="1"/>
    <col min="14090" max="14090" width="12.59765625" style="11" customWidth="1"/>
    <col min="14091" max="14091" width="10.09765625" style="11" bestFit="1" customWidth="1"/>
    <col min="14092" max="14340" width="8.69921875" style="11"/>
    <col min="14341" max="14341" width="2.09765625" style="11" customWidth="1"/>
    <col min="14342" max="14342" width="12.19921875" style="11" bestFit="1" customWidth="1"/>
    <col min="14343" max="14343" width="27" style="11" customWidth="1"/>
    <col min="14344" max="14344" width="14.09765625" style="11" bestFit="1" customWidth="1"/>
    <col min="14345" max="14345" width="10.5" style="11" customWidth="1"/>
    <col min="14346" max="14346" width="12.59765625" style="11" customWidth="1"/>
    <col min="14347" max="14347" width="10.09765625" style="11" bestFit="1" customWidth="1"/>
    <col min="14348" max="14596" width="8.69921875" style="11"/>
    <col min="14597" max="14597" width="2.09765625" style="11" customWidth="1"/>
    <col min="14598" max="14598" width="12.19921875" style="11" bestFit="1" customWidth="1"/>
    <col min="14599" max="14599" width="27" style="11" customWidth="1"/>
    <col min="14600" max="14600" width="14.09765625" style="11" bestFit="1" customWidth="1"/>
    <col min="14601" max="14601" width="10.5" style="11" customWidth="1"/>
    <col min="14602" max="14602" width="12.59765625" style="11" customWidth="1"/>
    <col min="14603" max="14603" width="10.09765625" style="11" bestFit="1" customWidth="1"/>
    <col min="14604" max="14852" width="8.69921875" style="11"/>
    <col min="14853" max="14853" width="2.09765625" style="11" customWidth="1"/>
    <col min="14854" max="14854" width="12.19921875" style="11" bestFit="1" customWidth="1"/>
    <col min="14855" max="14855" width="27" style="11" customWidth="1"/>
    <col min="14856" max="14856" width="14.09765625" style="11" bestFit="1" customWidth="1"/>
    <col min="14857" max="14857" width="10.5" style="11" customWidth="1"/>
    <col min="14858" max="14858" width="12.59765625" style="11" customWidth="1"/>
    <col min="14859" max="14859" width="10.09765625" style="11" bestFit="1" customWidth="1"/>
    <col min="14860" max="15108" width="8.69921875" style="11"/>
    <col min="15109" max="15109" width="2.09765625" style="11" customWidth="1"/>
    <col min="15110" max="15110" width="12.19921875" style="11" bestFit="1" customWidth="1"/>
    <col min="15111" max="15111" width="27" style="11" customWidth="1"/>
    <col min="15112" max="15112" width="14.09765625" style="11" bestFit="1" customWidth="1"/>
    <col min="15113" max="15113" width="10.5" style="11" customWidth="1"/>
    <col min="15114" max="15114" width="12.59765625" style="11" customWidth="1"/>
    <col min="15115" max="15115" width="10.09765625" style="11" bestFit="1" customWidth="1"/>
    <col min="15116" max="15364" width="8.69921875" style="11"/>
    <col min="15365" max="15365" width="2.09765625" style="11" customWidth="1"/>
    <col min="15366" max="15366" width="12.19921875" style="11" bestFit="1" customWidth="1"/>
    <col min="15367" max="15367" width="27" style="11" customWidth="1"/>
    <col min="15368" max="15368" width="14.09765625" style="11" bestFit="1" customWidth="1"/>
    <col min="15369" max="15369" width="10.5" style="11" customWidth="1"/>
    <col min="15370" max="15370" width="12.59765625" style="11" customWidth="1"/>
    <col min="15371" max="15371" width="10.09765625" style="11" bestFit="1" customWidth="1"/>
    <col min="15372" max="15620" width="8.69921875" style="11"/>
    <col min="15621" max="15621" width="2.09765625" style="11" customWidth="1"/>
    <col min="15622" max="15622" width="12.19921875" style="11" bestFit="1" customWidth="1"/>
    <col min="15623" max="15623" width="27" style="11" customWidth="1"/>
    <col min="15624" max="15624" width="14.09765625" style="11" bestFit="1" customWidth="1"/>
    <col min="15625" max="15625" width="10.5" style="11" customWidth="1"/>
    <col min="15626" max="15626" width="12.59765625" style="11" customWidth="1"/>
    <col min="15627" max="15627" width="10.09765625" style="11" bestFit="1" customWidth="1"/>
    <col min="15628" max="15876" width="8.69921875" style="11"/>
    <col min="15877" max="15877" width="2.09765625" style="11" customWidth="1"/>
    <col min="15878" max="15878" width="12.19921875" style="11" bestFit="1" customWidth="1"/>
    <col min="15879" max="15879" width="27" style="11" customWidth="1"/>
    <col min="15880" max="15880" width="14.09765625" style="11" bestFit="1" customWidth="1"/>
    <col min="15881" max="15881" width="10.5" style="11" customWidth="1"/>
    <col min="15882" max="15882" width="12.59765625" style="11" customWidth="1"/>
    <col min="15883" max="15883" width="10.09765625" style="11" bestFit="1" customWidth="1"/>
    <col min="15884" max="16132" width="8.69921875" style="11"/>
    <col min="16133" max="16133" width="2.09765625" style="11" customWidth="1"/>
    <col min="16134" max="16134" width="12.19921875" style="11" bestFit="1" customWidth="1"/>
    <col min="16135" max="16135" width="27" style="11" customWidth="1"/>
    <col min="16136" max="16136" width="14.09765625" style="11" bestFit="1" customWidth="1"/>
    <col min="16137" max="16137" width="10.5" style="11" customWidth="1"/>
    <col min="16138" max="16138" width="12.59765625" style="11" customWidth="1"/>
    <col min="16139" max="16139" width="10.09765625" style="11" bestFit="1" customWidth="1"/>
    <col min="16140" max="16383" width="8.69921875" style="11"/>
    <col min="16384" max="16384" width="8.69921875" style="11" customWidth="1"/>
  </cols>
  <sheetData>
    <row r="1" spans="1:14" ht="18" customHeight="1">
      <c r="A1" s="128" t="s">
        <v>175</v>
      </c>
      <c r="B1" s="4"/>
      <c r="C1" s="4"/>
      <c r="D1" s="4"/>
      <c r="E1" s="4"/>
      <c r="F1" s="4"/>
      <c r="G1" s="4"/>
      <c r="H1" s="4"/>
      <c r="I1" s="4"/>
      <c r="J1" s="4"/>
    </row>
    <row r="2" spans="1:14">
      <c r="A2" s="687" t="s">
        <v>170</v>
      </c>
      <c r="B2" s="687"/>
      <c r="C2" s="687"/>
      <c r="D2" s="687"/>
      <c r="E2" s="687"/>
      <c r="F2" s="687"/>
      <c r="G2" s="687"/>
      <c r="H2" s="687"/>
      <c r="I2" s="687"/>
      <c r="J2" s="687"/>
    </row>
    <row r="3" spans="1:14" s="16" customFormat="1" ht="9" customHeight="1">
      <c r="A3" s="110"/>
      <c r="B3" s="110"/>
      <c r="C3" s="110"/>
      <c r="D3" s="110"/>
      <c r="E3" s="110"/>
      <c r="F3" s="110"/>
      <c r="G3" s="110"/>
      <c r="H3" s="110"/>
      <c r="I3" s="110"/>
      <c r="J3" s="110"/>
    </row>
    <row r="4" spans="1:14" s="7" customFormat="1" ht="14.25" customHeight="1">
      <c r="A4" s="19" t="s">
        <v>91</v>
      </c>
      <c r="B4" s="19"/>
      <c r="C4" s="19"/>
      <c r="D4" s="19"/>
      <c r="E4" s="19"/>
      <c r="F4" s="39" t="s">
        <v>5</v>
      </c>
      <c r="G4" s="19"/>
      <c r="H4" s="19"/>
      <c r="I4" s="19"/>
      <c r="J4" s="19"/>
    </row>
    <row r="5" spans="1:14" s="7" customFormat="1" ht="15" customHeight="1" thickBot="1">
      <c r="A5" s="19"/>
      <c r="B5" s="688" t="s">
        <v>6</v>
      </c>
      <c r="C5" s="689"/>
      <c r="D5" s="40" t="s">
        <v>7</v>
      </c>
      <c r="E5" s="41" t="s">
        <v>8</v>
      </c>
      <c r="F5" s="42" t="s">
        <v>9</v>
      </c>
      <c r="G5" s="43"/>
      <c r="H5" s="43"/>
      <c r="I5" s="43"/>
      <c r="J5" s="19"/>
    </row>
    <row r="6" spans="1:14" s="7" customFormat="1" ht="20.25" customHeight="1">
      <c r="A6" s="19"/>
      <c r="B6" s="690" t="s">
        <v>10</v>
      </c>
      <c r="C6" s="691"/>
      <c r="D6" s="44" t="s">
        <v>11</v>
      </c>
      <c r="E6" s="201">
        <f>H53</f>
        <v>0</v>
      </c>
      <c r="F6" s="45"/>
      <c r="G6" s="46"/>
      <c r="H6" s="47"/>
      <c r="I6" s="47"/>
      <c r="J6" s="48"/>
    </row>
    <row r="7" spans="1:14" s="7" customFormat="1" ht="20.25" customHeight="1">
      <c r="A7" s="19"/>
      <c r="B7" s="692" t="s">
        <v>144</v>
      </c>
      <c r="C7" s="693"/>
      <c r="D7" s="49"/>
      <c r="E7" s="202" t="str">
        <f>IF(G37=0,"",E12-(E6+SUM(E8:E11)))</f>
        <v/>
      </c>
      <c r="F7" s="50"/>
      <c r="G7" s="46"/>
      <c r="H7" s="47"/>
      <c r="I7" s="47"/>
      <c r="J7" s="48"/>
    </row>
    <row r="8" spans="1:14" s="7" customFormat="1" ht="20.25" customHeight="1">
      <c r="A8" s="19"/>
      <c r="B8" s="694"/>
      <c r="C8" s="695"/>
      <c r="D8" s="51"/>
      <c r="E8" s="203"/>
      <c r="F8" s="52"/>
      <c r="G8" s="47"/>
      <c r="H8" s="47"/>
      <c r="I8" s="47"/>
      <c r="J8" s="48"/>
    </row>
    <row r="9" spans="1:14" s="7" customFormat="1" ht="20.25" customHeight="1">
      <c r="A9" s="19"/>
      <c r="B9" s="694"/>
      <c r="C9" s="695"/>
      <c r="D9" s="51"/>
      <c r="E9" s="203"/>
      <c r="F9" s="52"/>
      <c r="G9" s="27"/>
      <c r="H9" s="27"/>
      <c r="I9" s="27"/>
      <c r="J9" s="19"/>
    </row>
    <row r="10" spans="1:14" s="7" customFormat="1" ht="20.25" customHeight="1">
      <c r="A10" s="19"/>
      <c r="B10" s="694"/>
      <c r="C10" s="695"/>
      <c r="D10" s="51"/>
      <c r="E10" s="203"/>
      <c r="F10" s="52"/>
      <c r="G10" s="27"/>
      <c r="H10" s="27"/>
      <c r="I10" s="27"/>
      <c r="J10" s="19"/>
    </row>
    <row r="11" spans="1:14" s="7" customFormat="1" ht="20.25" customHeight="1" thickBot="1">
      <c r="A11" s="19"/>
      <c r="B11" s="696"/>
      <c r="C11" s="697"/>
      <c r="D11" s="53"/>
      <c r="E11" s="204"/>
      <c r="F11" s="54"/>
      <c r="G11" s="27"/>
      <c r="H11" s="27"/>
      <c r="I11" s="27"/>
      <c r="J11" s="19"/>
    </row>
    <row r="12" spans="1:14" s="7" customFormat="1" ht="21" customHeight="1">
      <c r="A12" s="19"/>
      <c r="B12" s="698" t="s">
        <v>12</v>
      </c>
      <c r="C12" s="699"/>
      <c r="D12" s="700"/>
      <c r="E12" s="205">
        <f>G37</f>
        <v>0</v>
      </c>
      <c r="F12" s="55"/>
      <c r="G12" s="27"/>
      <c r="H12" s="27"/>
      <c r="I12" s="27"/>
      <c r="J12" s="19"/>
    </row>
    <row r="13" spans="1:14" s="7" customFormat="1" ht="13.5" customHeight="1">
      <c r="A13" s="19"/>
      <c r="B13" s="27"/>
      <c r="C13" s="27"/>
      <c r="D13" s="19"/>
      <c r="E13" s="19"/>
      <c r="F13" s="19"/>
      <c r="G13" s="19"/>
      <c r="H13" s="125"/>
      <c r="I13" s="19"/>
      <c r="J13" s="19"/>
      <c r="M13" s="7" t="s">
        <v>110</v>
      </c>
    </row>
    <row r="14" spans="1:14" s="7" customFormat="1">
      <c r="A14" s="19" t="s">
        <v>172</v>
      </c>
      <c r="B14" s="19"/>
      <c r="C14" s="19"/>
      <c r="D14" s="19"/>
      <c r="E14" s="19"/>
      <c r="F14" s="19"/>
      <c r="G14" s="19"/>
      <c r="H14" s="19"/>
      <c r="I14" s="19"/>
      <c r="J14" s="39" t="s">
        <v>13</v>
      </c>
      <c r="M14" s="7" t="s">
        <v>109</v>
      </c>
    </row>
    <row r="15" spans="1:14" s="7" customFormat="1" ht="27.75" customHeight="1" thickBot="1">
      <c r="A15" s="19"/>
      <c r="B15" s="306" t="s">
        <v>439</v>
      </c>
      <c r="C15" s="307" t="s">
        <v>440</v>
      </c>
      <c r="D15" s="40" t="s">
        <v>7</v>
      </c>
      <c r="E15" s="56" t="s">
        <v>50</v>
      </c>
      <c r="F15" s="41" t="s">
        <v>14</v>
      </c>
      <c r="G15" s="57" t="s">
        <v>250</v>
      </c>
      <c r="H15" s="58" t="s">
        <v>251</v>
      </c>
      <c r="I15" s="58" t="s">
        <v>52</v>
      </c>
      <c r="J15" s="42" t="s">
        <v>9</v>
      </c>
      <c r="M15" s="31" t="s">
        <v>112</v>
      </c>
      <c r="N15" s="31" t="s">
        <v>111</v>
      </c>
    </row>
    <row r="16" spans="1:14" s="7" customFormat="1" ht="27.75" customHeight="1">
      <c r="A16" s="19"/>
      <c r="B16" s="59" t="str">
        <f t="shared" ref="B16:B30" si="0">IF(C16="","",VLOOKUP(C16,$B$71:$C$84,2,FALSE))</f>
        <v/>
      </c>
      <c r="C16" s="114"/>
      <c r="D16" s="211"/>
      <c r="E16" s="191"/>
      <c r="F16" s="191"/>
      <c r="G16" s="192" t="str">
        <f>IF((E16+F16)=0,"",(E16+F16))</f>
        <v/>
      </c>
      <c r="H16" s="60"/>
      <c r="I16" s="60"/>
      <c r="J16" s="213"/>
      <c r="M16" s="33">
        <f>IF(I16=$I$72,1,IF(I16=$I$73,0.5,0))</f>
        <v>0</v>
      </c>
      <c r="N16" s="34">
        <f t="shared" ref="N16:N36" si="1">E16*M16</f>
        <v>0</v>
      </c>
    </row>
    <row r="17" spans="1:14" s="7" customFormat="1" ht="27.75" customHeight="1">
      <c r="A17" s="19"/>
      <c r="B17" s="61" t="str">
        <f t="shared" si="0"/>
        <v/>
      </c>
      <c r="C17" s="115"/>
      <c r="D17" s="62"/>
      <c r="E17" s="193"/>
      <c r="F17" s="193"/>
      <c r="G17" s="194" t="str">
        <f t="shared" ref="G17:G36" si="2">IF((E17+F17)=0,"",(E17+F17))</f>
        <v/>
      </c>
      <c r="H17" s="63"/>
      <c r="I17" s="63"/>
      <c r="J17" s="64"/>
      <c r="M17" s="33">
        <f t="shared" ref="M17:M36" si="3">IF(I17=$I$72,1,IF(I17=$I$73,0.5,0))</f>
        <v>0</v>
      </c>
      <c r="N17" s="34">
        <f t="shared" si="1"/>
        <v>0</v>
      </c>
    </row>
    <row r="18" spans="1:14" s="7" customFormat="1" ht="27.75" customHeight="1">
      <c r="A18" s="19"/>
      <c r="B18" s="61" t="str">
        <f>IF(C18="","",VLOOKUP(C18,$B$71:$C$84,2,FALSE))</f>
        <v/>
      </c>
      <c r="C18" s="115"/>
      <c r="D18" s="62"/>
      <c r="E18" s="193"/>
      <c r="F18" s="193"/>
      <c r="G18" s="194" t="str">
        <f t="shared" si="2"/>
        <v/>
      </c>
      <c r="H18" s="63"/>
      <c r="I18" s="63"/>
      <c r="J18" s="64"/>
      <c r="M18" s="33">
        <f t="shared" si="3"/>
        <v>0</v>
      </c>
      <c r="N18" s="34">
        <f t="shared" si="1"/>
        <v>0</v>
      </c>
    </row>
    <row r="19" spans="1:14" s="7" customFormat="1" ht="27.75" customHeight="1">
      <c r="A19" s="19"/>
      <c r="B19" s="61" t="str">
        <f>IF(C19="","",VLOOKUP(C19,$B$71:$C$84,2,FALSE))</f>
        <v/>
      </c>
      <c r="C19" s="115"/>
      <c r="D19" s="62"/>
      <c r="E19" s="193"/>
      <c r="F19" s="193"/>
      <c r="G19" s="194" t="str">
        <f t="shared" si="2"/>
        <v/>
      </c>
      <c r="H19" s="63"/>
      <c r="I19" s="63"/>
      <c r="J19" s="64"/>
      <c r="M19" s="33">
        <f t="shared" si="3"/>
        <v>0</v>
      </c>
      <c r="N19" s="34">
        <f t="shared" si="1"/>
        <v>0</v>
      </c>
    </row>
    <row r="20" spans="1:14" s="7" customFormat="1" ht="27.75" customHeight="1">
      <c r="A20" s="19"/>
      <c r="B20" s="61" t="str">
        <f t="shared" si="0"/>
        <v/>
      </c>
      <c r="C20" s="115"/>
      <c r="D20" s="62"/>
      <c r="E20" s="193"/>
      <c r="F20" s="193"/>
      <c r="G20" s="194" t="str">
        <f t="shared" si="2"/>
        <v/>
      </c>
      <c r="H20" s="63"/>
      <c r="I20" s="63"/>
      <c r="J20" s="64"/>
      <c r="M20" s="33">
        <f t="shared" si="3"/>
        <v>0</v>
      </c>
      <c r="N20" s="34">
        <f t="shared" si="1"/>
        <v>0</v>
      </c>
    </row>
    <row r="21" spans="1:14" s="7" customFormat="1" ht="27.75" customHeight="1">
      <c r="A21" s="19"/>
      <c r="B21" s="61" t="str">
        <f t="shared" si="0"/>
        <v/>
      </c>
      <c r="C21" s="115"/>
      <c r="D21" s="62"/>
      <c r="E21" s="193"/>
      <c r="F21" s="193"/>
      <c r="G21" s="194" t="str">
        <f t="shared" si="2"/>
        <v/>
      </c>
      <c r="H21" s="63"/>
      <c r="I21" s="63"/>
      <c r="J21" s="64"/>
      <c r="M21" s="33">
        <f t="shared" si="3"/>
        <v>0</v>
      </c>
      <c r="N21" s="34">
        <f t="shared" si="1"/>
        <v>0</v>
      </c>
    </row>
    <row r="22" spans="1:14" s="7" customFormat="1" ht="27.75" customHeight="1">
      <c r="A22" s="19"/>
      <c r="B22" s="61" t="str">
        <f t="shared" si="0"/>
        <v/>
      </c>
      <c r="C22" s="115"/>
      <c r="D22" s="62"/>
      <c r="E22" s="193"/>
      <c r="F22" s="193"/>
      <c r="G22" s="194" t="str">
        <f t="shared" si="2"/>
        <v/>
      </c>
      <c r="H22" s="63"/>
      <c r="I22" s="63"/>
      <c r="J22" s="64"/>
      <c r="M22" s="33">
        <f t="shared" si="3"/>
        <v>0</v>
      </c>
      <c r="N22" s="34">
        <f t="shared" si="1"/>
        <v>0</v>
      </c>
    </row>
    <row r="23" spans="1:14" s="7" customFormat="1" ht="27.75" customHeight="1">
      <c r="A23" s="19"/>
      <c r="B23" s="61" t="str">
        <f t="shared" si="0"/>
        <v/>
      </c>
      <c r="C23" s="115"/>
      <c r="D23" s="62"/>
      <c r="E23" s="193"/>
      <c r="F23" s="193"/>
      <c r="G23" s="194" t="str">
        <f t="shared" si="2"/>
        <v/>
      </c>
      <c r="H23" s="63"/>
      <c r="I23" s="63"/>
      <c r="J23" s="64"/>
      <c r="M23" s="33">
        <f t="shared" si="3"/>
        <v>0</v>
      </c>
      <c r="N23" s="34">
        <f t="shared" si="1"/>
        <v>0</v>
      </c>
    </row>
    <row r="24" spans="1:14" s="7" customFormat="1" ht="27.75" customHeight="1">
      <c r="A24" s="19"/>
      <c r="B24" s="61" t="str">
        <f t="shared" si="0"/>
        <v/>
      </c>
      <c r="C24" s="115"/>
      <c r="D24" s="62"/>
      <c r="E24" s="193"/>
      <c r="F24" s="193"/>
      <c r="G24" s="194" t="str">
        <f t="shared" si="2"/>
        <v/>
      </c>
      <c r="H24" s="63"/>
      <c r="I24" s="63"/>
      <c r="J24" s="64"/>
      <c r="M24" s="33">
        <f t="shared" si="3"/>
        <v>0</v>
      </c>
      <c r="N24" s="34">
        <f t="shared" si="1"/>
        <v>0</v>
      </c>
    </row>
    <row r="25" spans="1:14" s="7" customFormat="1" ht="27.75" customHeight="1">
      <c r="A25" s="19"/>
      <c r="B25" s="61" t="str">
        <f t="shared" si="0"/>
        <v/>
      </c>
      <c r="C25" s="115"/>
      <c r="D25" s="62"/>
      <c r="E25" s="193"/>
      <c r="F25" s="193"/>
      <c r="G25" s="194" t="str">
        <f t="shared" si="2"/>
        <v/>
      </c>
      <c r="H25" s="63"/>
      <c r="I25" s="63"/>
      <c r="J25" s="64"/>
      <c r="M25" s="33">
        <f t="shared" si="3"/>
        <v>0</v>
      </c>
      <c r="N25" s="34">
        <f t="shared" si="1"/>
        <v>0</v>
      </c>
    </row>
    <row r="26" spans="1:14" s="7" customFormat="1" ht="27.75" customHeight="1">
      <c r="A26" s="19"/>
      <c r="B26" s="61" t="str">
        <f t="shared" si="0"/>
        <v/>
      </c>
      <c r="C26" s="115"/>
      <c r="D26" s="62"/>
      <c r="E26" s="193"/>
      <c r="F26" s="193"/>
      <c r="G26" s="194" t="str">
        <f t="shared" si="2"/>
        <v/>
      </c>
      <c r="H26" s="63"/>
      <c r="I26" s="63"/>
      <c r="J26" s="64"/>
      <c r="M26" s="33">
        <f t="shared" si="3"/>
        <v>0</v>
      </c>
      <c r="N26" s="34">
        <f t="shared" si="1"/>
        <v>0</v>
      </c>
    </row>
    <row r="27" spans="1:14" s="7" customFormat="1" ht="27.75" customHeight="1">
      <c r="A27" s="19"/>
      <c r="B27" s="61" t="str">
        <f>IF(C27="","",VLOOKUP(C27,$B$71:$C$84,2,FALSE))</f>
        <v/>
      </c>
      <c r="C27" s="115"/>
      <c r="D27" s="62"/>
      <c r="E27" s="193"/>
      <c r="F27" s="193"/>
      <c r="G27" s="194" t="str">
        <f t="shared" si="2"/>
        <v/>
      </c>
      <c r="H27" s="63"/>
      <c r="I27" s="63"/>
      <c r="J27" s="64"/>
      <c r="M27" s="33">
        <f t="shared" si="3"/>
        <v>0</v>
      </c>
      <c r="N27" s="34">
        <f t="shared" si="1"/>
        <v>0</v>
      </c>
    </row>
    <row r="28" spans="1:14" s="7" customFormat="1" ht="27.75" customHeight="1">
      <c r="A28" s="19"/>
      <c r="B28" s="61" t="str">
        <f t="shared" si="0"/>
        <v/>
      </c>
      <c r="C28" s="115"/>
      <c r="D28" s="62"/>
      <c r="E28" s="193"/>
      <c r="F28" s="193"/>
      <c r="G28" s="194" t="str">
        <f t="shared" si="2"/>
        <v/>
      </c>
      <c r="H28" s="63"/>
      <c r="I28" s="63"/>
      <c r="J28" s="64"/>
      <c r="M28" s="33">
        <f t="shared" si="3"/>
        <v>0</v>
      </c>
      <c r="N28" s="34">
        <f t="shared" si="1"/>
        <v>0</v>
      </c>
    </row>
    <row r="29" spans="1:14" s="7" customFormat="1" ht="27.75" customHeight="1">
      <c r="A29" s="19"/>
      <c r="B29" s="61" t="str">
        <f t="shared" si="0"/>
        <v/>
      </c>
      <c r="C29" s="115"/>
      <c r="D29" s="62"/>
      <c r="E29" s="193"/>
      <c r="F29" s="193"/>
      <c r="G29" s="194" t="str">
        <f t="shared" si="2"/>
        <v/>
      </c>
      <c r="H29" s="63"/>
      <c r="I29" s="63"/>
      <c r="J29" s="64"/>
      <c r="M29" s="33">
        <f t="shared" si="3"/>
        <v>0</v>
      </c>
      <c r="N29" s="34">
        <f t="shared" si="1"/>
        <v>0</v>
      </c>
    </row>
    <row r="30" spans="1:14" s="7" customFormat="1" ht="27.75" customHeight="1" thickBot="1">
      <c r="A30" s="19"/>
      <c r="B30" s="65" t="str">
        <f t="shared" si="0"/>
        <v/>
      </c>
      <c r="C30" s="116"/>
      <c r="D30" s="212"/>
      <c r="E30" s="195"/>
      <c r="F30" s="195"/>
      <c r="G30" s="196" t="str">
        <f t="shared" si="2"/>
        <v/>
      </c>
      <c r="H30" s="66"/>
      <c r="I30" s="66"/>
      <c r="J30" s="67"/>
      <c r="M30" s="33">
        <f t="shared" si="3"/>
        <v>0</v>
      </c>
      <c r="N30" s="34">
        <f t="shared" si="1"/>
        <v>0</v>
      </c>
    </row>
    <row r="31" spans="1:14" s="7" customFormat="1" ht="22.5" hidden="1" customHeight="1">
      <c r="A31" s="19"/>
      <c r="B31" s="68"/>
      <c r="C31" s="69" t="str">
        <f t="shared" ref="C31:C36" si="4">IF(B31="","",VLOOKUP(B31,$B$71:$C$84,2,FALSE))</f>
        <v/>
      </c>
      <c r="D31" s="70"/>
      <c r="E31" s="193"/>
      <c r="F31" s="193"/>
      <c r="G31" s="194" t="str">
        <f t="shared" si="2"/>
        <v/>
      </c>
      <c r="H31" s="63"/>
      <c r="I31" s="63"/>
      <c r="J31" s="64"/>
      <c r="M31" s="33">
        <f t="shared" si="3"/>
        <v>0</v>
      </c>
      <c r="N31" s="34">
        <f t="shared" si="1"/>
        <v>0</v>
      </c>
    </row>
    <row r="32" spans="1:14" s="7" customFormat="1" ht="22.5" hidden="1" customHeight="1">
      <c r="A32" s="19"/>
      <c r="B32" s="68"/>
      <c r="C32" s="69" t="str">
        <f t="shared" si="4"/>
        <v/>
      </c>
      <c r="D32" s="62"/>
      <c r="E32" s="193"/>
      <c r="F32" s="193"/>
      <c r="G32" s="194" t="str">
        <f t="shared" si="2"/>
        <v/>
      </c>
      <c r="H32" s="63"/>
      <c r="I32" s="63"/>
      <c r="J32" s="64"/>
      <c r="M32" s="33">
        <f t="shared" si="3"/>
        <v>0</v>
      </c>
      <c r="N32" s="34">
        <f t="shared" si="1"/>
        <v>0</v>
      </c>
    </row>
    <row r="33" spans="1:24" s="7" customFormat="1" ht="22.5" hidden="1" customHeight="1">
      <c r="A33" s="19"/>
      <c r="B33" s="68"/>
      <c r="C33" s="69" t="str">
        <f t="shared" si="4"/>
        <v/>
      </c>
      <c r="D33" s="62"/>
      <c r="E33" s="193"/>
      <c r="F33" s="193"/>
      <c r="G33" s="194" t="str">
        <f t="shared" si="2"/>
        <v/>
      </c>
      <c r="H33" s="63"/>
      <c r="I33" s="63"/>
      <c r="J33" s="64"/>
      <c r="M33" s="33">
        <f t="shared" si="3"/>
        <v>0</v>
      </c>
      <c r="N33" s="34">
        <f t="shared" si="1"/>
        <v>0</v>
      </c>
    </row>
    <row r="34" spans="1:24" s="7" customFormat="1" ht="22.5" hidden="1" customHeight="1">
      <c r="A34" s="19"/>
      <c r="B34" s="68"/>
      <c r="C34" s="69" t="str">
        <f t="shared" si="4"/>
        <v/>
      </c>
      <c r="D34" s="62"/>
      <c r="E34" s="193"/>
      <c r="F34" s="193"/>
      <c r="G34" s="194" t="str">
        <f t="shared" si="2"/>
        <v/>
      </c>
      <c r="H34" s="63"/>
      <c r="I34" s="63"/>
      <c r="J34" s="64"/>
      <c r="M34" s="33">
        <f t="shared" si="3"/>
        <v>0</v>
      </c>
      <c r="N34" s="34">
        <f t="shared" si="1"/>
        <v>0</v>
      </c>
    </row>
    <row r="35" spans="1:24" s="7" customFormat="1" ht="22.5" hidden="1" customHeight="1">
      <c r="A35" s="19"/>
      <c r="B35" s="68"/>
      <c r="C35" s="69" t="str">
        <f t="shared" si="4"/>
        <v/>
      </c>
      <c r="D35" s="62"/>
      <c r="E35" s="193"/>
      <c r="F35" s="193"/>
      <c r="G35" s="194" t="str">
        <f t="shared" si="2"/>
        <v/>
      </c>
      <c r="H35" s="63"/>
      <c r="I35" s="63"/>
      <c r="J35" s="64"/>
      <c r="M35" s="33">
        <f t="shared" si="3"/>
        <v>0</v>
      </c>
      <c r="N35" s="34">
        <f t="shared" si="1"/>
        <v>0</v>
      </c>
    </row>
    <row r="36" spans="1:24" s="7" customFormat="1" ht="22.5" hidden="1" customHeight="1" thickBot="1">
      <c r="A36" s="19"/>
      <c r="B36" s="71"/>
      <c r="C36" s="72" t="str">
        <f t="shared" si="4"/>
        <v/>
      </c>
      <c r="D36" s="73"/>
      <c r="E36" s="197"/>
      <c r="F36" s="197"/>
      <c r="G36" s="198" t="str">
        <f t="shared" si="2"/>
        <v/>
      </c>
      <c r="H36" s="74"/>
      <c r="I36" s="74"/>
      <c r="J36" s="67"/>
      <c r="K36" s="9"/>
      <c r="M36" s="33">
        <f t="shared" si="3"/>
        <v>0</v>
      </c>
      <c r="N36" s="34">
        <f t="shared" si="1"/>
        <v>0</v>
      </c>
    </row>
    <row r="37" spans="1:24" s="7" customFormat="1" ht="22.5" customHeight="1">
      <c r="A37" s="19"/>
      <c r="B37" s="701" t="s">
        <v>12</v>
      </c>
      <c r="C37" s="702"/>
      <c r="D37" s="703"/>
      <c r="E37" s="199">
        <f>SUM(E16:E36)</f>
        <v>0</v>
      </c>
      <c r="F37" s="199">
        <f t="shared" ref="F37:G37" si="5">SUM(F16:F36)</f>
        <v>0</v>
      </c>
      <c r="G37" s="200">
        <f t="shared" si="5"/>
        <v>0</v>
      </c>
      <c r="H37" s="75"/>
      <c r="I37" s="76"/>
      <c r="J37" s="77"/>
      <c r="M37" s="32" t="s">
        <v>66</v>
      </c>
      <c r="N37" s="35">
        <f>SUM(N16:N36)</f>
        <v>0</v>
      </c>
    </row>
    <row r="38" spans="1:24" s="311" customFormat="1" ht="13.5" customHeight="1">
      <c r="A38" s="266"/>
      <c r="B38" s="308" t="s">
        <v>441</v>
      </c>
      <c r="C38" s="309"/>
      <c r="D38" s="309"/>
      <c r="E38" s="310"/>
      <c r="F38" s="310"/>
      <c r="G38" s="310"/>
      <c r="H38" s="310"/>
      <c r="I38" s="310"/>
      <c r="J38" s="266"/>
      <c r="M38" s="311" t="s">
        <v>113</v>
      </c>
    </row>
    <row r="39" spans="1:24" s="311" customFormat="1" ht="13.5" customHeight="1">
      <c r="A39" s="266"/>
      <c r="B39" s="308" t="s">
        <v>442</v>
      </c>
      <c r="C39" s="309"/>
      <c r="D39" s="309"/>
      <c r="E39" s="310"/>
      <c r="F39" s="310"/>
      <c r="G39" s="310"/>
      <c r="H39" s="310"/>
      <c r="I39" s="310"/>
      <c r="J39" s="266"/>
      <c r="M39" s="311" t="s">
        <v>114</v>
      </c>
    </row>
    <row r="40" spans="1:24" s="311" customFormat="1" ht="13.5" customHeight="1">
      <c r="A40" s="266"/>
      <c r="B40" s="308"/>
      <c r="C40" s="309"/>
      <c r="D40" s="309"/>
      <c r="E40" s="310"/>
      <c r="F40" s="310"/>
      <c r="G40" s="310"/>
      <c r="H40" s="310"/>
      <c r="I40" s="310"/>
      <c r="J40" s="266"/>
    </row>
    <row r="41" spans="1:24" s="311" customFormat="1" ht="13.5" customHeight="1" thickBot="1">
      <c r="A41" s="266" t="s">
        <v>92</v>
      </c>
      <c r="B41" s="309"/>
      <c r="C41" s="309"/>
      <c r="D41" s="266"/>
      <c r="E41" s="310"/>
      <c r="F41" s="310"/>
      <c r="G41" s="310"/>
      <c r="H41" s="266"/>
      <c r="I41" s="266"/>
      <c r="J41" s="266"/>
    </row>
    <row r="42" spans="1:24" s="311" customFormat="1" ht="22.5" customHeight="1">
      <c r="A42" s="266"/>
      <c r="B42" s="704" t="s">
        <v>115</v>
      </c>
      <c r="C42" s="705"/>
      <c r="D42" s="312" t="s">
        <v>67</v>
      </c>
      <c r="E42" s="313" t="s">
        <v>64</v>
      </c>
      <c r="F42" s="310"/>
      <c r="G42" s="310"/>
      <c r="H42" s="266"/>
      <c r="I42" s="266"/>
      <c r="J42" s="266"/>
    </row>
    <row r="43" spans="1:24" s="311" customFormat="1" ht="22.5" customHeight="1" thickBot="1">
      <c r="A43" s="266"/>
      <c r="B43" s="685" t="str">
        <f>'様式1-1_①表紙'!I49</f>
        <v/>
      </c>
      <c r="C43" s="686"/>
      <c r="D43" s="314" t="str">
        <f>IF(B43="","",VLOOKUP(B43,$E$71:$I$73,2,FALSE))</f>
        <v/>
      </c>
      <c r="E43" s="315" t="str">
        <f>IF(B43="","",VLOOKUP(B43,$E$71:$I$73,4,FALSE))</f>
        <v/>
      </c>
      <c r="F43" s="310"/>
      <c r="G43" s="310"/>
      <c r="H43" s="266"/>
      <c r="I43" s="266"/>
      <c r="J43" s="266"/>
    </row>
    <row r="44" spans="1:24" s="311" customFormat="1" ht="9" customHeight="1">
      <c r="A44" s="266"/>
      <c r="B44" s="309"/>
      <c r="C44" s="309"/>
      <c r="D44" s="309"/>
      <c r="E44" s="310"/>
      <c r="F44" s="310"/>
      <c r="G44" s="310"/>
      <c r="H44" s="310"/>
      <c r="I44" s="310"/>
      <c r="J44" s="266"/>
    </row>
    <row r="45" spans="1:24" s="311" customFormat="1" ht="33.75" customHeight="1">
      <c r="A45" s="266"/>
      <c r="B45" s="316"/>
      <c r="C45" s="317"/>
      <c r="D45" s="318" t="s">
        <v>63</v>
      </c>
      <c r="E45" s="319" t="s">
        <v>64</v>
      </c>
      <c r="F45" s="318" t="s">
        <v>65</v>
      </c>
      <c r="G45" s="320" t="s">
        <v>443</v>
      </c>
      <c r="H45" s="664" t="s">
        <v>444</v>
      </c>
      <c r="I45" s="665"/>
      <c r="J45" s="320" t="s">
        <v>75</v>
      </c>
      <c r="X45" s="321"/>
    </row>
    <row r="46" spans="1:24" s="311" customFormat="1" ht="15" customHeight="1">
      <c r="A46" s="266"/>
      <c r="B46" s="322"/>
      <c r="C46" s="323"/>
      <c r="D46" s="324" t="s">
        <v>69</v>
      </c>
      <c r="E46" s="325" t="s">
        <v>70</v>
      </c>
      <c r="F46" s="324" t="s">
        <v>154</v>
      </c>
      <c r="G46" s="326" t="s">
        <v>71</v>
      </c>
      <c r="H46" s="666" t="s">
        <v>155</v>
      </c>
      <c r="I46" s="667"/>
      <c r="J46" s="326" t="s">
        <v>72</v>
      </c>
      <c r="X46" s="321"/>
    </row>
    <row r="47" spans="1:24" s="311" customFormat="1" ht="22.5" customHeight="1">
      <c r="A47" s="266"/>
      <c r="B47" s="327" t="s">
        <v>445</v>
      </c>
      <c r="C47" s="328" t="s">
        <v>62</v>
      </c>
      <c r="D47" s="329">
        <f>SUMIF(B$16:B$36,C47,E$16:E$36)</f>
        <v>0</v>
      </c>
      <c r="E47" s="683" t="str">
        <f>E43</f>
        <v/>
      </c>
      <c r="F47" s="329" t="str">
        <f>IFERROR(D47*E47,"")</f>
        <v/>
      </c>
      <c r="G47" s="330" t="s">
        <v>68</v>
      </c>
      <c r="H47" s="668" t="str">
        <f>F47</f>
        <v/>
      </c>
      <c r="I47" s="669"/>
      <c r="J47" s="330" t="s">
        <v>66</v>
      </c>
    </row>
    <row r="48" spans="1:24" s="311" customFormat="1" ht="22.5" customHeight="1" thickBot="1">
      <c r="A48" s="266"/>
      <c r="B48" s="331" t="s">
        <v>183</v>
      </c>
      <c r="C48" s="332" t="s">
        <v>53</v>
      </c>
      <c r="D48" s="333">
        <f>SUMIF(B$16:B$36,C48,E$16:E$36)</f>
        <v>0</v>
      </c>
      <c r="E48" s="684"/>
      <c r="F48" s="333" t="str">
        <f>IFERROR(D48*E47,"")</f>
        <v/>
      </c>
      <c r="G48" s="314" t="str">
        <f>IF(B43="","",VLOOKUP(B43,$E$71:$I$73,3,FALSE))</f>
        <v/>
      </c>
      <c r="H48" s="670">
        <f>MIN(F48,G48)</f>
        <v>0</v>
      </c>
      <c r="I48" s="671"/>
      <c r="J48" s="334" t="s">
        <v>66</v>
      </c>
    </row>
    <row r="49" spans="1:10" s="311" customFormat="1" ht="22.5" customHeight="1" thickTop="1" thickBot="1">
      <c r="A49" s="266"/>
      <c r="B49" s="335" t="s">
        <v>73</v>
      </c>
      <c r="C49" s="336"/>
      <c r="D49" s="337">
        <f>SUM(D47:D48)</f>
        <v>0</v>
      </c>
      <c r="E49" s="338"/>
      <c r="F49" s="339" t="s">
        <v>74</v>
      </c>
      <c r="G49" s="339"/>
      <c r="H49" s="672">
        <f>SUM(H47:I48)</f>
        <v>0</v>
      </c>
      <c r="I49" s="673"/>
      <c r="J49" s="340" t="str">
        <f>D43</f>
        <v/>
      </c>
    </row>
    <row r="50" spans="1:10" s="311" customFormat="1" ht="9" customHeight="1" thickTop="1" thickBot="1">
      <c r="A50" s="266"/>
      <c r="B50" s="309"/>
      <c r="C50" s="309"/>
      <c r="D50" s="309"/>
      <c r="E50" s="310"/>
      <c r="F50" s="310"/>
      <c r="G50" s="310"/>
      <c r="H50" s="310"/>
      <c r="I50" s="310"/>
      <c r="J50" s="266"/>
    </row>
    <row r="51" spans="1:10" s="311" customFormat="1" ht="22.5" customHeight="1" thickBot="1">
      <c r="A51" s="266"/>
      <c r="B51" s="678" t="s">
        <v>254</v>
      </c>
      <c r="C51" s="679"/>
      <c r="D51" s="679"/>
      <c r="E51" s="679"/>
      <c r="F51" s="679"/>
      <c r="G51" s="679"/>
      <c r="H51" s="674" t="str">
        <f>IFERROR(D48/E37,"")</f>
        <v/>
      </c>
      <c r="I51" s="675"/>
      <c r="J51" s="266"/>
    </row>
    <row r="52" spans="1:10" s="311" customFormat="1" ht="15" customHeight="1" thickBot="1">
      <c r="A52" s="266"/>
      <c r="B52" s="341" t="s">
        <v>446</v>
      </c>
      <c r="C52" s="309"/>
      <c r="D52" s="309"/>
      <c r="E52" s="310"/>
      <c r="F52" s="310"/>
      <c r="G52" s="310"/>
      <c r="H52" s="310"/>
      <c r="I52" s="310"/>
      <c r="J52" s="266"/>
    </row>
    <row r="53" spans="1:10" s="311" customFormat="1" ht="22.5" customHeight="1" thickTop="1" thickBot="1">
      <c r="A53" s="266"/>
      <c r="B53" s="309"/>
      <c r="C53" s="309"/>
      <c r="D53" s="309"/>
      <c r="E53" s="310"/>
      <c r="F53" s="310"/>
      <c r="G53" s="342" t="s">
        <v>447</v>
      </c>
      <c r="H53" s="676">
        <f>ROUNDDOWN(MIN(H49,J49),-3)</f>
        <v>0</v>
      </c>
      <c r="I53" s="677"/>
      <c r="J53" s="266"/>
    </row>
    <row r="54" spans="1:10" s="311" customFormat="1" ht="13.5" customHeight="1" thickTop="1">
      <c r="A54" s="266"/>
      <c r="B54" s="309"/>
      <c r="C54" s="309"/>
      <c r="D54" s="309"/>
      <c r="E54" s="310"/>
      <c r="F54" s="310"/>
      <c r="G54" s="343" t="s">
        <v>448</v>
      </c>
      <c r="H54" s="310"/>
      <c r="I54" s="310"/>
      <c r="J54" s="266"/>
    </row>
    <row r="55" spans="1:10" s="311" customFormat="1" ht="13.5" customHeight="1">
      <c r="A55" s="266"/>
      <c r="B55" s="309"/>
      <c r="C55" s="309"/>
      <c r="D55" s="309"/>
      <c r="E55" s="310"/>
      <c r="F55" s="310"/>
      <c r="G55" s="343" t="s">
        <v>421</v>
      </c>
      <c r="H55" s="310"/>
      <c r="I55" s="310"/>
      <c r="J55" s="266"/>
    </row>
    <row r="56" spans="1:10" s="311" customFormat="1" ht="13.5" customHeight="1" thickBot="1">
      <c r="A56" s="266" t="s">
        <v>252</v>
      </c>
      <c r="B56" s="336"/>
      <c r="C56" s="336"/>
      <c r="D56" s="336"/>
      <c r="E56" s="310"/>
      <c r="F56" s="344"/>
      <c r="G56" s="344"/>
      <c r="H56" s="310"/>
      <c r="I56" s="310"/>
      <c r="J56" s="266"/>
    </row>
    <row r="57" spans="1:10" s="301" customFormat="1" ht="22.5" customHeight="1" thickBot="1">
      <c r="A57" s="300"/>
      <c r="B57" s="680" t="s">
        <v>253</v>
      </c>
      <c r="C57" s="681"/>
      <c r="D57" s="681"/>
      <c r="E57" s="345">
        <f>N37</f>
        <v>0</v>
      </c>
      <c r="F57" s="682" t="s">
        <v>255</v>
      </c>
      <c r="G57" s="682"/>
      <c r="H57" s="674" t="str">
        <f>IFERROR(E57/E37,"")</f>
        <v/>
      </c>
      <c r="I57" s="675"/>
      <c r="J57" s="346"/>
    </row>
    <row r="58" spans="1:10" s="301" customFormat="1" ht="127.5" customHeight="1">
      <c r="A58" s="300"/>
      <c r="B58" s="663" t="s">
        <v>449</v>
      </c>
      <c r="C58" s="663"/>
      <c r="D58" s="663"/>
      <c r="E58" s="663"/>
      <c r="F58" s="663"/>
      <c r="G58" s="663"/>
      <c r="H58" s="663"/>
      <c r="I58" s="663"/>
      <c r="J58" s="663"/>
    </row>
    <row r="59" spans="1:10" s="347" customFormat="1">
      <c r="A59" s="300"/>
      <c r="B59" s="663"/>
      <c r="C59" s="663"/>
      <c r="D59" s="663"/>
      <c r="E59" s="663"/>
      <c r="F59" s="663"/>
      <c r="G59" s="663"/>
      <c r="H59" s="663"/>
      <c r="I59" s="663"/>
      <c r="J59" s="663"/>
    </row>
    <row r="60" spans="1:10">
      <c r="A60" s="19"/>
      <c r="B60" s="19"/>
      <c r="C60" s="19"/>
      <c r="D60" s="19"/>
      <c r="E60" s="19"/>
      <c r="F60" s="19"/>
      <c r="G60" s="19"/>
      <c r="H60" s="19"/>
      <c r="I60" s="19"/>
      <c r="J60" s="19"/>
    </row>
    <row r="61" spans="1:10">
      <c r="A61" s="19"/>
      <c r="B61" s="19"/>
      <c r="C61" s="19"/>
      <c r="D61" s="19"/>
      <c r="E61" s="19"/>
      <c r="F61" s="19"/>
      <c r="G61" s="19"/>
      <c r="H61" s="19"/>
      <c r="I61" s="19"/>
      <c r="J61" s="19"/>
    </row>
    <row r="62" spans="1:10">
      <c r="A62" s="19"/>
      <c r="B62" s="19"/>
      <c r="C62" s="19"/>
      <c r="D62" s="19"/>
      <c r="E62" s="19"/>
      <c r="F62" s="19"/>
      <c r="G62" s="19"/>
      <c r="H62" s="19"/>
      <c r="I62" s="19"/>
      <c r="J62" s="19"/>
    </row>
    <row r="63" spans="1:10">
      <c r="A63" s="19"/>
      <c r="D63" s="19"/>
      <c r="E63" s="19"/>
      <c r="F63" s="19"/>
      <c r="G63" s="19"/>
      <c r="H63" s="19"/>
      <c r="I63" s="19"/>
      <c r="J63" s="19"/>
    </row>
    <row r="64" spans="1:10">
      <c r="A64" s="19"/>
      <c r="D64" s="19"/>
      <c r="E64" s="19"/>
      <c r="F64" s="19"/>
      <c r="G64" s="19"/>
      <c r="H64" s="19"/>
      <c r="I64" s="19"/>
      <c r="J64" s="19"/>
    </row>
    <row r="65" spans="1:10">
      <c r="A65" s="19"/>
      <c r="D65" s="19"/>
      <c r="E65" s="19"/>
      <c r="F65" s="19"/>
      <c r="G65" s="19"/>
      <c r="H65" s="19"/>
      <c r="I65" s="19"/>
      <c r="J65" s="19"/>
    </row>
    <row r="66" spans="1:10">
      <c r="A66" s="19"/>
      <c r="B66" s="2"/>
      <c r="C66" s="19"/>
      <c r="D66" s="19"/>
      <c r="E66" s="19"/>
      <c r="F66" s="19"/>
      <c r="G66" s="19"/>
      <c r="H66" s="19"/>
      <c r="I66" s="19"/>
      <c r="J66" s="19"/>
    </row>
    <row r="67" spans="1:10">
      <c r="A67" s="19"/>
      <c r="B67" s="2"/>
      <c r="C67" s="19"/>
      <c r="D67" s="19"/>
      <c r="E67" s="19"/>
      <c r="F67" s="19"/>
      <c r="G67" s="19"/>
      <c r="H67" s="19"/>
      <c r="I67" s="19"/>
      <c r="J67" s="19"/>
    </row>
    <row r="68" spans="1:10">
      <c r="A68" s="19"/>
      <c r="B68" s="19"/>
      <c r="C68" s="19"/>
      <c r="D68" s="19"/>
      <c r="E68" s="19"/>
      <c r="F68" s="19"/>
      <c r="G68" s="19"/>
      <c r="H68" s="19"/>
      <c r="I68" s="19"/>
      <c r="J68" s="19"/>
    </row>
    <row r="69" spans="1:10">
      <c r="A69" s="19"/>
      <c r="B69" s="19"/>
      <c r="C69" s="19"/>
      <c r="D69" s="19"/>
      <c r="E69" s="19"/>
      <c r="F69" s="19"/>
      <c r="G69" s="19"/>
      <c r="H69" s="19"/>
      <c r="I69" s="19"/>
      <c r="J69" s="19"/>
    </row>
    <row r="70" spans="1:10">
      <c r="A70" s="19"/>
      <c r="B70" s="19"/>
      <c r="C70" s="19"/>
      <c r="D70" s="19"/>
      <c r="E70" s="19"/>
      <c r="F70" s="19" t="s">
        <v>120</v>
      </c>
      <c r="G70" s="19" t="s">
        <v>156</v>
      </c>
      <c r="H70" s="19" t="s">
        <v>397</v>
      </c>
      <c r="I70" s="19"/>
      <c r="J70" s="19"/>
    </row>
    <row r="71" spans="1:10" ht="14.4">
      <c r="A71" s="19"/>
      <c r="B71" s="19" t="s">
        <v>54</v>
      </c>
      <c r="C71" s="19" t="s">
        <v>62</v>
      </c>
      <c r="D71" s="19" t="s">
        <v>123</v>
      </c>
      <c r="E71" s="19" t="s">
        <v>77</v>
      </c>
      <c r="F71" s="112">
        <v>2500000</v>
      </c>
      <c r="G71" s="78">
        <v>1500000</v>
      </c>
      <c r="H71" s="207">
        <v>0.33333333333333331</v>
      </c>
      <c r="I71" s="79" t="s">
        <v>34</v>
      </c>
      <c r="J71" s="19"/>
    </row>
    <row r="72" spans="1:10" ht="14.4">
      <c r="A72" s="19"/>
      <c r="B72" s="19" t="s">
        <v>55</v>
      </c>
      <c r="C72" s="19" t="s">
        <v>62</v>
      </c>
      <c r="D72" s="19" t="s">
        <v>124</v>
      </c>
      <c r="E72" s="19" t="s">
        <v>76</v>
      </c>
      <c r="F72" s="112">
        <v>2500000</v>
      </c>
      <c r="G72" s="78">
        <v>1500000</v>
      </c>
      <c r="H72" s="207">
        <v>0.5</v>
      </c>
      <c r="I72" s="80" t="s">
        <v>33</v>
      </c>
      <c r="J72" s="19"/>
    </row>
    <row r="73" spans="1:10" ht="14.4">
      <c r="A73" s="19"/>
      <c r="B73" s="19" t="s">
        <v>17</v>
      </c>
      <c r="C73" s="19" t="s">
        <v>62</v>
      </c>
      <c r="D73" s="19" t="s">
        <v>125</v>
      </c>
      <c r="E73" s="19" t="s">
        <v>182</v>
      </c>
      <c r="F73" s="78">
        <v>500000</v>
      </c>
      <c r="G73" s="78">
        <v>250000</v>
      </c>
      <c r="H73" s="207">
        <v>0.5</v>
      </c>
      <c r="I73" s="18" t="s">
        <v>51</v>
      </c>
      <c r="J73" s="19"/>
    </row>
    <row r="74" spans="1:10" ht="14.4">
      <c r="A74" s="19"/>
      <c r="B74" s="19" t="s">
        <v>15</v>
      </c>
      <c r="C74" s="19" t="s">
        <v>62</v>
      </c>
      <c r="D74" s="19" t="s">
        <v>126</v>
      </c>
      <c r="E74" s="19"/>
      <c r="F74" s="19"/>
      <c r="G74" s="19"/>
      <c r="H74" s="19"/>
      <c r="I74" s="80"/>
      <c r="J74" s="19"/>
    </row>
    <row r="75" spans="1:10" ht="14.4">
      <c r="A75" s="19"/>
      <c r="B75" s="19" t="s">
        <v>56</v>
      </c>
      <c r="C75" s="19" t="s">
        <v>62</v>
      </c>
      <c r="D75" s="19" t="s">
        <v>127</v>
      </c>
      <c r="E75" s="19"/>
      <c r="F75" s="19"/>
      <c r="G75" s="19"/>
      <c r="H75" s="19"/>
      <c r="I75" s="80"/>
      <c r="J75" s="19"/>
    </row>
    <row r="76" spans="1:10" ht="14.4">
      <c r="A76" s="19"/>
      <c r="B76" s="19" t="s">
        <v>57</v>
      </c>
      <c r="C76" s="19" t="s">
        <v>62</v>
      </c>
      <c r="D76" s="19" t="s">
        <v>128</v>
      </c>
      <c r="E76" s="19"/>
      <c r="F76" s="19"/>
      <c r="G76" s="19"/>
      <c r="H76" s="19"/>
      <c r="I76" s="80"/>
      <c r="J76" s="19"/>
    </row>
    <row r="77" spans="1:10" ht="14.4">
      <c r="A77" s="19"/>
      <c r="B77" s="19" t="s">
        <v>16</v>
      </c>
      <c r="C77" s="19" t="s">
        <v>62</v>
      </c>
      <c r="D77" s="19" t="s">
        <v>129</v>
      </c>
      <c r="E77" s="131" t="s">
        <v>393</v>
      </c>
      <c r="F77" s="130"/>
      <c r="G77" s="19"/>
      <c r="H77" s="19"/>
      <c r="I77" s="80"/>
      <c r="J77" s="19"/>
    </row>
    <row r="78" spans="1:10" ht="14.4">
      <c r="A78" s="19"/>
      <c r="B78" s="19" t="s">
        <v>173</v>
      </c>
      <c r="C78" s="19" t="s">
        <v>62</v>
      </c>
      <c r="D78" s="19" t="s">
        <v>130</v>
      </c>
      <c r="E78" s="155" t="s">
        <v>319</v>
      </c>
      <c r="F78" s="181">
        <f>H53</f>
        <v>0</v>
      </c>
      <c r="G78" s="19"/>
      <c r="H78" s="19"/>
      <c r="I78" s="80"/>
      <c r="J78" s="19"/>
    </row>
    <row r="79" spans="1:10" ht="14.4">
      <c r="A79" s="19"/>
      <c r="B79" s="19" t="s">
        <v>58</v>
      </c>
      <c r="C79" s="19" t="s">
        <v>62</v>
      </c>
      <c r="D79" s="19" t="s">
        <v>131</v>
      </c>
      <c r="E79" s="155" t="s">
        <v>320</v>
      </c>
      <c r="F79" s="182">
        <f>G37</f>
        <v>0</v>
      </c>
      <c r="G79" s="19"/>
      <c r="H79" s="19"/>
      <c r="I79" s="80"/>
      <c r="J79" s="19"/>
    </row>
    <row r="80" spans="1:10" ht="14.4">
      <c r="A80" s="19"/>
      <c r="B80" s="19" t="s">
        <v>59</v>
      </c>
      <c r="C80" s="19" t="s">
        <v>62</v>
      </c>
      <c r="D80" s="19" t="s">
        <v>132</v>
      </c>
      <c r="E80" s="156" t="s">
        <v>349</v>
      </c>
      <c r="F80" s="183" t="str">
        <f>H57</f>
        <v/>
      </c>
      <c r="G80" s="19"/>
      <c r="H80" s="19"/>
      <c r="I80" s="80"/>
      <c r="J80" s="19"/>
    </row>
    <row r="81" spans="1:10" ht="14.4">
      <c r="A81" s="19"/>
      <c r="B81" s="19" t="s">
        <v>18</v>
      </c>
      <c r="C81" s="19" t="s">
        <v>62</v>
      </c>
      <c r="D81" s="19" t="s">
        <v>133</v>
      </c>
      <c r="E81" s="156" t="s">
        <v>350</v>
      </c>
      <c r="F81" s="183" t="str">
        <f>H51</f>
        <v/>
      </c>
      <c r="G81" s="19"/>
      <c r="H81" s="19"/>
      <c r="I81" s="80"/>
      <c r="J81" s="19"/>
    </row>
    <row r="82" spans="1:10" ht="14.4">
      <c r="A82" s="19"/>
      <c r="B82" s="19" t="s">
        <v>60</v>
      </c>
      <c r="C82" s="19" t="s">
        <v>53</v>
      </c>
      <c r="D82" s="19" t="s">
        <v>134</v>
      </c>
      <c r="E82" s="180" t="s">
        <v>388</v>
      </c>
      <c r="F82" s="184" t="str">
        <f>IF(B8&amp;B9&amp;B10&amp;B11="","自己負担金のみ。",B8&amp;B9&amp;B10&amp;B11&amp;"あり。")</f>
        <v>自己負担金のみ。</v>
      </c>
      <c r="G82" s="19"/>
      <c r="H82" s="19"/>
      <c r="I82" s="80"/>
      <c r="J82" s="19"/>
    </row>
    <row r="83" spans="1:10" ht="14.4">
      <c r="A83" s="19"/>
      <c r="B83" s="19" t="s">
        <v>61</v>
      </c>
      <c r="C83" s="19" t="s">
        <v>53</v>
      </c>
      <c r="D83" s="19" t="s">
        <v>135</v>
      </c>
      <c r="E83" s="19"/>
      <c r="F83" s="19"/>
      <c r="G83" s="19"/>
      <c r="H83" s="19"/>
      <c r="I83" s="80"/>
      <c r="J83" s="19"/>
    </row>
    <row r="84" spans="1:10" ht="14.4">
      <c r="A84" s="19"/>
      <c r="B84" s="19"/>
      <c r="C84" s="19"/>
      <c r="D84" s="19" t="s">
        <v>136</v>
      </c>
      <c r="E84" s="19"/>
      <c r="F84" s="19"/>
      <c r="G84" s="19"/>
      <c r="H84" s="19"/>
      <c r="I84" s="80"/>
      <c r="J84" s="19"/>
    </row>
    <row r="85" spans="1:10" ht="14.4">
      <c r="A85" s="19"/>
      <c r="B85" s="19"/>
      <c r="C85" s="19"/>
      <c r="D85" s="19" t="s">
        <v>137</v>
      </c>
      <c r="E85" s="19"/>
      <c r="F85" s="19"/>
      <c r="G85" s="19"/>
      <c r="H85" s="19"/>
      <c r="I85" s="80"/>
      <c r="J85" s="19"/>
    </row>
    <row r="86" spans="1:10" ht="14.4">
      <c r="A86" s="19"/>
      <c r="B86" s="19"/>
      <c r="C86" s="19"/>
      <c r="D86" s="19" t="s">
        <v>138</v>
      </c>
      <c r="E86" s="11" t="s">
        <v>394</v>
      </c>
      <c r="I86" s="185"/>
      <c r="J86" s="19"/>
    </row>
    <row r="87" spans="1:10">
      <c r="A87" s="19"/>
      <c r="B87" s="19"/>
      <c r="C87" s="19"/>
      <c r="D87" s="19" t="s">
        <v>139</v>
      </c>
      <c r="E87" s="180"/>
      <c r="F87" s="180"/>
      <c r="G87" s="180" t="s">
        <v>50</v>
      </c>
      <c r="H87" s="180" t="s">
        <v>14</v>
      </c>
      <c r="I87" s="180" t="s">
        <v>250</v>
      </c>
      <c r="J87" s="19"/>
    </row>
    <row r="88" spans="1:10">
      <c r="A88" s="19"/>
      <c r="B88" s="19"/>
      <c r="C88" s="19"/>
      <c r="D88" s="19" t="s">
        <v>140</v>
      </c>
      <c r="E88" s="180">
        <v>1</v>
      </c>
      <c r="F88" s="186" t="s">
        <v>54</v>
      </c>
      <c r="G88" s="187">
        <f>SUMIF($C$16:$C$36,$F88,E$16:E$36)</f>
        <v>0</v>
      </c>
      <c r="H88" s="187">
        <f t="shared" ref="H88:H100" si="6">SUMIF($C$16:$C$36,$F88,F$16:F$36)</f>
        <v>0</v>
      </c>
      <c r="I88" s="187">
        <f t="shared" ref="I88:I100" si="7">SUMIF($C$16:$C$36,$F88,G$16:G$36)</f>
        <v>0</v>
      </c>
      <c r="J88" s="19"/>
    </row>
    <row r="89" spans="1:10">
      <c r="A89" s="19"/>
      <c r="B89" s="19"/>
      <c r="C89" s="19"/>
      <c r="D89" s="19" t="s">
        <v>141</v>
      </c>
      <c r="E89" s="180">
        <v>2</v>
      </c>
      <c r="F89" s="186" t="s">
        <v>55</v>
      </c>
      <c r="G89" s="187">
        <f t="shared" ref="G89:G100" si="8">SUMIF($C$16:$C$36,$F89,E$16:E$36)</f>
        <v>0</v>
      </c>
      <c r="H89" s="187">
        <f t="shared" si="6"/>
        <v>0</v>
      </c>
      <c r="I89" s="187">
        <f t="shared" si="7"/>
        <v>0</v>
      </c>
      <c r="J89" s="19"/>
    </row>
    <row r="90" spans="1:10">
      <c r="A90" s="19"/>
      <c r="B90" s="19"/>
      <c r="C90" s="19"/>
      <c r="D90" s="19" t="s">
        <v>142</v>
      </c>
      <c r="E90" s="180">
        <v>3</v>
      </c>
      <c r="F90" s="186" t="s">
        <v>17</v>
      </c>
      <c r="G90" s="187">
        <f t="shared" si="8"/>
        <v>0</v>
      </c>
      <c r="H90" s="187">
        <f t="shared" si="6"/>
        <v>0</v>
      </c>
      <c r="I90" s="187">
        <f t="shared" si="7"/>
        <v>0</v>
      </c>
      <c r="J90" s="19"/>
    </row>
    <row r="91" spans="1:10">
      <c r="E91" s="180">
        <v>4</v>
      </c>
      <c r="F91" s="186" t="s">
        <v>15</v>
      </c>
      <c r="G91" s="187">
        <f t="shared" si="8"/>
        <v>0</v>
      </c>
      <c r="H91" s="187">
        <f t="shared" si="6"/>
        <v>0</v>
      </c>
      <c r="I91" s="187">
        <f t="shared" si="7"/>
        <v>0</v>
      </c>
    </row>
    <row r="92" spans="1:10">
      <c r="E92" s="180">
        <v>5</v>
      </c>
      <c r="F92" s="186" t="s">
        <v>56</v>
      </c>
      <c r="G92" s="187">
        <f t="shared" si="8"/>
        <v>0</v>
      </c>
      <c r="H92" s="187">
        <f t="shared" si="6"/>
        <v>0</v>
      </c>
      <c r="I92" s="187">
        <f t="shared" si="7"/>
        <v>0</v>
      </c>
    </row>
    <row r="93" spans="1:10">
      <c r="E93" s="180">
        <v>6</v>
      </c>
      <c r="F93" s="186" t="s">
        <v>57</v>
      </c>
      <c r="G93" s="187">
        <f t="shared" si="8"/>
        <v>0</v>
      </c>
      <c r="H93" s="187">
        <f t="shared" si="6"/>
        <v>0</v>
      </c>
      <c r="I93" s="187">
        <f t="shared" si="7"/>
        <v>0</v>
      </c>
    </row>
    <row r="94" spans="1:10">
      <c r="E94" s="180">
        <v>7</v>
      </c>
      <c r="F94" s="186" t="s">
        <v>16</v>
      </c>
      <c r="G94" s="187">
        <f t="shared" si="8"/>
        <v>0</v>
      </c>
      <c r="H94" s="187">
        <f t="shared" si="6"/>
        <v>0</v>
      </c>
      <c r="I94" s="187">
        <f t="shared" si="7"/>
        <v>0</v>
      </c>
    </row>
    <row r="95" spans="1:10">
      <c r="E95" s="180">
        <v>8</v>
      </c>
      <c r="F95" s="186" t="s">
        <v>58</v>
      </c>
      <c r="G95" s="187">
        <f t="shared" si="8"/>
        <v>0</v>
      </c>
      <c r="H95" s="187">
        <f t="shared" si="6"/>
        <v>0</v>
      </c>
      <c r="I95" s="187">
        <f t="shared" si="7"/>
        <v>0</v>
      </c>
    </row>
    <row r="96" spans="1:10">
      <c r="E96" s="180">
        <v>9</v>
      </c>
      <c r="F96" s="186" t="s">
        <v>59</v>
      </c>
      <c r="G96" s="187">
        <f t="shared" si="8"/>
        <v>0</v>
      </c>
      <c r="H96" s="187">
        <f t="shared" si="6"/>
        <v>0</v>
      </c>
      <c r="I96" s="187">
        <f t="shared" si="7"/>
        <v>0</v>
      </c>
    </row>
    <row r="97" spans="5:9">
      <c r="E97" s="180">
        <v>10</v>
      </c>
      <c r="F97" s="186" t="s">
        <v>18</v>
      </c>
      <c r="G97" s="187">
        <f t="shared" si="8"/>
        <v>0</v>
      </c>
      <c r="H97" s="187">
        <f t="shared" si="6"/>
        <v>0</v>
      </c>
      <c r="I97" s="187">
        <f t="shared" si="7"/>
        <v>0</v>
      </c>
    </row>
    <row r="98" spans="5:9">
      <c r="E98" s="180">
        <v>11</v>
      </c>
      <c r="F98" s="186" t="s">
        <v>173</v>
      </c>
      <c r="G98" s="187">
        <f t="shared" si="8"/>
        <v>0</v>
      </c>
      <c r="H98" s="187">
        <f t="shared" si="6"/>
        <v>0</v>
      </c>
      <c r="I98" s="187">
        <f t="shared" si="7"/>
        <v>0</v>
      </c>
    </row>
    <row r="99" spans="5:9">
      <c r="E99" s="180">
        <v>12</v>
      </c>
      <c r="F99" s="186" t="s">
        <v>60</v>
      </c>
      <c r="G99" s="187">
        <f t="shared" si="8"/>
        <v>0</v>
      </c>
      <c r="H99" s="187">
        <f t="shared" si="6"/>
        <v>0</v>
      </c>
      <c r="I99" s="187">
        <f t="shared" si="7"/>
        <v>0</v>
      </c>
    </row>
    <row r="100" spans="5:9">
      <c r="E100" s="180">
        <v>13</v>
      </c>
      <c r="F100" s="186" t="s">
        <v>61</v>
      </c>
      <c r="G100" s="187">
        <f t="shared" si="8"/>
        <v>0</v>
      </c>
      <c r="H100" s="187">
        <f t="shared" si="6"/>
        <v>0</v>
      </c>
      <c r="I100" s="187">
        <f t="shared" si="7"/>
        <v>0</v>
      </c>
    </row>
    <row r="101" spans="5:9">
      <c r="G101" s="188">
        <f>SUM(G88:G100)</f>
        <v>0</v>
      </c>
      <c r="H101" s="188">
        <f t="shared" ref="H101:I101" si="9">SUM(H88:H100)</f>
        <v>0</v>
      </c>
      <c r="I101" s="188">
        <f t="shared" si="9"/>
        <v>0</v>
      </c>
    </row>
    <row r="102" spans="5:9">
      <c r="F102" s="189" t="s">
        <v>395</v>
      </c>
      <c r="G102" s="190">
        <f>G101-E37</f>
        <v>0</v>
      </c>
      <c r="H102" s="190">
        <f>H101-F37</f>
        <v>0</v>
      </c>
      <c r="I102" s="190">
        <f>I101-G37</f>
        <v>0</v>
      </c>
    </row>
  </sheetData>
  <mergeCells count="25">
    <mergeCell ref="B43:C43"/>
    <mergeCell ref="A2:J2"/>
    <mergeCell ref="B5:C5"/>
    <mergeCell ref="B6:C6"/>
    <mergeCell ref="B7:C7"/>
    <mergeCell ref="B8:C8"/>
    <mergeCell ref="B9:C9"/>
    <mergeCell ref="B10:C10"/>
    <mergeCell ref="B11:C11"/>
    <mergeCell ref="B12:D12"/>
    <mergeCell ref="B37:D37"/>
    <mergeCell ref="B42:C42"/>
    <mergeCell ref="B58:J59"/>
    <mergeCell ref="H45:I45"/>
    <mergeCell ref="H46:I46"/>
    <mergeCell ref="H47:I47"/>
    <mergeCell ref="H48:I48"/>
    <mergeCell ref="H49:I49"/>
    <mergeCell ref="H51:I51"/>
    <mergeCell ref="H53:I53"/>
    <mergeCell ref="H57:I57"/>
    <mergeCell ref="B51:G51"/>
    <mergeCell ref="B57:D57"/>
    <mergeCell ref="F57:G57"/>
    <mergeCell ref="E47:E48"/>
  </mergeCells>
  <phoneticPr fontId="2"/>
  <dataValidations count="4">
    <dataValidation type="list" allowBlank="1" showInputMessage="1" showErrorMessage="1" sqref="B31:B36 C16:C30" xr:uid="{00000000-0002-0000-0300-000000000000}">
      <formula1>$B$71:$B$83</formula1>
    </dataValidation>
    <dataValidation type="list" allowBlank="1" showInputMessage="1" showErrorMessage="1" sqref="H16:H36" xr:uid="{00000000-0002-0000-0300-000001000000}">
      <formula1>$D$71:$D$90</formula1>
    </dataValidation>
    <dataValidation type="list" allowBlank="1" showInputMessage="1" showErrorMessage="1" sqref="I16:I36" xr:uid="{00000000-0002-0000-0300-000002000000}">
      <formula1>$I$71:$I$73</formula1>
    </dataValidation>
    <dataValidation type="list" allowBlank="1" showInputMessage="1" showErrorMessage="1" sqref="B983094:C983108 JB16:JB36 SX16:SX36 ACT16:ACT36 AMP16:AMP36 AWL16:AWL36 BGH16:BGH36 BQD16:BQD36 BZZ16:BZZ36 CJV16:CJV36 CTR16:CTR36 DDN16:DDN36 DNJ16:DNJ36 DXF16:DXF36 EHB16:EHB36 EQX16:EQX36 FAT16:FAT36 FKP16:FKP36 FUL16:FUL36 GEH16:GEH36 GOD16:GOD36 GXZ16:GXZ36 HHV16:HHV36 HRR16:HRR36 IBN16:IBN36 ILJ16:ILJ36 IVF16:IVF36 JFB16:JFB36 JOX16:JOX36 JYT16:JYT36 KIP16:KIP36 KSL16:KSL36 LCH16:LCH36 LMD16:LMD36 LVZ16:LVZ36 MFV16:MFV36 MPR16:MPR36 MZN16:MZN36 NJJ16:NJJ36 NTF16:NTF36 ODB16:ODB36 OMX16:OMX36 OWT16:OWT36 PGP16:PGP36 PQL16:PQL36 QAH16:QAH36 QKD16:QKD36 QTZ16:QTZ36 RDV16:RDV36 RNR16:RNR36 RXN16:RXN36 SHJ16:SHJ36 SRF16:SRF36 TBB16:TBB36 TKX16:TKX36 TUT16:TUT36 UEP16:UEP36 UOL16:UOL36 UYH16:UYH36 VID16:VID36 VRZ16:VRZ36 WBV16:WBV36 WLR16:WLR36 WVN16:WVN36 WLR983093:WLR983107 B65590:C65604 JB65589:JB65603 SX65589:SX65603 ACT65589:ACT65603 AMP65589:AMP65603 AWL65589:AWL65603 BGH65589:BGH65603 BQD65589:BQD65603 BZZ65589:BZZ65603 CJV65589:CJV65603 CTR65589:CTR65603 DDN65589:DDN65603 DNJ65589:DNJ65603 DXF65589:DXF65603 EHB65589:EHB65603 EQX65589:EQX65603 FAT65589:FAT65603 FKP65589:FKP65603 FUL65589:FUL65603 GEH65589:GEH65603 GOD65589:GOD65603 GXZ65589:GXZ65603 HHV65589:HHV65603 HRR65589:HRR65603 IBN65589:IBN65603 ILJ65589:ILJ65603 IVF65589:IVF65603 JFB65589:JFB65603 JOX65589:JOX65603 JYT65589:JYT65603 KIP65589:KIP65603 KSL65589:KSL65603 LCH65589:LCH65603 LMD65589:LMD65603 LVZ65589:LVZ65603 MFV65589:MFV65603 MPR65589:MPR65603 MZN65589:MZN65603 NJJ65589:NJJ65603 NTF65589:NTF65603 ODB65589:ODB65603 OMX65589:OMX65603 OWT65589:OWT65603 PGP65589:PGP65603 PQL65589:PQL65603 QAH65589:QAH65603 QKD65589:QKD65603 QTZ65589:QTZ65603 RDV65589:RDV65603 RNR65589:RNR65603 RXN65589:RXN65603 SHJ65589:SHJ65603 SRF65589:SRF65603 TBB65589:TBB65603 TKX65589:TKX65603 TUT65589:TUT65603 UEP65589:UEP65603 UOL65589:UOL65603 UYH65589:UYH65603 VID65589:VID65603 VRZ65589:VRZ65603 WBV65589:WBV65603 WLR65589:WLR65603 WVN65589:WVN65603 B131126:C131140 JB131125:JB131139 SX131125:SX131139 ACT131125:ACT131139 AMP131125:AMP131139 AWL131125:AWL131139 BGH131125:BGH131139 BQD131125:BQD131139 BZZ131125:BZZ131139 CJV131125:CJV131139 CTR131125:CTR131139 DDN131125:DDN131139 DNJ131125:DNJ131139 DXF131125:DXF131139 EHB131125:EHB131139 EQX131125:EQX131139 FAT131125:FAT131139 FKP131125:FKP131139 FUL131125:FUL131139 GEH131125:GEH131139 GOD131125:GOD131139 GXZ131125:GXZ131139 HHV131125:HHV131139 HRR131125:HRR131139 IBN131125:IBN131139 ILJ131125:ILJ131139 IVF131125:IVF131139 JFB131125:JFB131139 JOX131125:JOX131139 JYT131125:JYT131139 KIP131125:KIP131139 KSL131125:KSL131139 LCH131125:LCH131139 LMD131125:LMD131139 LVZ131125:LVZ131139 MFV131125:MFV131139 MPR131125:MPR131139 MZN131125:MZN131139 NJJ131125:NJJ131139 NTF131125:NTF131139 ODB131125:ODB131139 OMX131125:OMX131139 OWT131125:OWT131139 PGP131125:PGP131139 PQL131125:PQL131139 QAH131125:QAH131139 QKD131125:QKD131139 QTZ131125:QTZ131139 RDV131125:RDV131139 RNR131125:RNR131139 RXN131125:RXN131139 SHJ131125:SHJ131139 SRF131125:SRF131139 TBB131125:TBB131139 TKX131125:TKX131139 TUT131125:TUT131139 UEP131125:UEP131139 UOL131125:UOL131139 UYH131125:UYH131139 VID131125:VID131139 VRZ131125:VRZ131139 WBV131125:WBV131139 WLR131125:WLR131139 WVN131125:WVN131139 B196662:C196676 JB196661:JB196675 SX196661:SX196675 ACT196661:ACT196675 AMP196661:AMP196675 AWL196661:AWL196675 BGH196661:BGH196675 BQD196661:BQD196675 BZZ196661:BZZ196675 CJV196661:CJV196675 CTR196661:CTR196675 DDN196661:DDN196675 DNJ196661:DNJ196675 DXF196661:DXF196675 EHB196661:EHB196675 EQX196661:EQX196675 FAT196661:FAT196675 FKP196661:FKP196675 FUL196661:FUL196675 GEH196661:GEH196675 GOD196661:GOD196675 GXZ196661:GXZ196675 HHV196661:HHV196675 HRR196661:HRR196675 IBN196661:IBN196675 ILJ196661:ILJ196675 IVF196661:IVF196675 JFB196661:JFB196675 JOX196661:JOX196675 JYT196661:JYT196675 KIP196661:KIP196675 KSL196661:KSL196675 LCH196661:LCH196675 LMD196661:LMD196675 LVZ196661:LVZ196675 MFV196661:MFV196675 MPR196661:MPR196675 MZN196661:MZN196675 NJJ196661:NJJ196675 NTF196661:NTF196675 ODB196661:ODB196675 OMX196661:OMX196675 OWT196661:OWT196675 PGP196661:PGP196675 PQL196661:PQL196675 QAH196661:QAH196675 QKD196661:QKD196675 QTZ196661:QTZ196675 RDV196661:RDV196675 RNR196661:RNR196675 RXN196661:RXN196675 SHJ196661:SHJ196675 SRF196661:SRF196675 TBB196661:TBB196675 TKX196661:TKX196675 TUT196661:TUT196675 UEP196661:UEP196675 UOL196661:UOL196675 UYH196661:UYH196675 VID196661:VID196675 VRZ196661:VRZ196675 WBV196661:WBV196675 WLR196661:WLR196675 WVN196661:WVN196675 B262198:C262212 JB262197:JB262211 SX262197:SX262211 ACT262197:ACT262211 AMP262197:AMP262211 AWL262197:AWL262211 BGH262197:BGH262211 BQD262197:BQD262211 BZZ262197:BZZ262211 CJV262197:CJV262211 CTR262197:CTR262211 DDN262197:DDN262211 DNJ262197:DNJ262211 DXF262197:DXF262211 EHB262197:EHB262211 EQX262197:EQX262211 FAT262197:FAT262211 FKP262197:FKP262211 FUL262197:FUL262211 GEH262197:GEH262211 GOD262197:GOD262211 GXZ262197:GXZ262211 HHV262197:HHV262211 HRR262197:HRR262211 IBN262197:IBN262211 ILJ262197:ILJ262211 IVF262197:IVF262211 JFB262197:JFB262211 JOX262197:JOX262211 JYT262197:JYT262211 KIP262197:KIP262211 KSL262197:KSL262211 LCH262197:LCH262211 LMD262197:LMD262211 LVZ262197:LVZ262211 MFV262197:MFV262211 MPR262197:MPR262211 MZN262197:MZN262211 NJJ262197:NJJ262211 NTF262197:NTF262211 ODB262197:ODB262211 OMX262197:OMX262211 OWT262197:OWT262211 PGP262197:PGP262211 PQL262197:PQL262211 QAH262197:QAH262211 QKD262197:QKD262211 QTZ262197:QTZ262211 RDV262197:RDV262211 RNR262197:RNR262211 RXN262197:RXN262211 SHJ262197:SHJ262211 SRF262197:SRF262211 TBB262197:TBB262211 TKX262197:TKX262211 TUT262197:TUT262211 UEP262197:UEP262211 UOL262197:UOL262211 UYH262197:UYH262211 VID262197:VID262211 VRZ262197:VRZ262211 WBV262197:WBV262211 WLR262197:WLR262211 WVN262197:WVN262211 B327734:C327748 JB327733:JB327747 SX327733:SX327747 ACT327733:ACT327747 AMP327733:AMP327747 AWL327733:AWL327747 BGH327733:BGH327747 BQD327733:BQD327747 BZZ327733:BZZ327747 CJV327733:CJV327747 CTR327733:CTR327747 DDN327733:DDN327747 DNJ327733:DNJ327747 DXF327733:DXF327747 EHB327733:EHB327747 EQX327733:EQX327747 FAT327733:FAT327747 FKP327733:FKP327747 FUL327733:FUL327747 GEH327733:GEH327747 GOD327733:GOD327747 GXZ327733:GXZ327747 HHV327733:HHV327747 HRR327733:HRR327747 IBN327733:IBN327747 ILJ327733:ILJ327747 IVF327733:IVF327747 JFB327733:JFB327747 JOX327733:JOX327747 JYT327733:JYT327747 KIP327733:KIP327747 KSL327733:KSL327747 LCH327733:LCH327747 LMD327733:LMD327747 LVZ327733:LVZ327747 MFV327733:MFV327747 MPR327733:MPR327747 MZN327733:MZN327747 NJJ327733:NJJ327747 NTF327733:NTF327747 ODB327733:ODB327747 OMX327733:OMX327747 OWT327733:OWT327747 PGP327733:PGP327747 PQL327733:PQL327747 QAH327733:QAH327747 QKD327733:QKD327747 QTZ327733:QTZ327747 RDV327733:RDV327747 RNR327733:RNR327747 RXN327733:RXN327747 SHJ327733:SHJ327747 SRF327733:SRF327747 TBB327733:TBB327747 TKX327733:TKX327747 TUT327733:TUT327747 UEP327733:UEP327747 UOL327733:UOL327747 UYH327733:UYH327747 VID327733:VID327747 VRZ327733:VRZ327747 WBV327733:WBV327747 WLR327733:WLR327747 WVN327733:WVN327747 B393270:C393284 JB393269:JB393283 SX393269:SX393283 ACT393269:ACT393283 AMP393269:AMP393283 AWL393269:AWL393283 BGH393269:BGH393283 BQD393269:BQD393283 BZZ393269:BZZ393283 CJV393269:CJV393283 CTR393269:CTR393283 DDN393269:DDN393283 DNJ393269:DNJ393283 DXF393269:DXF393283 EHB393269:EHB393283 EQX393269:EQX393283 FAT393269:FAT393283 FKP393269:FKP393283 FUL393269:FUL393283 GEH393269:GEH393283 GOD393269:GOD393283 GXZ393269:GXZ393283 HHV393269:HHV393283 HRR393269:HRR393283 IBN393269:IBN393283 ILJ393269:ILJ393283 IVF393269:IVF393283 JFB393269:JFB393283 JOX393269:JOX393283 JYT393269:JYT393283 KIP393269:KIP393283 KSL393269:KSL393283 LCH393269:LCH393283 LMD393269:LMD393283 LVZ393269:LVZ393283 MFV393269:MFV393283 MPR393269:MPR393283 MZN393269:MZN393283 NJJ393269:NJJ393283 NTF393269:NTF393283 ODB393269:ODB393283 OMX393269:OMX393283 OWT393269:OWT393283 PGP393269:PGP393283 PQL393269:PQL393283 QAH393269:QAH393283 QKD393269:QKD393283 QTZ393269:QTZ393283 RDV393269:RDV393283 RNR393269:RNR393283 RXN393269:RXN393283 SHJ393269:SHJ393283 SRF393269:SRF393283 TBB393269:TBB393283 TKX393269:TKX393283 TUT393269:TUT393283 UEP393269:UEP393283 UOL393269:UOL393283 UYH393269:UYH393283 VID393269:VID393283 VRZ393269:VRZ393283 WBV393269:WBV393283 WLR393269:WLR393283 WVN393269:WVN393283 B458806:C458820 JB458805:JB458819 SX458805:SX458819 ACT458805:ACT458819 AMP458805:AMP458819 AWL458805:AWL458819 BGH458805:BGH458819 BQD458805:BQD458819 BZZ458805:BZZ458819 CJV458805:CJV458819 CTR458805:CTR458819 DDN458805:DDN458819 DNJ458805:DNJ458819 DXF458805:DXF458819 EHB458805:EHB458819 EQX458805:EQX458819 FAT458805:FAT458819 FKP458805:FKP458819 FUL458805:FUL458819 GEH458805:GEH458819 GOD458805:GOD458819 GXZ458805:GXZ458819 HHV458805:HHV458819 HRR458805:HRR458819 IBN458805:IBN458819 ILJ458805:ILJ458819 IVF458805:IVF458819 JFB458805:JFB458819 JOX458805:JOX458819 JYT458805:JYT458819 KIP458805:KIP458819 KSL458805:KSL458819 LCH458805:LCH458819 LMD458805:LMD458819 LVZ458805:LVZ458819 MFV458805:MFV458819 MPR458805:MPR458819 MZN458805:MZN458819 NJJ458805:NJJ458819 NTF458805:NTF458819 ODB458805:ODB458819 OMX458805:OMX458819 OWT458805:OWT458819 PGP458805:PGP458819 PQL458805:PQL458819 QAH458805:QAH458819 QKD458805:QKD458819 QTZ458805:QTZ458819 RDV458805:RDV458819 RNR458805:RNR458819 RXN458805:RXN458819 SHJ458805:SHJ458819 SRF458805:SRF458819 TBB458805:TBB458819 TKX458805:TKX458819 TUT458805:TUT458819 UEP458805:UEP458819 UOL458805:UOL458819 UYH458805:UYH458819 VID458805:VID458819 VRZ458805:VRZ458819 WBV458805:WBV458819 WLR458805:WLR458819 WVN458805:WVN458819 B524342:C524356 JB524341:JB524355 SX524341:SX524355 ACT524341:ACT524355 AMP524341:AMP524355 AWL524341:AWL524355 BGH524341:BGH524355 BQD524341:BQD524355 BZZ524341:BZZ524355 CJV524341:CJV524355 CTR524341:CTR524355 DDN524341:DDN524355 DNJ524341:DNJ524355 DXF524341:DXF524355 EHB524341:EHB524355 EQX524341:EQX524355 FAT524341:FAT524355 FKP524341:FKP524355 FUL524341:FUL524355 GEH524341:GEH524355 GOD524341:GOD524355 GXZ524341:GXZ524355 HHV524341:HHV524355 HRR524341:HRR524355 IBN524341:IBN524355 ILJ524341:ILJ524355 IVF524341:IVF524355 JFB524341:JFB524355 JOX524341:JOX524355 JYT524341:JYT524355 KIP524341:KIP524355 KSL524341:KSL524355 LCH524341:LCH524355 LMD524341:LMD524355 LVZ524341:LVZ524355 MFV524341:MFV524355 MPR524341:MPR524355 MZN524341:MZN524355 NJJ524341:NJJ524355 NTF524341:NTF524355 ODB524341:ODB524355 OMX524341:OMX524355 OWT524341:OWT524355 PGP524341:PGP524355 PQL524341:PQL524355 QAH524341:QAH524355 QKD524341:QKD524355 QTZ524341:QTZ524355 RDV524341:RDV524355 RNR524341:RNR524355 RXN524341:RXN524355 SHJ524341:SHJ524355 SRF524341:SRF524355 TBB524341:TBB524355 TKX524341:TKX524355 TUT524341:TUT524355 UEP524341:UEP524355 UOL524341:UOL524355 UYH524341:UYH524355 VID524341:VID524355 VRZ524341:VRZ524355 WBV524341:WBV524355 WLR524341:WLR524355 WVN524341:WVN524355 B589878:C589892 JB589877:JB589891 SX589877:SX589891 ACT589877:ACT589891 AMP589877:AMP589891 AWL589877:AWL589891 BGH589877:BGH589891 BQD589877:BQD589891 BZZ589877:BZZ589891 CJV589877:CJV589891 CTR589877:CTR589891 DDN589877:DDN589891 DNJ589877:DNJ589891 DXF589877:DXF589891 EHB589877:EHB589891 EQX589877:EQX589891 FAT589877:FAT589891 FKP589877:FKP589891 FUL589877:FUL589891 GEH589877:GEH589891 GOD589877:GOD589891 GXZ589877:GXZ589891 HHV589877:HHV589891 HRR589877:HRR589891 IBN589877:IBN589891 ILJ589877:ILJ589891 IVF589877:IVF589891 JFB589877:JFB589891 JOX589877:JOX589891 JYT589877:JYT589891 KIP589877:KIP589891 KSL589877:KSL589891 LCH589877:LCH589891 LMD589877:LMD589891 LVZ589877:LVZ589891 MFV589877:MFV589891 MPR589877:MPR589891 MZN589877:MZN589891 NJJ589877:NJJ589891 NTF589877:NTF589891 ODB589877:ODB589891 OMX589877:OMX589891 OWT589877:OWT589891 PGP589877:PGP589891 PQL589877:PQL589891 QAH589877:QAH589891 QKD589877:QKD589891 QTZ589877:QTZ589891 RDV589877:RDV589891 RNR589877:RNR589891 RXN589877:RXN589891 SHJ589877:SHJ589891 SRF589877:SRF589891 TBB589877:TBB589891 TKX589877:TKX589891 TUT589877:TUT589891 UEP589877:UEP589891 UOL589877:UOL589891 UYH589877:UYH589891 VID589877:VID589891 VRZ589877:VRZ589891 WBV589877:WBV589891 WLR589877:WLR589891 WVN589877:WVN589891 B655414:C655428 JB655413:JB655427 SX655413:SX655427 ACT655413:ACT655427 AMP655413:AMP655427 AWL655413:AWL655427 BGH655413:BGH655427 BQD655413:BQD655427 BZZ655413:BZZ655427 CJV655413:CJV655427 CTR655413:CTR655427 DDN655413:DDN655427 DNJ655413:DNJ655427 DXF655413:DXF655427 EHB655413:EHB655427 EQX655413:EQX655427 FAT655413:FAT655427 FKP655413:FKP655427 FUL655413:FUL655427 GEH655413:GEH655427 GOD655413:GOD655427 GXZ655413:GXZ655427 HHV655413:HHV655427 HRR655413:HRR655427 IBN655413:IBN655427 ILJ655413:ILJ655427 IVF655413:IVF655427 JFB655413:JFB655427 JOX655413:JOX655427 JYT655413:JYT655427 KIP655413:KIP655427 KSL655413:KSL655427 LCH655413:LCH655427 LMD655413:LMD655427 LVZ655413:LVZ655427 MFV655413:MFV655427 MPR655413:MPR655427 MZN655413:MZN655427 NJJ655413:NJJ655427 NTF655413:NTF655427 ODB655413:ODB655427 OMX655413:OMX655427 OWT655413:OWT655427 PGP655413:PGP655427 PQL655413:PQL655427 QAH655413:QAH655427 QKD655413:QKD655427 QTZ655413:QTZ655427 RDV655413:RDV655427 RNR655413:RNR655427 RXN655413:RXN655427 SHJ655413:SHJ655427 SRF655413:SRF655427 TBB655413:TBB655427 TKX655413:TKX655427 TUT655413:TUT655427 UEP655413:UEP655427 UOL655413:UOL655427 UYH655413:UYH655427 VID655413:VID655427 VRZ655413:VRZ655427 WBV655413:WBV655427 WLR655413:WLR655427 WVN655413:WVN655427 B720950:C720964 JB720949:JB720963 SX720949:SX720963 ACT720949:ACT720963 AMP720949:AMP720963 AWL720949:AWL720963 BGH720949:BGH720963 BQD720949:BQD720963 BZZ720949:BZZ720963 CJV720949:CJV720963 CTR720949:CTR720963 DDN720949:DDN720963 DNJ720949:DNJ720963 DXF720949:DXF720963 EHB720949:EHB720963 EQX720949:EQX720963 FAT720949:FAT720963 FKP720949:FKP720963 FUL720949:FUL720963 GEH720949:GEH720963 GOD720949:GOD720963 GXZ720949:GXZ720963 HHV720949:HHV720963 HRR720949:HRR720963 IBN720949:IBN720963 ILJ720949:ILJ720963 IVF720949:IVF720963 JFB720949:JFB720963 JOX720949:JOX720963 JYT720949:JYT720963 KIP720949:KIP720963 KSL720949:KSL720963 LCH720949:LCH720963 LMD720949:LMD720963 LVZ720949:LVZ720963 MFV720949:MFV720963 MPR720949:MPR720963 MZN720949:MZN720963 NJJ720949:NJJ720963 NTF720949:NTF720963 ODB720949:ODB720963 OMX720949:OMX720963 OWT720949:OWT720963 PGP720949:PGP720963 PQL720949:PQL720963 QAH720949:QAH720963 QKD720949:QKD720963 QTZ720949:QTZ720963 RDV720949:RDV720963 RNR720949:RNR720963 RXN720949:RXN720963 SHJ720949:SHJ720963 SRF720949:SRF720963 TBB720949:TBB720963 TKX720949:TKX720963 TUT720949:TUT720963 UEP720949:UEP720963 UOL720949:UOL720963 UYH720949:UYH720963 VID720949:VID720963 VRZ720949:VRZ720963 WBV720949:WBV720963 WLR720949:WLR720963 WVN720949:WVN720963 B786486:C786500 JB786485:JB786499 SX786485:SX786499 ACT786485:ACT786499 AMP786485:AMP786499 AWL786485:AWL786499 BGH786485:BGH786499 BQD786485:BQD786499 BZZ786485:BZZ786499 CJV786485:CJV786499 CTR786485:CTR786499 DDN786485:DDN786499 DNJ786485:DNJ786499 DXF786485:DXF786499 EHB786485:EHB786499 EQX786485:EQX786499 FAT786485:FAT786499 FKP786485:FKP786499 FUL786485:FUL786499 GEH786485:GEH786499 GOD786485:GOD786499 GXZ786485:GXZ786499 HHV786485:HHV786499 HRR786485:HRR786499 IBN786485:IBN786499 ILJ786485:ILJ786499 IVF786485:IVF786499 JFB786485:JFB786499 JOX786485:JOX786499 JYT786485:JYT786499 KIP786485:KIP786499 KSL786485:KSL786499 LCH786485:LCH786499 LMD786485:LMD786499 LVZ786485:LVZ786499 MFV786485:MFV786499 MPR786485:MPR786499 MZN786485:MZN786499 NJJ786485:NJJ786499 NTF786485:NTF786499 ODB786485:ODB786499 OMX786485:OMX786499 OWT786485:OWT786499 PGP786485:PGP786499 PQL786485:PQL786499 QAH786485:QAH786499 QKD786485:QKD786499 QTZ786485:QTZ786499 RDV786485:RDV786499 RNR786485:RNR786499 RXN786485:RXN786499 SHJ786485:SHJ786499 SRF786485:SRF786499 TBB786485:TBB786499 TKX786485:TKX786499 TUT786485:TUT786499 UEP786485:UEP786499 UOL786485:UOL786499 UYH786485:UYH786499 VID786485:VID786499 VRZ786485:VRZ786499 WBV786485:WBV786499 WLR786485:WLR786499 WVN786485:WVN786499 B852022:C852036 JB852021:JB852035 SX852021:SX852035 ACT852021:ACT852035 AMP852021:AMP852035 AWL852021:AWL852035 BGH852021:BGH852035 BQD852021:BQD852035 BZZ852021:BZZ852035 CJV852021:CJV852035 CTR852021:CTR852035 DDN852021:DDN852035 DNJ852021:DNJ852035 DXF852021:DXF852035 EHB852021:EHB852035 EQX852021:EQX852035 FAT852021:FAT852035 FKP852021:FKP852035 FUL852021:FUL852035 GEH852021:GEH852035 GOD852021:GOD852035 GXZ852021:GXZ852035 HHV852021:HHV852035 HRR852021:HRR852035 IBN852021:IBN852035 ILJ852021:ILJ852035 IVF852021:IVF852035 JFB852021:JFB852035 JOX852021:JOX852035 JYT852021:JYT852035 KIP852021:KIP852035 KSL852021:KSL852035 LCH852021:LCH852035 LMD852021:LMD852035 LVZ852021:LVZ852035 MFV852021:MFV852035 MPR852021:MPR852035 MZN852021:MZN852035 NJJ852021:NJJ852035 NTF852021:NTF852035 ODB852021:ODB852035 OMX852021:OMX852035 OWT852021:OWT852035 PGP852021:PGP852035 PQL852021:PQL852035 QAH852021:QAH852035 QKD852021:QKD852035 QTZ852021:QTZ852035 RDV852021:RDV852035 RNR852021:RNR852035 RXN852021:RXN852035 SHJ852021:SHJ852035 SRF852021:SRF852035 TBB852021:TBB852035 TKX852021:TKX852035 TUT852021:TUT852035 UEP852021:UEP852035 UOL852021:UOL852035 UYH852021:UYH852035 VID852021:VID852035 VRZ852021:VRZ852035 WBV852021:WBV852035 WLR852021:WLR852035 WVN852021:WVN852035 B917558:C917572 JB917557:JB917571 SX917557:SX917571 ACT917557:ACT917571 AMP917557:AMP917571 AWL917557:AWL917571 BGH917557:BGH917571 BQD917557:BQD917571 BZZ917557:BZZ917571 CJV917557:CJV917571 CTR917557:CTR917571 DDN917557:DDN917571 DNJ917557:DNJ917571 DXF917557:DXF917571 EHB917557:EHB917571 EQX917557:EQX917571 FAT917557:FAT917571 FKP917557:FKP917571 FUL917557:FUL917571 GEH917557:GEH917571 GOD917557:GOD917571 GXZ917557:GXZ917571 HHV917557:HHV917571 HRR917557:HRR917571 IBN917557:IBN917571 ILJ917557:ILJ917571 IVF917557:IVF917571 JFB917557:JFB917571 JOX917557:JOX917571 JYT917557:JYT917571 KIP917557:KIP917571 KSL917557:KSL917571 LCH917557:LCH917571 LMD917557:LMD917571 LVZ917557:LVZ917571 MFV917557:MFV917571 MPR917557:MPR917571 MZN917557:MZN917571 NJJ917557:NJJ917571 NTF917557:NTF917571 ODB917557:ODB917571 OMX917557:OMX917571 OWT917557:OWT917571 PGP917557:PGP917571 PQL917557:PQL917571 QAH917557:QAH917571 QKD917557:QKD917571 QTZ917557:QTZ917571 RDV917557:RDV917571 RNR917557:RNR917571 RXN917557:RXN917571 SHJ917557:SHJ917571 SRF917557:SRF917571 TBB917557:TBB917571 TKX917557:TKX917571 TUT917557:TUT917571 UEP917557:UEP917571 UOL917557:UOL917571 UYH917557:UYH917571 VID917557:VID917571 VRZ917557:VRZ917571 WBV917557:WBV917571 WLR917557:WLR917571 WVN917557:WVN917571 JB983093:JB983107 SX983093:SX983107 ACT983093:ACT983107 AMP983093:AMP983107 AWL983093:AWL983107 BGH983093:BGH983107 BQD983093:BQD983107 BZZ983093:BZZ983107 CJV983093:CJV983107 CTR983093:CTR983107 DDN983093:DDN983107 DNJ983093:DNJ983107 DXF983093:DXF983107 EHB983093:EHB983107 EQX983093:EQX983107 FAT983093:FAT983107 FKP983093:FKP983107 FUL983093:FUL983107 GEH983093:GEH983107 GOD983093:GOD983107 GXZ983093:GXZ983107 HHV983093:HHV983107 HRR983093:HRR983107 IBN983093:IBN983107 ILJ983093:ILJ983107 IVF983093:IVF983107 JFB983093:JFB983107 JOX983093:JOX983107 JYT983093:JYT983107 KIP983093:KIP983107 KSL983093:KSL983107 LCH983093:LCH983107 LMD983093:LMD983107 LVZ983093:LVZ983107 MFV983093:MFV983107 MPR983093:MPR983107 MZN983093:MZN983107 NJJ983093:NJJ983107 NTF983093:NTF983107 ODB983093:ODB983107 OMX983093:OMX983107 OWT983093:OWT983107 PGP983093:PGP983107 PQL983093:PQL983107 QAH983093:QAH983107 QKD983093:QKD983107 QTZ983093:QTZ983107 RDV983093:RDV983107 RNR983093:RNR983107 RXN983093:RXN983107 SHJ983093:SHJ983107 SRF983093:SRF983107 TBB983093:TBB983107 TKX983093:TKX983107 TUT983093:TUT983107 UEP983093:UEP983107 UOL983093:UOL983107 UYH983093:UYH983107 VID983093:VID983107 VRZ983093:VRZ983107 WBV983093:WBV983107 WVN983093:WVN983107" xr:uid="{00000000-0002-0000-0300-000003000000}">
      <formula1>$B$71:$B$93</formula1>
    </dataValidation>
  </dataValidations>
  <printOptions horizontalCentered="1"/>
  <pageMargins left="0.78740157480314965" right="0.39370078740157483" top="0.59055118110236227" bottom="0.39370078740157483" header="0.27559055118110237" footer="0.23622047244094491"/>
  <pageSetup paperSize="9"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65"/>
  <sheetViews>
    <sheetView showGridLines="0" view="pageBreakPreview" zoomScaleNormal="100" zoomScaleSheetLayoutView="100" workbookViewId="0">
      <selection activeCell="N11" sqref="N11"/>
    </sheetView>
  </sheetViews>
  <sheetFormatPr defaultRowHeight="13.2"/>
  <cols>
    <col min="1" max="1" width="2.5" style="18" customWidth="1"/>
    <col min="2" max="2" width="14.5" style="2" customWidth="1"/>
    <col min="3" max="3" width="60.69921875" style="2" customWidth="1"/>
    <col min="4" max="4" width="2.5" style="2" customWidth="1"/>
    <col min="5" max="251" width="8.59765625" style="2"/>
    <col min="252" max="252" width="2.5" style="2" customWidth="1"/>
    <col min="253" max="254" width="12.59765625" style="2" customWidth="1"/>
    <col min="255" max="258" width="14.59765625" style="2" customWidth="1"/>
    <col min="259" max="259" width="1.59765625" style="2" customWidth="1"/>
    <col min="260" max="260" width="6.09765625" style="2" customWidth="1"/>
    <col min="261" max="507" width="8.59765625" style="2"/>
    <col min="508" max="508" width="2.5" style="2" customWidth="1"/>
    <col min="509" max="510" width="12.59765625" style="2" customWidth="1"/>
    <col min="511" max="514" width="14.59765625" style="2" customWidth="1"/>
    <col min="515" max="515" width="1.59765625" style="2" customWidth="1"/>
    <col min="516" max="516" width="6.09765625" style="2" customWidth="1"/>
    <col min="517" max="763" width="8.59765625" style="2"/>
    <col min="764" max="764" width="2.5" style="2" customWidth="1"/>
    <col min="765" max="766" width="12.59765625" style="2" customWidth="1"/>
    <col min="767" max="770" width="14.59765625" style="2" customWidth="1"/>
    <col min="771" max="771" width="1.59765625" style="2" customWidth="1"/>
    <col min="772" max="772" width="6.09765625" style="2" customWidth="1"/>
    <col min="773" max="1019" width="8.59765625" style="2"/>
    <col min="1020" max="1020" width="2.5" style="2" customWidth="1"/>
    <col min="1021" max="1022" width="12.59765625" style="2" customWidth="1"/>
    <col min="1023" max="1026" width="14.59765625" style="2" customWidth="1"/>
    <col min="1027" max="1027" width="1.59765625" style="2" customWidth="1"/>
    <col min="1028" max="1028" width="6.09765625" style="2" customWidth="1"/>
    <col min="1029" max="1275" width="8.59765625" style="2"/>
    <col min="1276" max="1276" width="2.5" style="2" customWidth="1"/>
    <col min="1277" max="1278" width="12.59765625" style="2" customWidth="1"/>
    <col min="1279" max="1282" width="14.59765625" style="2" customWidth="1"/>
    <col min="1283" max="1283" width="1.59765625" style="2" customWidth="1"/>
    <col min="1284" max="1284" width="6.09765625" style="2" customWidth="1"/>
    <col min="1285" max="1531" width="8.59765625" style="2"/>
    <col min="1532" max="1532" width="2.5" style="2" customWidth="1"/>
    <col min="1533" max="1534" width="12.59765625" style="2" customWidth="1"/>
    <col min="1535" max="1538" width="14.59765625" style="2" customWidth="1"/>
    <col min="1539" max="1539" width="1.59765625" style="2" customWidth="1"/>
    <col min="1540" max="1540" width="6.09765625" style="2" customWidth="1"/>
    <col min="1541" max="1787" width="8.59765625" style="2"/>
    <col min="1788" max="1788" width="2.5" style="2" customWidth="1"/>
    <col min="1789" max="1790" width="12.59765625" style="2" customWidth="1"/>
    <col min="1791" max="1794" width="14.59765625" style="2" customWidth="1"/>
    <col min="1795" max="1795" width="1.59765625" style="2" customWidth="1"/>
    <col min="1796" max="1796" width="6.09765625" style="2" customWidth="1"/>
    <col min="1797" max="2043" width="8.59765625" style="2"/>
    <col min="2044" max="2044" width="2.5" style="2" customWidth="1"/>
    <col min="2045" max="2046" width="12.59765625" style="2" customWidth="1"/>
    <col min="2047" max="2050" width="14.59765625" style="2" customWidth="1"/>
    <col min="2051" max="2051" width="1.59765625" style="2" customWidth="1"/>
    <col min="2052" max="2052" width="6.09765625" style="2" customWidth="1"/>
    <col min="2053" max="2299" width="8.59765625" style="2"/>
    <col min="2300" max="2300" width="2.5" style="2" customWidth="1"/>
    <col min="2301" max="2302" width="12.59765625" style="2" customWidth="1"/>
    <col min="2303" max="2306" width="14.59765625" style="2" customWidth="1"/>
    <col min="2307" max="2307" width="1.59765625" style="2" customWidth="1"/>
    <col min="2308" max="2308" width="6.09765625" style="2" customWidth="1"/>
    <col min="2309" max="2555" width="8.59765625" style="2"/>
    <col min="2556" max="2556" width="2.5" style="2" customWidth="1"/>
    <col min="2557" max="2558" width="12.59765625" style="2" customWidth="1"/>
    <col min="2559" max="2562" width="14.59765625" style="2" customWidth="1"/>
    <col min="2563" max="2563" width="1.59765625" style="2" customWidth="1"/>
    <col min="2564" max="2564" width="6.09765625" style="2" customWidth="1"/>
    <col min="2565" max="2811" width="8.59765625" style="2"/>
    <col min="2812" max="2812" width="2.5" style="2" customWidth="1"/>
    <col min="2813" max="2814" width="12.59765625" style="2" customWidth="1"/>
    <col min="2815" max="2818" width="14.59765625" style="2" customWidth="1"/>
    <col min="2819" max="2819" width="1.59765625" style="2" customWidth="1"/>
    <col min="2820" max="2820" width="6.09765625" style="2" customWidth="1"/>
    <col min="2821" max="3067" width="8.59765625" style="2"/>
    <col min="3068" max="3068" width="2.5" style="2" customWidth="1"/>
    <col min="3069" max="3070" width="12.59765625" style="2" customWidth="1"/>
    <col min="3071" max="3074" width="14.59765625" style="2" customWidth="1"/>
    <col min="3075" max="3075" width="1.59765625" style="2" customWidth="1"/>
    <col min="3076" max="3076" width="6.09765625" style="2" customWidth="1"/>
    <col min="3077" max="3323" width="8.59765625" style="2"/>
    <col min="3324" max="3324" width="2.5" style="2" customWidth="1"/>
    <col min="3325" max="3326" width="12.59765625" style="2" customWidth="1"/>
    <col min="3327" max="3330" width="14.59765625" style="2" customWidth="1"/>
    <col min="3331" max="3331" width="1.59765625" style="2" customWidth="1"/>
    <col min="3332" max="3332" width="6.09765625" style="2" customWidth="1"/>
    <col min="3333" max="3579" width="8.59765625" style="2"/>
    <col min="3580" max="3580" width="2.5" style="2" customWidth="1"/>
    <col min="3581" max="3582" width="12.59765625" style="2" customWidth="1"/>
    <col min="3583" max="3586" width="14.59765625" style="2" customWidth="1"/>
    <col min="3587" max="3587" width="1.59765625" style="2" customWidth="1"/>
    <col min="3588" max="3588" width="6.09765625" style="2" customWidth="1"/>
    <col min="3589" max="3835" width="8.59765625" style="2"/>
    <col min="3836" max="3836" width="2.5" style="2" customWidth="1"/>
    <col min="3837" max="3838" width="12.59765625" style="2" customWidth="1"/>
    <col min="3839" max="3842" width="14.59765625" style="2" customWidth="1"/>
    <col min="3843" max="3843" width="1.59765625" style="2" customWidth="1"/>
    <col min="3844" max="3844" width="6.09765625" style="2" customWidth="1"/>
    <col min="3845" max="4091" width="8.59765625" style="2"/>
    <col min="4092" max="4092" width="2.5" style="2" customWidth="1"/>
    <col min="4093" max="4094" width="12.59765625" style="2" customWidth="1"/>
    <col min="4095" max="4098" width="14.59765625" style="2" customWidth="1"/>
    <col min="4099" max="4099" width="1.59765625" style="2" customWidth="1"/>
    <col min="4100" max="4100" width="6.09765625" style="2" customWidth="1"/>
    <col min="4101" max="4347" width="8.59765625" style="2"/>
    <col min="4348" max="4348" width="2.5" style="2" customWidth="1"/>
    <col min="4349" max="4350" width="12.59765625" style="2" customWidth="1"/>
    <col min="4351" max="4354" width="14.59765625" style="2" customWidth="1"/>
    <col min="4355" max="4355" width="1.59765625" style="2" customWidth="1"/>
    <col min="4356" max="4356" width="6.09765625" style="2" customWidth="1"/>
    <col min="4357" max="4603" width="8.59765625" style="2"/>
    <col min="4604" max="4604" width="2.5" style="2" customWidth="1"/>
    <col min="4605" max="4606" width="12.59765625" style="2" customWidth="1"/>
    <col min="4607" max="4610" width="14.59765625" style="2" customWidth="1"/>
    <col min="4611" max="4611" width="1.59765625" style="2" customWidth="1"/>
    <col min="4612" max="4612" width="6.09765625" style="2" customWidth="1"/>
    <col min="4613" max="4859" width="8.59765625" style="2"/>
    <col min="4860" max="4860" width="2.5" style="2" customWidth="1"/>
    <col min="4861" max="4862" width="12.59765625" style="2" customWidth="1"/>
    <col min="4863" max="4866" width="14.59765625" style="2" customWidth="1"/>
    <col min="4867" max="4867" width="1.59765625" style="2" customWidth="1"/>
    <col min="4868" max="4868" width="6.09765625" style="2" customWidth="1"/>
    <col min="4869" max="5115" width="8.59765625" style="2"/>
    <col min="5116" max="5116" width="2.5" style="2" customWidth="1"/>
    <col min="5117" max="5118" width="12.59765625" style="2" customWidth="1"/>
    <col min="5119" max="5122" width="14.59765625" style="2" customWidth="1"/>
    <col min="5123" max="5123" width="1.59765625" style="2" customWidth="1"/>
    <col min="5124" max="5124" width="6.09765625" style="2" customWidth="1"/>
    <col min="5125" max="5371" width="8.59765625" style="2"/>
    <col min="5372" max="5372" width="2.5" style="2" customWidth="1"/>
    <col min="5373" max="5374" width="12.59765625" style="2" customWidth="1"/>
    <col min="5375" max="5378" width="14.59765625" style="2" customWidth="1"/>
    <col min="5379" max="5379" width="1.59765625" style="2" customWidth="1"/>
    <col min="5380" max="5380" width="6.09765625" style="2" customWidth="1"/>
    <col min="5381" max="5627" width="8.59765625" style="2"/>
    <col min="5628" max="5628" width="2.5" style="2" customWidth="1"/>
    <col min="5629" max="5630" width="12.59765625" style="2" customWidth="1"/>
    <col min="5631" max="5634" width="14.59765625" style="2" customWidth="1"/>
    <col min="5635" max="5635" width="1.59765625" style="2" customWidth="1"/>
    <col min="5636" max="5636" width="6.09765625" style="2" customWidth="1"/>
    <col min="5637" max="5883" width="8.59765625" style="2"/>
    <col min="5884" max="5884" width="2.5" style="2" customWidth="1"/>
    <col min="5885" max="5886" width="12.59765625" style="2" customWidth="1"/>
    <col min="5887" max="5890" width="14.59765625" style="2" customWidth="1"/>
    <col min="5891" max="5891" width="1.59765625" style="2" customWidth="1"/>
    <col min="5892" max="5892" width="6.09765625" style="2" customWidth="1"/>
    <col min="5893" max="6139" width="8.59765625" style="2"/>
    <col min="6140" max="6140" width="2.5" style="2" customWidth="1"/>
    <col min="6141" max="6142" width="12.59765625" style="2" customWidth="1"/>
    <col min="6143" max="6146" width="14.59765625" style="2" customWidth="1"/>
    <col min="6147" max="6147" width="1.59765625" style="2" customWidth="1"/>
    <col min="6148" max="6148" width="6.09765625" style="2" customWidth="1"/>
    <col min="6149" max="6395" width="8.59765625" style="2"/>
    <col min="6396" max="6396" width="2.5" style="2" customWidth="1"/>
    <col min="6397" max="6398" width="12.59765625" style="2" customWidth="1"/>
    <col min="6399" max="6402" width="14.59765625" style="2" customWidth="1"/>
    <col min="6403" max="6403" width="1.59765625" style="2" customWidth="1"/>
    <col min="6404" max="6404" width="6.09765625" style="2" customWidth="1"/>
    <col min="6405" max="6651" width="8.59765625" style="2"/>
    <col min="6652" max="6652" width="2.5" style="2" customWidth="1"/>
    <col min="6653" max="6654" width="12.59765625" style="2" customWidth="1"/>
    <col min="6655" max="6658" width="14.59765625" style="2" customWidth="1"/>
    <col min="6659" max="6659" width="1.59765625" style="2" customWidth="1"/>
    <col min="6660" max="6660" width="6.09765625" style="2" customWidth="1"/>
    <col min="6661" max="6907" width="8.59765625" style="2"/>
    <col min="6908" max="6908" width="2.5" style="2" customWidth="1"/>
    <col min="6909" max="6910" width="12.59765625" style="2" customWidth="1"/>
    <col min="6911" max="6914" width="14.59765625" style="2" customWidth="1"/>
    <col min="6915" max="6915" width="1.59765625" style="2" customWidth="1"/>
    <col min="6916" max="6916" width="6.09765625" style="2" customWidth="1"/>
    <col min="6917" max="7163" width="8.59765625" style="2"/>
    <col min="7164" max="7164" width="2.5" style="2" customWidth="1"/>
    <col min="7165" max="7166" width="12.59765625" style="2" customWidth="1"/>
    <col min="7167" max="7170" width="14.59765625" style="2" customWidth="1"/>
    <col min="7171" max="7171" width="1.59765625" style="2" customWidth="1"/>
    <col min="7172" max="7172" width="6.09765625" style="2" customWidth="1"/>
    <col min="7173" max="7419" width="8.59765625" style="2"/>
    <col min="7420" max="7420" width="2.5" style="2" customWidth="1"/>
    <col min="7421" max="7422" width="12.59765625" style="2" customWidth="1"/>
    <col min="7423" max="7426" width="14.59765625" style="2" customWidth="1"/>
    <col min="7427" max="7427" width="1.59765625" style="2" customWidth="1"/>
    <col min="7428" max="7428" width="6.09765625" style="2" customWidth="1"/>
    <col min="7429" max="7675" width="8.59765625" style="2"/>
    <col min="7676" max="7676" width="2.5" style="2" customWidth="1"/>
    <col min="7677" max="7678" width="12.59765625" style="2" customWidth="1"/>
    <col min="7679" max="7682" width="14.59765625" style="2" customWidth="1"/>
    <col min="7683" max="7683" width="1.59765625" style="2" customWidth="1"/>
    <col min="7684" max="7684" width="6.09765625" style="2" customWidth="1"/>
    <col min="7685" max="7931" width="8.59765625" style="2"/>
    <col min="7932" max="7932" width="2.5" style="2" customWidth="1"/>
    <col min="7933" max="7934" width="12.59765625" style="2" customWidth="1"/>
    <col min="7935" max="7938" width="14.59765625" style="2" customWidth="1"/>
    <col min="7939" max="7939" width="1.59765625" style="2" customWidth="1"/>
    <col min="7940" max="7940" width="6.09765625" style="2" customWidth="1"/>
    <col min="7941" max="8187" width="8.59765625" style="2"/>
    <col min="8188" max="8188" width="2.5" style="2" customWidth="1"/>
    <col min="8189" max="8190" width="12.59765625" style="2" customWidth="1"/>
    <col min="8191" max="8194" width="14.59765625" style="2" customWidth="1"/>
    <col min="8195" max="8195" width="1.59765625" style="2" customWidth="1"/>
    <col min="8196" max="8196" width="6.09765625" style="2" customWidth="1"/>
    <col min="8197" max="8443" width="8.59765625" style="2"/>
    <col min="8444" max="8444" width="2.5" style="2" customWidth="1"/>
    <col min="8445" max="8446" width="12.59765625" style="2" customWidth="1"/>
    <col min="8447" max="8450" width="14.59765625" style="2" customWidth="1"/>
    <col min="8451" max="8451" width="1.59765625" style="2" customWidth="1"/>
    <col min="8452" max="8452" width="6.09765625" style="2" customWidth="1"/>
    <col min="8453" max="8699" width="8.59765625" style="2"/>
    <col min="8700" max="8700" width="2.5" style="2" customWidth="1"/>
    <col min="8701" max="8702" width="12.59765625" style="2" customWidth="1"/>
    <col min="8703" max="8706" width="14.59765625" style="2" customWidth="1"/>
    <col min="8707" max="8707" width="1.59765625" style="2" customWidth="1"/>
    <col min="8708" max="8708" width="6.09765625" style="2" customWidth="1"/>
    <col min="8709" max="8955" width="8.59765625" style="2"/>
    <col min="8956" max="8956" width="2.5" style="2" customWidth="1"/>
    <col min="8957" max="8958" width="12.59765625" style="2" customWidth="1"/>
    <col min="8959" max="8962" width="14.59765625" style="2" customWidth="1"/>
    <col min="8963" max="8963" width="1.59765625" style="2" customWidth="1"/>
    <col min="8964" max="8964" width="6.09765625" style="2" customWidth="1"/>
    <col min="8965" max="9211" width="8.59765625" style="2"/>
    <col min="9212" max="9212" width="2.5" style="2" customWidth="1"/>
    <col min="9213" max="9214" width="12.59765625" style="2" customWidth="1"/>
    <col min="9215" max="9218" width="14.59765625" style="2" customWidth="1"/>
    <col min="9219" max="9219" width="1.59765625" style="2" customWidth="1"/>
    <col min="9220" max="9220" width="6.09765625" style="2" customWidth="1"/>
    <col min="9221" max="9467" width="8.59765625" style="2"/>
    <col min="9468" max="9468" width="2.5" style="2" customWidth="1"/>
    <col min="9469" max="9470" width="12.59765625" style="2" customWidth="1"/>
    <col min="9471" max="9474" width="14.59765625" style="2" customWidth="1"/>
    <col min="9475" max="9475" width="1.59765625" style="2" customWidth="1"/>
    <col min="9476" max="9476" width="6.09765625" style="2" customWidth="1"/>
    <col min="9477" max="9723" width="8.59765625" style="2"/>
    <col min="9724" max="9724" width="2.5" style="2" customWidth="1"/>
    <col min="9725" max="9726" width="12.59765625" style="2" customWidth="1"/>
    <col min="9727" max="9730" width="14.59765625" style="2" customWidth="1"/>
    <col min="9731" max="9731" width="1.59765625" style="2" customWidth="1"/>
    <col min="9732" max="9732" width="6.09765625" style="2" customWidth="1"/>
    <col min="9733" max="9979" width="8.59765625" style="2"/>
    <col min="9980" max="9980" width="2.5" style="2" customWidth="1"/>
    <col min="9981" max="9982" width="12.59765625" style="2" customWidth="1"/>
    <col min="9983" max="9986" width="14.59765625" style="2" customWidth="1"/>
    <col min="9987" max="9987" width="1.59765625" style="2" customWidth="1"/>
    <col min="9988" max="9988" width="6.09765625" style="2" customWidth="1"/>
    <col min="9989" max="10235" width="8.59765625" style="2"/>
    <col min="10236" max="10236" width="2.5" style="2" customWidth="1"/>
    <col min="10237" max="10238" width="12.59765625" style="2" customWidth="1"/>
    <col min="10239" max="10242" width="14.59765625" style="2" customWidth="1"/>
    <col min="10243" max="10243" width="1.59765625" style="2" customWidth="1"/>
    <col min="10244" max="10244" width="6.09765625" style="2" customWidth="1"/>
    <col min="10245" max="10491" width="8.59765625" style="2"/>
    <col min="10492" max="10492" width="2.5" style="2" customWidth="1"/>
    <col min="10493" max="10494" width="12.59765625" style="2" customWidth="1"/>
    <col min="10495" max="10498" width="14.59765625" style="2" customWidth="1"/>
    <col min="10499" max="10499" width="1.59765625" style="2" customWidth="1"/>
    <col min="10500" max="10500" width="6.09765625" style="2" customWidth="1"/>
    <col min="10501" max="10747" width="8.59765625" style="2"/>
    <col min="10748" max="10748" width="2.5" style="2" customWidth="1"/>
    <col min="10749" max="10750" width="12.59765625" style="2" customWidth="1"/>
    <col min="10751" max="10754" width="14.59765625" style="2" customWidth="1"/>
    <col min="10755" max="10755" width="1.59765625" style="2" customWidth="1"/>
    <col min="10756" max="10756" width="6.09765625" style="2" customWidth="1"/>
    <col min="10757" max="11003" width="8.59765625" style="2"/>
    <col min="11004" max="11004" width="2.5" style="2" customWidth="1"/>
    <col min="11005" max="11006" width="12.59765625" style="2" customWidth="1"/>
    <col min="11007" max="11010" width="14.59765625" style="2" customWidth="1"/>
    <col min="11011" max="11011" width="1.59765625" style="2" customWidth="1"/>
    <col min="11012" max="11012" width="6.09765625" style="2" customWidth="1"/>
    <col min="11013" max="11259" width="8.59765625" style="2"/>
    <col min="11260" max="11260" width="2.5" style="2" customWidth="1"/>
    <col min="11261" max="11262" width="12.59765625" style="2" customWidth="1"/>
    <col min="11263" max="11266" width="14.59765625" style="2" customWidth="1"/>
    <col min="11267" max="11267" width="1.59765625" style="2" customWidth="1"/>
    <col min="11268" max="11268" width="6.09765625" style="2" customWidth="1"/>
    <col min="11269" max="11515" width="8.59765625" style="2"/>
    <col min="11516" max="11516" width="2.5" style="2" customWidth="1"/>
    <col min="11517" max="11518" width="12.59765625" style="2" customWidth="1"/>
    <col min="11519" max="11522" width="14.59765625" style="2" customWidth="1"/>
    <col min="11523" max="11523" width="1.59765625" style="2" customWidth="1"/>
    <col min="11524" max="11524" width="6.09765625" style="2" customWidth="1"/>
    <col min="11525" max="11771" width="8.59765625" style="2"/>
    <col min="11772" max="11772" width="2.5" style="2" customWidth="1"/>
    <col min="11773" max="11774" width="12.59765625" style="2" customWidth="1"/>
    <col min="11775" max="11778" width="14.59765625" style="2" customWidth="1"/>
    <col min="11779" max="11779" width="1.59765625" style="2" customWidth="1"/>
    <col min="11780" max="11780" width="6.09765625" style="2" customWidth="1"/>
    <col min="11781" max="12027" width="8.59765625" style="2"/>
    <col min="12028" max="12028" width="2.5" style="2" customWidth="1"/>
    <col min="12029" max="12030" width="12.59765625" style="2" customWidth="1"/>
    <col min="12031" max="12034" width="14.59765625" style="2" customWidth="1"/>
    <col min="12035" max="12035" width="1.59765625" style="2" customWidth="1"/>
    <col min="12036" max="12036" width="6.09765625" style="2" customWidth="1"/>
    <col min="12037" max="12283" width="8.59765625" style="2"/>
    <col min="12284" max="12284" width="2.5" style="2" customWidth="1"/>
    <col min="12285" max="12286" width="12.59765625" style="2" customWidth="1"/>
    <col min="12287" max="12290" width="14.59765625" style="2" customWidth="1"/>
    <col min="12291" max="12291" width="1.59765625" style="2" customWidth="1"/>
    <col min="12292" max="12292" width="6.09765625" style="2" customWidth="1"/>
    <col min="12293" max="12539" width="8.59765625" style="2"/>
    <col min="12540" max="12540" width="2.5" style="2" customWidth="1"/>
    <col min="12541" max="12542" width="12.59765625" style="2" customWidth="1"/>
    <col min="12543" max="12546" width="14.59765625" style="2" customWidth="1"/>
    <col min="12547" max="12547" width="1.59765625" style="2" customWidth="1"/>
    <col min="12548" max="12548" width="6.09765625" style="2" customWidth="1"/>
    <col min="12549" max="12795" width="8.59765625" style="2"/>
    <col min="12796" max="12796" width="2.5" style="2" customWidth="1"/>
    <col min="12797" max="12798" width="12.59765625" style="2" customWidth="1"/>
    <col min="12799" max="12802" width="14.59765625" style="2" customWidth="1"/>
    <col min="12803" max="12803" width="1.59765625" style="2" customWidth="1"/>
    <col min="12804" max="12804" width="6.09765625" style="2" customWidth="1"/>
    <col min="12805" max="13051" width="8.59765625" style="2"/>
    <col min="13052" max="13052" width="2.5" style="2" customWidth="1"/>
    <col min="13053" max="13054" width="12.59765625" style="2" customWidth="1"/>
    <col min="13055" max="13058" width="14.59765625" style="2" customWidth="1"/>
    <col min="13059" max="13059" width="1.59765625" style="2" customWidth="1"/>
    <col min="13060" max="13060" width="6.09765625" style="2" customWidth="1"/>
    <col min="13061" max="13307" width="8.59765625" style="2"/>
    <col min="13308" max="13308" width="2.5" style="2" customWidth="1"/>
    <col min="13309" max="13310" width="12.59765625" style="2" customWidth="1"/>
    <col min="13311" max="13314" width="14.59765625" style="2" customWidth="1"/>
    <col min="13315" max="13315" width="1.59765625" style="2" customWidth="1"/>
    <col min="13316" max="13316" width="6.09765625" style="2" customWidth="1"/>
    <col min="13317" max="13563" width="8.59765625" style="2"/>
    <col min="13564" max="13564" width="2.5" style="2" customWidth="1"/>
    <col min="13565" max="13566" width="12.59765625" style="2" customWidth="1"/>
    <col min="13567" max="13570" width="14.59765625" style="2" customWidth="1"/>
    <col min="13571" max="13571" width="1.59765625" style="2" customWidth="1"/>
    <col min="13572" max="13572" width="6.09765625" style="2" customWidth="1"/>
    <col min="13573" max="13819" width="8.59765625" style="2"/>
    <col min="13820" max="13820" width="2.5" style="2" customWidth="1"/>
    <col min="13821" max="13822" width="12.59765625" style="2" customWidth="1"/>
    <col min="13823" max="13826" width="14.59765625" style="2" customWidth="1"/>
    <col min="13827" max="13827" width="1.59765625" style="2" customWidth="1"/>
    <col min="13828" max="13828" width="6.09765625" style="2" customWidth="1"/>
    <col min="13829" max="14075" width="8.59765625" style="2"/>
    <col min="14076" max="14076" width="2.5" style="2" customWidth="1"/>
    <col min="14077" max="14078" width="12.59765625" style="2" customWidth="1"/>
    <col min="14079" max="14082" width="14.59765625" style="2" customWidth="1"/>
    <col min="14083" max="14083" width="1.59765625" style="2" customWidth="1"/>
    <col min="14084" max="14084" width="6.09765625" style="2" customWidth="1"/>
    <col min="14085" max="14331" width="8.59765625" style="2"/>
    <col min="14332" max="14332" width="2.5" style="2" customWidth="1"/>
    <col min="14333" max="14334" width="12.59765625" style="2" customWidth="1"/>
    <col min="14335" max="14338" width="14.59765625" style="2" customWidth="1"/>
    <col min="14339" max="14339" width="1.59765625" style="2" customWidth="1"/>
    <col min="14340" max="14340" width="6.09765625" style="2" customWidth="1"/>
    <col min="14341" max="14587" width="8.59765625" style="2"/>
    <col min="14588" max="14588" width="2.5" style="2" customWidth="1"/>
    <col min="14589" max="14590" width="12.59765625" style="2" customWidth="1"/>
    <col min="14591" max="14594" width="14.59765625" style="2" customWidth="1"/>
    <col min="14595" max="14595" width="1.59765625" style="2" customWidth="1"/>
    <col min="14596" max="14596" width="6.09765625" style="2" customWidth="1"/>
    <col min="14597" max="14843" width="8.59765625" style="2"/>
    <col min="14844" max="14844" width="2.5" style="2" customWidth="1"/>
    <col min="14845" max="14846" width="12.59765625" style="2" customWidth="1"/>
    <col min="14847" max="14850" width="14.59765625" style="2" customWidth="1"/>
    <col min="14851" max="14851" width="1.59765625" style="2" customWidth="1"/>
    <col min="14852" max="14852" width="6.09765625" style="2" customWidth="1"/>
    <col min="14853" max="15099" width="8.59765625" style="2"/>
    <col min="15100" max="15100" width="2.5" style="2" customWidth="1"/>
    <col min="15101" max="15102" width="12.59765625" style="2" customWidth="1"/>
    <col min="15103" max="15106" width="14.59765625" style="2" customWidth="1"/>
    <col min="15107" max="15107" width="1.59765625" style="2" customWidth="1"/>
    <col min="15108" max="15108" width="6.09765625" style="2" customWidth="1"/>
    <col min="15109" max="15355" width="8.59765625" style="2"/>
    <col min="15356" max="15356" width="2.5" style="2" customWidth="1"/>
    <col min="15357" max="15358" width="12.59765625" style="2" customWidth="1"/>
    <col min="15359" max="15362" width="14.59765625" style="2" customWidth="1"/>
    <col min="15363" max="15363" width="1.59765625" style="2" customWidth="1"/>
    <col min="15364" max="15364" width="6.09765625" style="2" customWidth="1"/>
    <col min="15365" max="15611" width="8.59765625" style="2"/>
    <col min="15612" max="15612" width="2.5" style="2" customWidth="1"/>
    <col min="15613" max="15614" width="12.59765625" style="2" customWidth="1"/>
    <col min="15615" max="15618" width="14.59765625" style="2" customWidth="1"/>
    <col min="15619" max="15619" width="1.59765625" style="2" customWidth="1"/>
    <col min="15620" max="15620" width="6.09765625" style="2" customWidth="1"/>
    <col min="15621" max="15867" width="8.59765625" style="2"/>
    <col min="15868" max="15868" width="2.5" style="2" customWidth="1"/>
    <col min="15869" max="15870" width="12.59765625" style="2" customWidth="1"/>
    <col min="15871" max="15874" width="14.59765625" style="2" customWidth="1"/>
    <col min="15875" max="15875" width="1.59765625" style="2" customWidth="1"/>
    <col min="15876" max="15876" width="6.09765625" style="2" customWidth="1"/>
    <col min="15877" max="16123" width="8.59765625" style="2"/>
    <col min="16124" max="16124" width="2.5" style="2" customWidth="1"/>
    <col min="16125" max="16126" width="12.59765625" style="2" customWidth="1"/>
    <col min="16127" max="16130" width="14.59765625" style="2" customWidth="1"/>
    <col min="16131" max="16131" width="1.59765625" style="2" customWidth="1"/>
    <col min="16132" max="16132" width="6.09765625" style="2" customWidth="1"/>
    <col min="16133" max="16378" width="8.59765625" style="2"/>
    <col min="16379" max="16384" width="8.59765625" style="2" customWidth="1"/>
  </cols>
  <sheetData>
    <row r="1" spans="1:3" ht="18" customHeight="1">
      <c r="A1" s="128" t="s">
        <v>175</v>
      </c>
    </row>
    <row r="2" spans="1:3" s="17" customFormat="1" ht="13.5" customHeight="1">
      <c r="A2" s="708" t="s">
        <v>256</v>
      </c>
      <c r="B2" s="708"/>
      <c r="C2" s="708"/>
    </row>
    <row r="3" spans="1:3" ht="13.5" customHeight="1">
      <c r="B3" s="707" t="s">
        <v>237</v>
      </c>
      <c r="C3" s="707"/>
    </row>
    <row r="4" spans="1:3" ht="9" customHeight="1">
      <c r="B4" s="706"/>
      <c r="C4" s="706"/>
    </row>
    <row r="5" spans="1:3" ht="13.5" customHeight="1">
      <c r="A5" s="98" t="s">
        <v>83</v>
      </c>
      <c r="B5" s="85"/>
      <c r="C5" s="86"/>
    </row>
    <row r="6" spans="1:3" ht="27" customHeight="1" thickBot="1">
      <c r="B6" s="87" t="s">
        <v>0</v>
      </c>
      <c r="C6" s="88" t="s">
        <v>1</v>
      </c>
    </row>
    <row r="7" spans="1:3" ht="27" customHeight="1">
      <c r="B7" s="89" t="s">
        <v>23</v>
      </c>
      <c r="C7" s="99"/>
    </row>
    <row r="8" spans="1:3" ht="27" customHeight="1">
      <c r="B8" s="89" t="s">
        <v>24</v>
      </c>
      <c r="C8" s="100"/>
    </row>
    <row r="9" spans="1:3" ht="27" customHeight="1">
      <c r="B9" s="89" t="s">
        <v>25</v>
      </c>
      <c r="C9" s="100"/>
    </row>
    <row r="10" spans="1:3" ht="27" customHeight="1">
      <c r="B10" s="89" t="s">
        <v>26</v>
      </c>
      <c r="C10" s="100"/>
    </row>
    <row r="11" spans="1:3" ht="27" customHeight="1">
      <c r="B11" s="89" t="s">
        <v>27</v>
      </c>
      <c r="C11" s="100"/>
    </row>
    <row r="12" spans="1:3" ht="27" customHeight="1">
      <c r="B12" s="89" t="s">
        <v>28</v>
      </c>
      <c r="C12" s="100"/>
    </row>
    <row r="13" spans="1:3" ht="27" customHeight="1">
      <c r="B13" s="89" t="s">
        <v>29</v>
      </c>
      <c r="C13" s="100"/>
    </row>
    <row r="14" spans="1:3" ht="27" customHeight="1">
      <c r="B14" s="89" t="s">
        <v>30</v>
      </c>
      <c r="C14" s="100"/>
    </row>
    <row r="15" spans="1:3" ht="27" customHeight="1">
      <c r="B15" s="89" t="s">
        <v>31</v>
      </c>
      <c r="C15" s="100"/>
    </row>
    <row r="16" spans="1:3" ht="27" customHeight="1" thickBot="1">
      <c r="B16" s="89" t="s">
        <v>32</v>
      </c>
      <c r="C16" s="101"/>
    </row>
    <row r="17" spans="1:3" ht="8.25" customHeight="1">
      <c r="B17" s="90"/>
      <c r="C17" s="91"/>
    </row>
    <row r="18" spans="1:3" ht="12.75" customHeight="1">
      <c r="A18" s="30" t="s">
        <v>84</v>
      </c>
      <c r="B18" s="92"/>
      <c r="C18" s="92"/>
    </row>
    <row r="19" spans="1:3" ht="27" customHeight="1" thickBot="1">
      <c r="B19" s="93" t="s">
        <v>0</v>
      </c>
      <c r="C19" s="94" t="s">
        <v>1</v>
      </c>
    </row>
    <row r="20" spans="1:3" ht="27" customHeight="1">
      <c r="B20" s="95" t="s">
        <v>2</v>
      </c>
      <c r="C20" s="99"/>
    </row>
    <row r="21" spans="1:3" ht="27" customHeight="1">
      <c r="B21" s="95" t="s">
        <v>85</v>
      </c>
      <c r="C21" s="100"/>
    </row>
    <row r="22" spans="1:3" ht="27" customHeight="1">
      <c r="B22" s="95" t="s">
        <v>3</v>
      </c>
      <c r="C22" s="100"/>
    </row>
    <row r="23" spans="1:3" ht="27" customHeight="1">
      <c r="B23" s="95" t="s">
        <v>20</v>
      </c>
      <c r="C23" s="100"/>
    </row>
    <row r="24" spans="1:3" ht="27" customHeight="1">
      <c r="B24" s="95" t="s">
        <v>90</v>
      </c>
      <c r="C24" s="100"/>
    </row>
    <row r="25" spans="1:3" ht="27" customHeight="1">
      <c r="B25" s="95" t="s">
        <v>89</v>
      </c>
      <c r="C25" s="100"/>
    </row>
    <row r="26" spans="1:3" ht="27" customHeight="1">
      <c r="B26" s="95" t="s">
        <v>4</v>
      </c>
      <c r="C26" s="100"/>
    </row>
    <row r="27" spans="1:3" ht="27" customHeight="1" thickBot="1">
      <c r="B27" s="95" t="s">
        <v>21</v>
      </c>
      <c r="C27" s="124" t="s">
        <v>187</v>
      </c>
    </row>
    <row r="28" spans="1:3" ht="9" customHeight="1">
      <c r="B28" s="82"/>
      <c r="C28" s="96"/>
    </row>
    <row r="29" spans="1:3">
      <c r="A29" s="105" t="s">
        <v>309</v>
      </c>
      <c r="B29" s="22"/>
      <c r="C29" s="22"/>
    </row>
    <row r="30" spans="1:3" ht="27" customHeight="1" thickBot="1">
      <c r="B30" s="93" t="s">
        <v>0</v>
      </c>
      <c r="C30" s="94" t="s">
        <v>1</v>
      </c>
    </row>
    <row r="31" spans="1:3" ht="27" customHeight="1">
      <c r="B31" s="95" t="s">
        <v>86</v>
      </c>
      <c r="C31" s="102"/>
    </row>
    <row r="32" spans="1:3" ht="27" customHeight="1">
      <c r="B32" s="97" t="s">
        <v>22</v>
      </c>
      <c r="C32" s="103"/>
    </row>
    <row r="33" spans="1:3" ht="27" customHeight="1">
      <c r="B33" s="97" t="s">
        <v>88</v>
      </c>
      <c r="C33" s="103"/>
    </row>
    <row r="34" spans="1:3" ht="27" customHeight="1" thickBot="1">
      <c r="B34" s="97" t="s">
        <v>87</v>
      </c>
      <c r="C34" s="104"/>
    </row>
    <row r="36" spans="1:3">
      <c r="A36" s="98" t="s">
        <v>83</v>
      </c>
      <c r="B36" s="85"/>
      <c r="C36" s="86"/>
    </row>
    <row r="37" spans="1:3" ht="13.8" thickBot="1">
      <c r="B37" s="87" t="s">
        <v>0</v>
      </c>
      <c r="C37" s="88" t="s">
        <v>1</v>
      </c>
    </row>
    <row r="38" spans="1:3">
      <c r="B38" s="89" t="s">
        <v>23</v>
      </c>
      <c r="C38" s="99"/>
    </row>
    <row r="39" spans="1:3">
      <c r="B39" s="89" t="s">
        <v>24</v>
      </c>
      <c r="C39" s="100"/>
    </row>
    <row r="40" spans="1:3">
      <c r="B40" s="89" t="s">
        <v>25</v>
      </c>
      <c r="C40" s="100"/>
    </row>
    <row r="41" spans="1:3">
      <c r="B41" s="89" t="s">
        <v>26</v>
      </c>
      <c r="C41" s="100"/>
    </row>
    <row r="42" spans="1:3">
      <c r="B42" s="89" t="s">
        <v>27</v>
      </c>
      <c r="C42" s="100"/>
    </row>
    <row r="43" spans="1:3">
      <c r="B43" s="89" t="s">
        <v>28</v>
      </c>
      <c r="C43" s="100"/>
    </row>
    <row r="44" spans="1:3">
      <c r="B44" s="89" t="s">
        <v>29</v>
      </c>
      <c r="C44" s="100"/>
    </row>
    <row r="45" spans="1:3">
      <c r="B45" s="89" t="s">
        <v>30</v>
      </c>
      <c r="C45" s="100"/>
    </row>
    <row r="46" spans="1:3">
      <c r="B46" s="89" t="s">
        <v>31</v>
      </c>
      <c r="C46" s="100"/>
    </row>
    <row r="47" spans="1:3" ht="13.8" thickBot="1">
      <c r="B47" s="89" t="s">
        <v>32</v>
      </c>
      <c r="C47" s="101"/>
    </row>
    <row r="48" spans="1:3">
      <c r="B48" s="90"/>
      <c r="C48" s="91"/>
    </row>
    <row r="49" spans="1:3">
      <c r="A49" s="30" t="s">
        <v>84</v>
      </c>
      <c r="B49" s="92"/>
      <c r="C49" s="92"/>
    </row>
    <row r="50" spans="1:3" ht="13.8" thickBot="1">
      <c r="B50" s="93" t="s">
        <v>0</v>
      </c>
      <c r="C50" s="94" t="s">
        <v>1</v>
      </c>
    </row>
    <row r="51" spans="1:3">
      <c r="B51" s="95" t="s">
        <v>2</v>
      </c>
      <c r="C51" s="99"/>
    </row>
    <row r="52" spans="1:3" ht="26.4">
      <c r="B52" s="95" t="s">
        <v>85</v>
      </c>
      <c r="C52" s="100"/>
    </row>
    <row r="53" spans="1:3">
      <c r="B53" s="95" t="s">
        <v>3</v>
      </c>
      <c r="C53" s="100"/>
    </row>
    <row r="54" spans="1:3">
      <c r="B54" s="95" t="s">
        <v>20</v>
      </c>
      <c r="C54" s="100"/>
    </row>
    <row r="55" spans="1:3" ht="26.4">
      <c r="B55" s="95" t="s">
        <v>90</v>
      </c>
      <c r="C55" s="100"/>
    </row>
    <row r="56" spans="1:3" ht="26.4">
      <c r="B56" s="95" t="s">
        <v>89</v>
      </c>
      <c r="C56" s="100"/>
    </row>
    <row r="57" spans="1:3" ht="26.4">
      <c r="B57" s="95" t="s">
        <v>4</v>
      </c>
      <c r="C57" s="100"/>
    </row>
    <row r="58" spans="1:3" ht="27" thickBot="1">
      <c r="B58" s="95" t="s">
        <v>21</v>
      </c>
      <c r="C58" s="106" t="s">
        <v>187</v>
      </c>
    </row>
    <row r="59" spans="1:3">
      <c r="B59" s="82"/>
      <c r="C59" s="96"/>
    </row>
    <row r="60" spans="1:3">
      <c r="A60" s="105" t="s">
        <v>186</v>
      </c>
      <c r="B60" s="22"/>
      <c r="C60" s="22"/>
    </row>
    <row r="61" spans="1:3" ht="13.8" thickBot="1">
      <c r="B61" s="93" t="s">
        <v>0</v>
      </c>
      <c r="C61" s="94" t="s">
        <v>1</v>
      </c>
    </row>
    <row r="62" spans="1:3" ht="26.4">
      <c r="B62" s="95" t="s">
        <v>86</v>
      </c>
      <c r="C62" s="102"/>
    </row>
    <row r="63" spans="1:3">
      <c r="B63" s="97" t="s">
        <v>22</v>
      </c>
      <c r="C63" s="103"/>
    </row>
    <row r="64" spans="1:3" ht="26.4">
      <c r="B64" s="97" t="s">
        <v>88</v>
      </c>
      <c r="C64" s="103"/>
    </row>
    <row r="65" spans="2:3" ht="27" thickBot="1">
      <c r="B65" s="97" t="s">
        <v>87</v>
      </c>
      <c r="C65" s="104"/>
    </row>
  </sheetData>
  <mergeCells count="3">
    <mergeCell ref="B4:C4"/>
    <mergeCell ref="B3:C3"/>
    <mergeCell ref="A2:C2"/>
  </mergeCells>
  <phoneticPr fontId="2"/>
  <printOptions horizontalCentered="1"/>
  <pageMargins left="0.78740157480314965" right="0.78740157480314965" top="0.59055118110236227" bottom="0.39370078740157483" header="0.27559055118110237" footer="0.23622047244094491"/>
  <pageSetup paperSize="9" scale="98"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54"/>
  <sheetViews>
    <sheetView showGridLines="0" view="pageBreakPreview" topLeftCell="A7" zoomScale="120" zoomScaleNormal="100" zoomScaleSheetLayoutView="120" workbookViewId="0">
      <selection activeCell="B28" sqref="B28:M28"/>
    </sheetView>
  </sheetViews>
  <sheetFormatPr defaultRowHeight="13.2"/>
  <cols>
    <col min="1" max="1" width="2.5" style="2" customWidth="1"/>
    <col min="2" max="2" width="13.19921875" style="2" customWidth="1"/>
    <col min="3" max="3" width="7.5" style="2" customWidth="1"/>
    <col min="4" max="4" width="5.3984375" style="2" customWidth="1"/>
    <col min="5" max="6" width="7.5" style="2" customWidth="1"/>
    <col min="7" max="7" width="5.59765625" style="2" customWidth="1"/>
    <col min="8" max="8" width="5.69921875" style="2" customWidth="1"/>
    <col min="9" max="9" width="7.5" style="2" customWidth="1"/>
    <col min="10" max="10" width="6.59765625" style="2" customWidth="1"/>
    <col min="11" max="11" width="5.59765625" style="2" customWidth="1"/>
    <col min="12" max="12" width="7.5" style="2" customWidth="1"/>
    <col min="13" max="13" width="5.59765625" style="2" customWidth="1"/>
    <col min="14" max="14" width="2.5" style="2" customWidth="1"/>
    <col min="15" max="17" width="4.69921875" style="2" customWidth="1"/>
    <col min="18" max="18" width="1.59765625" style="2" customWidth="1"/>
    <col min="19" max="265" width="8.796875" style="2"/>
    <col min="266" max="266" width="2.5" style="2" customWidth="1"/>
    <col min="267" max="268" width="12.59765625" style="2" customWidth="1"/>
    <col min="269" max="272" width="14.59765625" style="2" customWidth="1"/>
    <col min="273" max="273" width="1.59765625" style="2" customWidth="1"/>
    <col min="274" max="274" width="6.09765625" style="2" customWidth="1"/>
    <col min="275" max="521" width="8.796875" style="2"/>
    <col min="522" max="522" width="2.5" style="2" customWidth="1"/>
    <col min="523" max="524" width="12.59765625" style="2" customWidth="1"/>
    <col min="525" max="528" width="14.59765625" style="2" customWidth="1"/>
    <col min="529" max="529" width="1.59765625" style="2" customWidth="1"/>
    <col min="530" max="530" width="6.09765625" style="2" customWidth="1"/>
    <col min="531" max="777" width="8.796875" style="2"/>
    <col min="778" max="778" width="2.5" style="2" customWidth="1"/>
    <col min="779" max="780" width="12.59765625" style="2" customWidth="1"/>
    <col min="781" max="784" width="14.59765625" style="2" customWidth="1"/>
    <col min="785" max="785" width="1.59765625" style="2" customWidth="1"/>
    <col min="786" max="786" width="6.09765625" style="2" customWidth="1"/>
    <col min="787" max="1033" width="8.796875" style="2"/>
    <col min="1034" max="1034" width="2.5" style="2" customWidth="1"/>
    <col min="1035" max="1036" width="12.59765625" style="2" customWidth="1"/>
    <col min="1037" max="1040" width="14.59765625" style="2" customWidth="1"/>
    <col min="1041" max="1041" width="1.59765625" style="2" customWidth="1"/>
    <col min="1042" max="1042" width="6.09765625" style="2" customWidth="1"/>
    <col min="1043" max="1289" width="8.796875" style="2"/>
    <col min="1290" max="1290" width="2.5" style="2" customWidth="1"/>
    <col min="1291" max="1292" width="12.59765625" style="2" customWidth="1"/>
    <col min="1293" max="1296" width="14.59765625" style="2" customWidth="1"/>
    <col min="1297" max="1297" width="1.59765625" style="2" customWidth="1"/>
    <col min="1298" max="1298" width="6.09765625" style="2" customWidth="1"/>
    <col min="1299" max="1545" width="8.796875" style="2"/>
    <col min="1546" max="1546" width="2.5" style="2" customWidth="1"/>
    <col min="1547" max="1548" width="12.59765625" style="2" customWidth="1"/>
    <col min="1549" max="1552" width="14.59765625" style="2" customWidth="1"/>
    <col min="1553" max="1553" width="1.59765625" style="2" customWidth="1"/>
    <col min="1554" max="1554" width="6.09765625" style="2" customWidth="1"/>
    <col min="1555" max="1801" width="8.796875" style="2"/>
    <col min="1802" max="1802" width="2.5" style="2" customWidth="1"/>
    <col min="1803" max="1804" width="12.59765625" style="2" customWidth="1"/>
    <col min="1805" max="1808" width="14.59765625" style="2" customWidth="1"/>
    <col min="1809" max="1809" width="1.59765625" style="2" customWidth="1"/>
    <col min="1810" max="1810" width="6.09765625" style="2" customWidth="1"/>
    <col min="1811" max="2057" width="8.796875" style="2"/>
    <col min="2058" max="2058" width="2.5" style="2" customWidth="1"/>
    <col min="2059" max="2060" width="12.59765625" style="2" customWidth="1"/>
    <col min="2061" max="2064" width="14.59765625" style="2" customWidth="1"/>
    <col min="2065" max="2065" width="1.59765625" style="2" customWidth="1"/>
    <col min="2066" max="2066" width="6.09765625" style="2" customWidth="1"/>
    <col min="2067" max="2313" width="8.796875" style="2"/>
    <col min="2314" max="2314" width="2.5" style="2" customWidth="1"/>
    <col min="2315" max="2316" width="12.59765625" style="2" customWidth="1"/>
    <col min="2317" max="2320" width="14.59765625" style="2" customWidth="1"/>
    <col min="2321" max="2321" width="1.59765625" style="2" customWidth="1"/>
    <col min="2322" max="2322" width="6.09765625" style="2" customWidth="1"/>
    <col min="2323" max="2569" width="8.796875" style="2"/>
    <col min="2570" max="2570" width="2.5" style="2" customWidth="1"/>
    <col min="2571" max="2572" width="12.59765625" style="2" customWidth="1"/>
    <col min="2573" max="2576" width="14.59765625" style="2" customWidth="1"/>
    <col min="2577" max="2577" width="1.59765625" style="2" customWidth="1"/>
    <col min="2578" max="2578" width="6.09765625" style="2" customWidth="1"/>
    <col min="2579" max="2825" width="8.796875" style="2"/>
    <col min="2826" max="2826" width="2.5" style="2" customWidth="1"/>
    <col min="2827" max="2828" width="12.59765625" style="2" customWidth="1"/>
    <col min="2829" max="2832" width="14.59765625" style="2" customWidth="1"/>
    <col min="2833" max="2833" width="1.59765625" style="2" customWidth="1"/>
    <col min="2834" max="2834" width="6.09765625" style="2" customWidth="1"/>
    <col min="2835" max="3081" width="8.796875" style="2"/>
    <col min="3082" max="3082" width="2.5" style="2" customWidth="1"/>
    <col min="3083" max="3084" width="12.59765625" style="2" customWidth="1"/>
    <col min="3085" max="3088" width="14.59765625" style="2" customWidth="1"/>
    <col min="3089" max="3089" width="1.59765625" style="2" customWidth="1"/>
    <col min="3090" max="3090" width="6.09765625" style="2" customWidth="1"/>
    <col min="3091" max="3337" width="8.796875" style="2"/>
    <col min="3338" max="3338" width="2.5" style="2" customWidth="1"/>
    <col min="3339" max="3340" width="12.59765625" style="2" customWidth="1"/>
    <col min="3341" max="3344" width="14.59765625" style="2" customWidth="1"/>
    <col min="3345" max="3345" width="1.59765625" style="2" customWidth="1"/>
    <col min="3346" max="3346" width="6.09765625" style="2" customWidth="1"/>
    <col min="3347" max="3593" width="8.796875" style="2"/>
    <col min="3594" max="3594" width="2.5" style="2" customWidth="1"/>
    <col min="3595" max="3596" width="12.59765625" style="2" customWidth="1"/>
    <col min="3597" max="3600" width="14.59765625" style="2" customWidth="1"/>
    <col min="3601" max="3601" width="1.59765625" style="2" customWidth="1"/>
    <col min="3602" max="3602" width="6.09765625" style="2" customWidth="1"/>
    <col min="3603" max="3849" width="8.796875" style="2"/>
    <col min="3850" max="3850" width="2.5" style="2" customWidth="1"/>
    <col min="3851" max="3852" width="12.59765625" style="2" customWidth="1"/>
    <col min="3853" max="3856" width="14.59765625" style="2" customWidth="1"/>
    <col min="3857" max="3857" width="1.59765625" style="2" customWidth="1"/>
    <col min="3858" max="3858" width="6.09765625" style="2" customWidth="1"/>
    <col min="3859" max="4105" width="8.796875" style="2"/>
    <col min="4106" max="4106" width="2.5" style="2" customWidth="1"/>
    <col min="4107" max="4108" width="12.59765625" style="2" customWidth="1"/>
    <col min="4109" max="4112" width="14.59765625" style="2" customWidth="1"/>
    <col min="4113" max="4113" width="1.59765625" style="2" customWidth="1"/>
    <col min="4114" max="4114" width="6.09765625" style="2" customWidth="1"/>
    <col min="4115" max="4361" width="8.796875" style="2"/>
    <col min="4362" max="4362" width="2.5" style="2" customWidth="1"/>
    <col min="4363" max="4364" width="12.59765625" style="2" customWidth="1"/>
    <col min="4365" max="4368" width="14.59765625" style="2" customWidth="1"/>
    <col min="4369" max="4369" width="1.59765625" style="2" customWidth="1"/>
    <col min="4370" max="4370" width="6.09765625" style="2" customWidth="1"/>
    <col min="4371" max="4617" width="8.796875" style="2"/>
    <col min="4618" max="4618" width="2.5" style="2" customWidth="1"/>
    <col min="4619" max="4620" width="12.59765625" style="2" customWidth="1"/>
    <col min="4621" max="4624" width="14.59765625" style="2" customWidth="1"/>
    <col min="4625" max="4625" width="1.59765625" style="2" customWidth="1"/>
    <col min="4626" max="4626" width="6.09765625" style="2" customWidth="1"/>
    <col min="4627" max="4873" width="8.796875" style="2"/>
    <col min="4874" max="4874" width="2.5" style="2" customWidth="1"/>
    <col min="4875" max="4876" width="12.59765625" style="2" customWidth="1"/>
    <col min="4877" max="4880" width="14.59765625" style="2" customWidth="1"/>
    <col min="4881" max="4881" width="1.59765625" style="2" customWidth="1"/>
    <col min="4882" max="4882" width="6.09765625" style="2" customWidth="1"/>
    <col min="4883" max="5129" width="8.796875" style="2"/>
    <col min="5130" max="5130" width="2.5" style="2" customWidth="1"/>
    <col min="5131" max="5132" width="12.59765625" style="2" customWidth="1"/>
    <col min="5133" max="5136" width="14.59765625" style="2" customWidth="1"/>
    <col min="5137" max="5137" width="1.59765625" style="2" customWidth="1"/>
    <col min="5138" max="5138" width="6.09765625" style="2" customWidth="1"/>
    <col min="5139" max="5385" width="8.796875" style="2"/>
    <col min="5386" max="5386" width="2.5" style="2" customWidth="1"/>
    <col min="5387" max="5388" width="12.59765625" style="2" customWidth="1"/>
    <col min="5389" max="5392" width="14.59765625" style="2" customWidth="1"/>
    <col min="5393" max="5393" width="1.59765625" style="2" customWidth="1"/>
    <col min="5394" max="5394" width="6.09765625" style="2" customWidth="1"/>
    <col min="5395" max="5641" width="8.796875" style="2"/>
    <col min="5642" max="5642" width="2.5" style="2" customWidth="1"/>
    <col min="5643" max="5644" width="12.59765625" style="2" customWidth="1"/>
    <col min="5645" max="5648" width="14.59765625" style="2" customWidth="1"/>
    <col min="5649" max="5649" width="1.59765625" style="2" customWidth="1"/>
    <col min="5650" max="5650" width="6.09765625" style="2" customWidth="1"/>
    <col min="5651" max="5897" width="8.796875" style="2"/>
    <col min="5898" max="5898" width="2.5" style="2" customWidth="1"/>
    <col min="5899" max="5900" width="12.59765625" style="2" customWidth="1"/>
    <col min="5901" max="5904" width="14.59765625" style="2" customWidth="1"/>
    <col min="5905" max="5905" width="1.59765625" style="2" customWidth="1"/>
    <col min="5906" max="5906" width="6.09765625" style="2" customWidth="1"/>
    <col min="5907" max="6153" width="8.796875" style="2"/>
    <col min="6154" max="6154" width="2.5" style="2" customWidth="1"/>
    <col min="6155" max="6156" width="12.59765625" style="2" customWidth="1"/>
    <col min="6157" max="6160" width="14.59765625" style="2" customWidth="1"/>
    <col min="6161" max="6161" width="1.59765625" style="2" customWidth="1"/>
    <col min="6162" max="6162" width="6.09765625" style="2" customWidth="1"/>
    <col min="6163" max="6409" width="8.796875" style="2"/>
    <col min="6410" max="6410" width="2.5" style="2" customWidth="1"/>
    <col min="6411" max="6412" width="12.59765625" style="2" customWidth="1"/>
    <col min="6413" max="6416" width="14.59765625" style="2" customWidth="1"/>
    <col min="6417" max="6417" width="1.59765625" style="2" customWidth="1"/>
    <col min="6418" max="6418" width="6.09765625" style="2" customWidth="1"/>
    <col min="6419" max="6665" width="8.796875" style="2"/>
    <col min="6666" max="6666" width="2.5" style="2" customWidth="1"/>
    <col min="6667" max="6668" width="12.59765625" style="2" customWidth="1"/>
    <col min="6669" max="6672" width="14.59765625" style="2" customWidth="1"/>
    <col min="6673" max="6673" width="1.59765625" style="2" customWidth="1"/>
    <col min="6674" max="6674" width="6.09765625" style="2" customWidth="1"/>
    <col min="6675" max="6921" width="8.796875" style="2"/>
    <col min="6922" max="6922" width="2.5" style="2" customWidth="1"/>
    <col min="6923" max="6924" width="12.59765625" style="2" customWidth="1"/>
    <col min="6925" max="6928" width="14.59765625" style="2" customWidth="1"/>
    <col min="6929" max="6929" width="1.59765625" style="2" customWidth="1"/>
    <col min="6930" max="6930" width="6.09765625" style="2" customWidth="1"/>
    <col min="6931" max="7177" width="8.796875" style="2"/>
    <col min="7178" max="7178" width="2.5" style="2" customWidth="1"/>
    <col min="7179" max="7180" width="12.59765625" style="2" customWidth="1"/>
    <col min="7181" max="7184" width="14.59765625" style="2" customWidth="1"/>
    <col min="7185" max="7185" width="1.59765625" style="2" customWidth="1"/>
    <col min="7186" max="7186" width="6.09765625" style="2" customWidth="1"/>
    <col min="7187" max="7433" width="8.796875" style="2"/>
    <col min="7434" max="7434" width="2.5" style="2" customWidth="1"/>
    <col min="7435" max="7436" width="12.59765625" style="2" customWidth="1"/>
    <col min="7437" max="7440" width="14.59765625" style="2" customWidth="1"/>
    <col min="7441" max="7441" width="1.59765625" style="2" customWidth="1"/>
    <col min="7442" max="7442" width="6.09765625" style="2" customWidth="1"/>
    <col min="7443" max="7689" width="8.796875" style="2"/>
    <col min="7690" max="7690" width="2.5" style="2" customWidth="1"/>
    <col min="7691" max="7692" width="12.59765625" style="2" customWidth="1"/>
    <col min="7693" max="7696" width="14.59765625" style="2" customWidth="1"/>
    <col min="7697" max="7697" width="1.59765625" style="2" customWidth="1"/>
    <col min="7698" max="7698" width="6.09765625" style="2" customWidth="1"/>
    <col min="7699" max="7945" width="8.796875" style="2"/>
    <col min="7946" max="7946" width="2.5" style="2" customWidth="1"/>
    <col min="7947" max="7948" width="12.59765625" style="2" customWidth="1"/>
    <col min="7949" max="7952" width="14.59765625" style="2" customWidth="1"/>
    <col min="7953" max="7953" width="1.59765625" style="2" customWidth="1"/>
    <col min="7954" max="7954" width="6.09765625" style="2" customWidth="1"/>
    <col min="7955" max="8201" width="8.796875" style="2"/>
    <col min="8202" max="8202" width="2.5" style="2" customWidth="1"/>
    <col min="8203" max="8204" width="12.59765625" style="2" customWidth="1"/>
    <col min="8205" max="8208" width="14.59765625" style="2" customWidth="1"/>
    <col min="8209" max="8209" width="1.59765625" style="2" customWidth="1"/>
    <col min="8210" max="8210" width="6.09765625" style="2" customWidth="1"/>
    <col min="8211" max="8457" width="8.796875" style="2"/>
    <col min="8458" max="8458" width="2.5" style="2" customWidth="1"/>
    <col min="8459" max="8460" width="12.59765625" style="2" customWidth="1"/>
    <col min="8461" max="8464" width="14.59765625" style="2" customWidth="1"/>
    <col min="8465" max="8465" width="1.59765625" style="2" customWidth="1"/>
    <col min="8466" max="8466" width="6.09765625" style="2" customWidth="1"/>
    <col min="8467" max="8713" width="8.796875" style="2"/>
    <col min="8714" max="8714" width="2.5" style="2" customWidth="1"/>
    <col min="8715" max="8716" width="12.59765625" style="2" customWidth="1"/>
    <col min="8717" max="8720" width="14.59765625" style="2" customWidth="1"/>
    <col min="8721" max="8721" width="1.59765625" style="2" customWidth="1"/>
    <col min="8722" max="8722" width="6.09765625" style="2" customWidth="1"/>
    <col min="8723" max="8969" width="8.796875" style="2"/>
    <col min="8970" max="8970" width="2.5" style="2" customWidth="1"/>
    <col min="8971" max="8972" width="12.59765625" style="2" customWidth="1"/>
    <col min="8973" max="8976" width="14.59765625" style="2" customWidth="1"/>
    <col min="8977" max="8977" width="1.59765625" style="2" customWidth="1"/>
    <col min="8978" max="8978" width="6.09765625" style="2" customWidth="1"/>
    <col min="8979" max="9225" width="8.796875" style="2"/>
    <col min="9226" max="9226" width="2.5" style="2" customWidth="1"/>
    <col min="9227" max="9228" width="12.59765625" style="2" customWidth="1"/>
    <col min="9229" max="9232" width="14.59765625" style="2" customWidth="1"/>
    <col min="9233" max="9233" width="1.59765625" style="2" customWidth="1"/>
    <col min="9234" max="9234" width="6.09765625" style="2" customWidth="1"/>
    <col min="9235" max="9481" width="8.796875" style="2"/>
    <col min="9482" max="9482" width="2.5" style="2" customWidth="1"/>
    <col min="9483" max="9484" width="12.59765625" style="2" customWidth="1"/>
    <col min="9485" max="9488" width="14.59765625" style="2" customWidth="1"/>
    <col min="9489" max="9489" width="1.59765625" style="2" customWidth="1"/>
    <col min="9490" max="9490" width="6.09765625" style="2" customWidth="1"/>
    <col min="9491" max="9737" width="8.796875" style="2"/>
    <col min="9738" max="9738" width="2.5" style="2" customWidth="1"/>
    <col min="9739" max="9740" width="12.59765625" style="2" customWidth="1"/>
    <col min="9741" max="9744" width="14.59765625" style="2" customWidth="1"/>
    <col min="9745" max="9745" width="1.59765625" style="2" customWidth="1"/>
    <col min="9746" max="9746" width="6.09765625" style="2" customWidth="1"/>
    <col min="9747" max="9993" width="8.796875" style="2"/>
    <col min="9994" max="9994" width="2.5" style="2" customWidth="1"/>
    <col min="9995" max="9996" width="12.59765625" style="2" customWidth="1"/>
    <col min="9997" max="10000" width="14.59765625" style="2" customWidth="1"/>
    <col min="10001" max="10001" width="1.59765625" style="2" customWidth="1"/>
    <col min="10002" max="10002" width="6.09765625" style="2" customWidth="1"/>
    <col min="10003" max="10249" width="8.796875" style="2"/>
    <col min="10250" max="10250" width="2.5" style="2" customWidth="1"/>
    <col min="10251" max="10252" width="12.59765625" style="2" customWidth="1"/>
    <col min="10253" max="10256" width="14.59765625" style="2" customWidth="1"/>
    <col min="10257" max="10257" width="1.59765625" style="2" customWidth="1"/>
    <col min="10258" max="10258" width="6.09765625" style="2" customWidth="1"/>
    <col min="10259" max="10505" width="8.796875" style="2"/>
    <col min="10506" max="10506" width="2.5" style="2" customWidth="1"/>
    <col min="10507" max="10508" width="12.59765625" style="2" customWidth="1"/>
    <col min="10509" max="10512" width="14.59765625" style="2" customWidth="1"/>
    <col min="10513" max="10513" width="1.59765625" style="2" customWidth="1"/>
    <col min="10514" max="10514" width="6.09765625" style="2" customWidth="1"/>
    <col min="10515" max="10761" width="8.796875" style="2"/>
    <col min="10762" max="10762" width="2.5" style="2" customWidth="1"/>
    <col min="10763" max="10764" width="12.59765625" style="2" customWidth="1"/>
    <col min="10765" max="10768" width="14.59765625" style="2" customWidth="1"/>
    <col min="10769" max="10769" width="1.59765625" style="2" customWidth="1"/>
    <col min="10770" max="10770" width="6.09765625" style="2" customWidth="1"/>
    <col min="10771" max="11017" width="8.796875" style="2"/>
    <col min="11018" max="11018" width="2.5" style="2" customWidth="1"/>
    <col min="11019" max="11020" width="12.59765625" style="2" customWidth="1"/>
    <col min="11021" max="11024" width="14.59765625" style="2" customWidth="1"/>
    <col min="11025" max="11025" width="1.59765625" style="2" customWidth="1"/>
    <col min="11026" max="11026" width="6.09765625" style="2" customWidth="1"/>
    <col min="11027" max="11273" width="8.796875" style="2"/>
    <col min="11274" max="11274" width="2.5" style="2" customWidth="1"/>
    <col min="11275" max="11276" width="12.59765625" style="2" customWidth="1"/>
    <col min="11277" max="11280" width="14.59765625" style="2" customWidth="1"/>
    <col min="11281" max="11281" width="1.59765625" style="2" customWidth="1"/>
    <col min="11282" max="11282" width="6.09765625" style="2" customWidth="1"/>
    <col min="11283" max="11529" width="8.796875" style="2"/>
    <col min="11530" max="11530" width="2.5" style="2" customWidth="1"/>
    <col min="11531" max="11532" width="12.59765625" style="2" customWidth="1"/>
    <col min="11533" max="11536" width="14.59765625" style="2" customWidth="1"/>
    <col min="11537" max="11537" width="1.59765625" style="2" customWidth="1"/>
    <col min="11538" max="11538" width="6.09765625" style="2" customWidth="1"/>
    <col min="11539" max="11785" width="8.796875" style="2"/>
    <col min="11786" max="11786" width="2.5" style="2" customWidth="1"/>
    <col min="11787" max="11788" width="12.59765625" style="2" customWidth="1"/>
    <col min="11789" max="11792" width="14.59765625" style="2" customWidth="1"/>
    <col min="11793" max="11793" width="1.59765625" style="2" customWidth="1"/>
    <col min="11794" max="11794" width="6.09765625" style="2" customWidth="1"/>
    <col min="11795" max="12041" width="8.796875" style="2"/>
    <col min="12042" max="12042" width="2.5" style="2" customWidth="1"/>
    <col min="12043" max="12044" width="12.59765625" style="2" customWidth="1"/>
    <col min="12045" max="12048" width="14.59765625" style="2" customWidth="1"/>
    <col min="12049" max="12049" width="1.59765625" style="2" customWidth="1"/>
    <col min="12050" max="12050" width="6.09765625" style="2" customWidth="1"/>
    <col min="12051" max="12297" width="8.796875" style="2"/>
    <col min="12298" max="12298" width="2.5" style="2" customWidth="1"/>
    <col min="12299" max="12300" width="12.59765625" style="2" customWidth="1"/>
    <col min="12301" max="12304" width="14.59765625" style="2" customWidth="1"/>
    <col min="12305" max="12305" width="1.59765625" style="2" customWidth="1"/>
    <col min="12306" max="12306" width="6.09765625" style="2" customWidth="1"/>
    <col min="12307" max="12553" width="8.796875" style="2"/>
    <col min="12554" max="12554" width="2.5" style="2" customWidth="1"/>
    <col min="12555" max="12556" width="12.59765625" style="2" customWidth="1"/>
    <col min="12557" max="12560" width="14.59765625" style="2" customWidth="1"/>
    <col min="12561" max="12561" width="1.59765625" style="2" customWidth="1"/>
    <col min="12562" max="12562" width="6.09765625" style="2" customWidth="1"/>
    <col min="12563" max="12809" width="8.796875" style="2"/>
    <col min="12810" max="12810" width="2.5" style="2" customWidth="1"/>
    <col min="12811" max="12812" width="12.59765625" style="2" customWidth="1"/>
    <col min="12813" max="12816" width="14.59765625" style="2" customWidth="1"/>
    <col min="12817" max="12817" width="1.59765625" style="2" customWidth="1"/>
    <col min="12818" max="12818" width="6.09765625" style="2" customWidth="1"/>
    <col min="12819" max="13065" width="8.796875" style="2"/>
    <col min="13066" max="13066" width="2.5" style="2" customWidth="1"/>
    <col min="13067" max="13068" width="12.59765625" style="2" customWidth="1"/>
    <col min="13069" max="13072" width="14.59765625" style="2" customWidth="1"/>
    <col min="13073" max="13073" width="1.59765625" style="2" customWidth="1"/>
    <col min="13074" max="13074" width="6.09765625" style="2" customWidth="1"/>
    <col min="13075" max="13321" width="8.796875" style="2"/>
    <col min="13322" max="13322" width="2.5" style="2" customWidth="1"/>
    <col min="13323" max="13324" width="12.59765625" style="2" customWidth="1"/>
    <col min="13325" max="13328" width="14.59765625" style="2" customWidth="1"/>
    <col min="13329" max="13329" width="1.59765625" style="2" customWidth="1"/>
    <col min="13330" max="13330" width="6.09765625" style="2" customWidth="1"/>
    <col min="13331" max="13577" width="8.796875" style="2"/>
    <col min="13578" max="13578" width="2.5" style="2" customWidth="1"/>
    <col min="13579" max="13580" width="12.59765625" style="2" customWidth="1"/>
    <col min="13581" max="13584" width="14.59765625" style="2" customWidth="1"/>
    <col min="13585" max="13585" width="1.59765625" style="2" customWidth="1"/>
    <col min="13586" max="13586" width="6.09765625" style="2" customWidth="1"/>
    <col min="13587" max="13833" width="8.796875" style="2"/>
    <col min="13834" max="13834" width="2.5" style="2" customWidth="1"/>
    <col min="13835" max="13836" width="12.59765625" style="2" customWidth="1"/>
    <col min="13837" max="13840" width="14.59765625" style="2" customWidth="1"/>
    <col min="13841" max="13841" width="1.59765625" style="2" customWidth="1"/>
    <col min="13842" max="13842" width="6.09765625" style="2" customWidth="1"/>
    <col min="13843" max="14089" width="8.796875" style="2"/>
    <col min="14090" max="14090" width="2.5" style="2" customWidth="1"/>
    <col min="14091" max="14092" width="12.59765625" style="2" customWidth="1"/>
    <col min="14093" max="14096" width="14.59765625" style="2" customWidth="1"/>
    <col min="14097" max="14097" width="1.59765625" style="2" customWidth="1"/>
    <col min="14098" max="14098" width="6.09765625" style="2" customWidth="1"/>
    <col min="14099" max="14345" width="8.796875" style="2"/>
    <col min="14346" max="14346" width="2.5" style="2" customWidth="1"/>
    <col min="14347" max="14348" width="12.59765625" style="2" customWidth="1"/>
    <col min="14349" max="14352" width="14.59765625" style="2" customWidth="1"/>
    <col min="14353" max="14353" width="1.59765625" style="2" customWidth="1"/>
    <col min="14354" max="14354" width="6.09765625" style="2" customWidth="1"/>
    <col min="14355" max="14601" width="8.796875" style="2"/>
    <col min="14602" max="14602" width="2.5" style="2" customWidth="1"/>
    <col min="14603" max="14604" width="12.59765625" style="2" customWidth="1"/>
    <col min="14605" max="14608" width="14.59765625" style="2" customWidth="1"/>
    <col min="14609" max="14609" width="1.59765625" style="2" customWidth="1"/>
    <col min="14610" max="14610" width="6.09765625" style="2" customWidth="1"/>
    <col min="14611" max="14857" width="8.796875" style="2"/>
    <col min="14858" max="14858" width="2.5" style="2" customWidth="1"/>
    <col min="14859" max="14860" width="12.59765625" style="2" customWidth="1"/>
    <col min="14861" max="14864" width="14.59765625" style="2" customWidth="1"/>
    <col min="14865" max="14865" width="1.59765625" style="2" customWidth="1"/>
    <col min="14866" max="14866" width="6.09765625" style="2" customWidth="1"/>
    <col min="14867" max="15113" width="8.796875" style="2"/>
    <col min="15114" max="15114" width="2.5" style="2" customWidth="1"/>
    <col min="15115" max="15116" width="12.59765625" style="2" customWidth="1"/>
    <col min="15117" max="15120" width="14.59765625" style="2" customWidth="1"/>
    <col min="15121" max="15121" width="1.59765625" style="2" customWidth="1"/>
    <col min="15122" max="15122" width="6.09765625" style="2" customWidth="1"/>
    <col min="15123" max="15369" width="8.796875" style="2"/>
    <col min="15370" max="15370" width="2.5" style="2" customWidth="1"/>
    <col min="15371" max="15372" width="12.59765625" style="2" customWidth="1"/>
    <col min="15373" max="15376" width="14.59765625" style="2" customWidth="1"/>
    <col min="15377" max="15377" width="1.59765625" style="2" customWidth="1"/>
    <col min="15378" max="15378" width="6.09765625" style="2" customWidth="1"/>
    <col min="15379" max="15625" width="8.796875" style="2"/>
    <col min="15626" max="15626" width="2.5" style="2" customWidth="1"/>
    <col min="15627" max="15628" width="12.59765625" style="2" customWidth="1"/>
    <col min="15629" max="15632" width="14.59765625" style="2" customWidth="1"/>
    <col min="15633" max="15633" width="1.59765625" style="2" customWidth="1"/>
    <col min="15634" max="15634" width="6.09765625" style="2" customWidth="1"/>
    <col min="15635" max="15881" width="8.796875" style="2"/>
    <col min="15882" max="15882" width="2.5" style="2" customWidth="1"/>
    <col min="15883" max="15884" width="12.59765625" style="2" customWidth="1"/>
    <col min="15885" max="15888" width="14.59765625" style="2" customWidth="1"/>
    <col min="15889" max="15889" width="1.59765625" style="2" customWidth="1"/>
    <col min="15890" max="15890" width="6.09765625" style="2" customWidth="1"/>
    <col min="15891" max="16137" width="8.796875" style="2"/>
    <col min="16138" max="16138" width="2.5" style="2" customWidth="1"/>
    <col min="16139" max="16140" width="12.59765625" style="2" customWidth="1"/>
    <col min="16141" max="16144" width="14.59765625" style="2" customWidth="1"/>
    <col min="16145" max="16145" width="1.59765625" style="2" customWidth="1"/>
    <col min="16146" max="16146" width="6.09765625" style="2" customWidth="1"/>
    <col min="16147" max="16384" width="8.796875" style="2"/>
  </cols>
  <sheetData>
    <row r="1" spans="1:17" s="11" customFormat="1" ht="18" customHeight="1">
      <c r="A1" s="128" t="s">
        <v>175</v>
      </c>
      <c r="B1" s="4"/>
      <c r="C1" s="4"/>
      <c r="D1" s="4"/>
      <c r="E1" s="4"/>
      <c r="F1" s="4"/>
      <c r="G1" s="4"/>
      <c r="H1" s="4"/>
      <c r="I1" s="4"/>
      <c r="J1" s="4"/>
      <c r="K1" s="4"/>
    </row>
    <row r="2" spans="1:17" s="231" customFormat="1">
      <c r="A2" s="237" t="s">
        <v>257</v>
      </c>
      <c r="B2" s="220"/>
      <c r="C2" s="348"/>
      <c r="D2" s="348"/>
      <c r="E2" s="348"/>
      <c r="F2" s="348"/>
      <c r="G2" s="348"/>
      <c r="H2" s="348"/>
      <c r="I2" s="230"/>
      <c r="J2" s="230"/>
      <c r="K2" s="230"/>
      <c r="L2" s="230"/>
      <c r="M2" s="230"/>
      <c r="N2" s="230"/>
    </row>
    <row r="3" spans="1:17" s="231" customFormat="1" ht="6.75" customHeight="1" thickBot="1">
      <c r="A3" s="237"/>
      <c r="B3" s="220"/>
      <c r="C3" s="348"/>
      <c r="D3" s="348"/>
      <c r="E3" s="348"/>
      <c r="F3" s="348"/>
      <c r="G3" s="348"/>
      <c r="H3" s="348"/>
      <c r="I3" s="230"/>
      <c r="J3" s="230"/>
      <c r="K3" s="230"/>
      <c r="L3" s="230"/>
      <c r="M3" s="230"/>
      <c r="N3" s="230"/>
    </row>
    <row r="4" spans="1:17" s="231" customFormat="1" ht="16.8" customHeight="1" thickBot="1">
      <c r="A4" s="230"/>
      <c r="B4" s="709" t="s">
        <v>404</v>
      </c>
      <c r="C4" s="710"/>
      <c r="D4" s="711"/>
      <c r="E4" s="712" t="str">
        <f>IF('様式1-1_②補助事業者'!F33=0,"",'様式1-1_②補助事業者'!F33)</f>
        <v/>
      </c>
      <c r="F4" s="713"/>
      <c r="G4" s="713"/>
      <c r="H4" s="713"/>
      <c r="I4" s="713"/>
      <c r="J4" s="713"/>
      <c r="K4" s="713"/>
      <c r="L4" s="713"/>
      <c r="M4" s="714"/>
      <c r="N4" s="230"/>
    </row>
    <row r="5" spans="1:17" s="231" customFormat="1" ht="5.25" customHeight="1">
      <c r="A5" s="237"/>
      <c r="B5" s="220"/>
      <c r="C5" s="348"/>
      <c r="D5" s="348"/>
      <c r="E5" s="348"/>
      <c r="F5" s="348"/>
      <c r="G5" s="348"/>
      <c r="H5" s="348"/>
      <c r="I5" s="230"/>
      <c r="J5" s="230"/>
      <c r="K5" s="230"/>
      <c r="L5" s="230"/>
      <c r="M5" s="230"/>
      <c r="N5" s="230"/>
    </row>
    <row r="6" spans="1:17" s="231" customFormat="1" ht="15" customHeight="1" thickBot="1">
      <c r="A6" s="230" t="s">
        <v>151</v>
      </c>
      <c r="B6" s="220"/>
      <c r="C6" s="348"/>
      <c r="D6" s="348"/>
      <c r="E6" s="348"/>
      <c r="F6" s="348"/>
      <c r="G6" s="348"/>
      <c r="H6" s="348"/>
      <c r="I6" s="348"/>
      <c r="J6" s="348"/>
      <c r="K6" s="348"/>
      <c r="L6" s="348"/>
      <c r="M6" s="348"/>
      <c r="N6" s="348"/>
      <c r="O6" s="305"/>
      <c r="P6" s="305"/>
    </row>
    <row r="7" spans="1:17" s="231" customFormat="1" ht="19.95" customHeight="1" thickBot="1">
      <c r="A7" s="230"/>
      <c r="B7" s="730" t="s">
        <v>41</v>
      </c>
      <c r="C7" s="721" t="s">
        <v>158</v>
      </c>
      <c r="D7" s="722"/>
      <c r="E7" s="734" t="s">
        <v>46</v>
      </c>
      <c r="F7" s="728"/>
      <c r="G7" s="729"/>
      <c r="H7" s="349" t="str">
        <f>IF(OR(E7="",E7="　年　月　日"),"(　)",TEXT(E7,"("&amp;"aaa"&amp;")"))</f>
        <v>(　)</v>
      </c>
      <c r="I7" s="350"/>
      <c r="J7" s="351" t="s">
        <v>44</v>
      </c>
      <c r="K7" s="352" t="s">
        <v>108</v>
      </c>
      <c r="L7" s="353"/>
      <c r="M7" s="354" t="s">
        <v>44</v>
      </c>
      <c r="N7" s="230"/>
    </row>
    <row r="8" spans="1:17" s="231" customFormat="1" ht="19.95" customHeight="1">
      <c r="A8" s="230"/>
      <c r="B8" s="730"/>
      <c r="C8" s="721" t="s">
        <v>265</v>
      </c>
      <c r="D8" s="723"/>
      <c r="E8" s="355"/>
      <c r="F8" s="356" t="s">
        <v>42</v>
      </c>
      <c r="G8" s="357"/>
      <c r="H8" s="358"/>
      <c r="I8" s="358"/>
      <c r="J8" s="358"/>
      <c r="K8" s="358"/>
      <c r="L8" s="358"/>
      <c r="M8" s="358"/>
      <c r="N8" s="250"/>
      <c r="O8" s="245"/>
      <c r="P8" s="245"/>
    </row>
    <row r="9" spans="1:17" s="231" customFormat="1" ht="19.95" customHeight="1" thickBot="1">
      <c r="A9" s="230"/>
      <c r="B9" s="359" t="s">
        <v>43</v>
      </c>
      <c r="C9" s="721" t="s">
        <v>266</v>
      </c>
      <c r="D9" s="723"/>
      <c r="E9" s="360"/>
      <c r="F9" s="361" t="s">
        <v>42</v>
      </c>
      <c r="G9" s="721" t="s">
        <v>258</v>
      </c>
      <c r="H9" s="753"/>
      <c r="I9" s="754"/>
      <c r="J9" s="748" t="str">
        <f>IF(E9="","",(E9-E8)/E8*100)</f>
        <v/>
      </c>
      <c r="K9" s="749"/>
      <c r="L9" s="362" t="s">
        <v>49</v>
      </c>
      <c r="M9" s="230"/>
      <c r="N9" s="230"/>
    </row>
    <row r="10" spans="1:17" s="231" customFormat="1" ht="13.5" customHeight="1">
      <c r="A10" s="230"/>
      <c r="B10" s="363" t="s">
        <v>240</v>
      </c>
      <c r="C10" s="348"/>
      <c r="D10" s="348"/>
      <c r="E10" s="348"/>
      <c r="F10" s="348"/>
      <c r="G10" s="348"/>
      <c r="H10" s="348"/>
      <c r="I10" s="348"/>
      <c r="J10" s="230"/>
      <c r="K10" s="230"/>
      <c r="L10" s="230"/>
      <c r="M10" s="230"/>
      <c r="N10" s="230"/>
    </row>
    <row r="11" spans="1:17" s="231" customFormat="1" ht="9" customHeight="1">
      <c r="A11" s="230"/>
      <c r="B11" s="220"/>
      <c r="C11" s="348"/>
      <c r="D11" s="348"/>
      <c r="E11" s="348"/>
      <c r="F11" s="348"/>
      <c r="G11" s="348"/>
      <c r="H11" s="230"/>
      <c r="I11" s="230"/>
      <c r="J11" s="230"/>
      <c r="K11" s="230"/>
      <c r="L11" s="230"/>
      <c r="M11" s="230"/>
      <c r="N11" s="230"/>
    </row>
    <row r="12" spans="1:17" s="231" customFormat="1" ht="15" customHeight="1" thickBot="1">
      <c r="A12" s="230" t="s">
        <v>206</v>
      </c>
      <c r="B12" s="364"/>
      <c r="C12" s="365"/>
      <c r="D12" s="365"/>
      <c r="E12" s="365"/>
      <c r="F12" s="365"/>
      <c r="G12" s="365"/>
      <c r="H12" s="365"/>
      <c r="I12" s="365"/>
      <c r="J12" s="365"/>
      <c r="K12" s="365"/>
      <c r="L12" s="365"/>
      <c r="M12" s="365"/>
      <c r="N12" s="365"/>
      <c r="O12" s="366"/>
      <c r="P12" s="366"/>
      <c r="Q12" s="366"/>
    </row>
    <row r="13" spans="1:17" s="231" customFormat="1" ht="19.95" customHeight="1">
      <c r="A13" s="230"/>
      <c r="B13" s="731" t="s">
        <v>41</v>
      </c>
      <c r="C13" s="715" t="s">
        <v>160</v>
      </c>
      <c r="D13" s="747"/>
      <c r="E13" s="367"/>
      <c r="F13" s="368" t="s">
        <v>47</v>
      </c>
      <c r="G13" s="237"/>
      <c r="H13" s="237"/>
      <c r="I13" s="237"/>
      <c r="J13" s="237"/>
      <c r="K13" s="369"/>
      <c r="M13" s="237"/>
      <c r="N13" s="365"/>
      <c r="O13" s="366"/>
      <c r="P13" s="366"/>
      <c r="Q13" s="366"/>
    </row>
    <row r="14" spans="1:17" s="231" customFormat="1" ht="19.95" customHeight="1">
      <c r="A14" s="230"/>
      <c r="B14" s="732"/>
      <c r="C14" s="715" t="s">
        <v>161</v>
      </c>
      <c r="D14" s="747"/>
      <c r="E14" s="355"/>
      <c r="F14" s="368" t="s">
        <v>47</v>
      </c>
      <c r="G14" s="359" t="s">
        <v>98</v>
      </c>
      <c r="H14" s="370" t="str">
        <f>IFERROR(E14/E13,"")</f>
        <v/>
      </c>
      <c r="I14" s="308" t="s">
        <v>184</v>
      </c>
      <c r="J14" s="237"/>
      <c r="K14" s="369"/>
      <c r="M14" s="237"/>
      <c r="N14" s="365"/>
      <c r="O14" s="366"/>
      <c r="P14" s="366"/>
      <c r="Q14" s="366"/>
    </row>
    <row r="15" spans="1:17" s="231" customFormat="1" ht="19.95" customHeight="1">
      <c r="A15" s="230"/>
      <c r="B15" s="733"/>
      <c r="C15" s="715" t="s">
        <v>259</v>
      </c>
      <c r="D15" s="755"/>
      <c r="E15" s="371"/>
      <c r="F15" s="372" t="s">
        <v>45</v>
      </c>
      <c r="G15" s="373"/>
      <c r="H15" s="237"/>
      <c r="I15" s="237"/>
      <c r="J15" s="266"/>
      <c r="K15" s="237"/>
      <c r="M15" s="237"/>
      <c r="N15" s="365"/>
      <c r="O15" s="366"/>
      <c r="P15" s="366"/>
      <c r="Q15" s="366"/>
    </row>
    <row r="16" spans="1:17" s="231" customFormat="1" ht="19.95" customHeight="1" thickBot="1">
      <c r="A16" s="230"/>
      <c r="B16" s="359" t="s">
        <v>43</v>
      </c>
      <c r="C16" s="715" t="s">
        <v>260</v>
      </c>
      <c r="D16" s="755"/>
      <c r="E16" s="360"/>
      <c r="F16" s="374" t="s">
        <v>45</v>
      </c>
      <c r="G16" s="715" t="s">
        <v>258</v>
      </c>
      <c r="H16" s="716"/>
      <c r="I16" s="717"/>
      <c r="J16" s="750" t="str">
        <f>IF(E16="","",(E16-E15)/E15*100)</f>
        <v/>
      </c>
      <c r="K16" s="751"/>
      <c r="L16" s="375" t="s">
        <v>48</v>
      </c>
      <c r="M16" s="237"/>
      <c r="N16" s="365"/>
      <c r="O16" s="366"/>
    </row>
    <row r="17" spans="1:17" s="231" customFormat="1" ht="9" customHeight="1">
      <c r="A17" s="230"/>
      <c r="B17" s="364"/>
      <c r="C17" s="365"/>
      <c r="D17" s="365"/>
      <c r="E17" s="365"/>
      <c r="F17" s="365"/>
      <c r="G17" s="365"/>
      <c r="H17" s="365"/>
      <c r="I17" s="365"/>
      <c r="J17" s="365"/>
      <c r="K17" s="365"/>
      <c r="L17" s="365"/>
      <c r="M17" s="365"/>
      <c r="N17" s="365"/>
      <c r="O17" s="366"/>
      <c r="P17" s="366"/>
      <c r="Q17" s="366"/>
    </row>
    <row r="18" spans="1:17" s="231" customFormat="1" ht="15" customHeight="1">
      <c r="A18" s="230" t="s">
        <v>207</v>
      </c>
      <c r="B18" s="364"/>
      <c r="C18" s="365"/>
      <c r="D18" s="365"/>
      <c r="E18" s="365"/>
      <c r="F18" s="365"/>
      <c r="G18" s="365"/>
      <c r="H18" s="365"/>
      <c r="I18" s="365"/>
      <c r="J18" s="365"/>
      <c r="K18" s="365"/>
      <c r="L18" s="365"/>
      <c r="M18" s="365"/>
      <c r="N18" s="365"/>
      <c r="O18" s="366"/>
      <c r="P18" s="366"/>
      <c r="Q18" s="366"/>
    </row>
    <row r="19" spans="1:17" s="231" customFormat="1" ht="15" customHeight="1" thickBot="1">
      <c r="A19" s="230" t="s">
        <v>220</v>
      </c>
      <c r="B19" s="364"/>
      <c r="C19" s="365"/>
      <c r="D19" s="365"/>
      <c r="E19" s="365"/>
      <c r="F19" s="365"/>
      <c r="G19" s="365"/>
      <c r="H19" s="365"/>
      <c r="I19" s="365"/>
      <c r="J19" s="365"/>
      <c r="K19" s="365"/>
      <c r="L19" s="365"/>
      <c r="M19" s="365"/>
      <c r="N19" s="365"/>
      <c r="O19" s="366"/>
      <c r="P19" s="366"/>
      <c r="Q19" s="366"/>
    </row>
    <row r="20" spans="1:17" s="231" customFormat="1" ht="19.95" customHeight="1" thickBot="1">
      <c r="A20" s="250"/>
      <c r="B20" s="376" t="s">
        <v>208</v>
      </c>
      <c r="C20" s="724" t="s">
        <v>209</v>
      </c>
      <c r="D20" s="725"/>
      <c r="E20" s="377"/>
      <c r="F20" s="264" t="s">
        <v>210</v>
      </c>
      <c r="G20" s="770" t="s">
        <v>211</v>
      </c>
      <c r="H20" s="771"/>
      <c r="I20" s="377"/>
      <c r="J20" s="378" t="s">
        <v>210</v>
      </c>
      <c r="K20" s="243"/>
      <c r="L20" s="243"/>
      <c r="M20" s="243"/>
      <c r="N20" s="243"/>
      <c r="O20" s="379"/>
      <c r="P20" s="379"/>
    </row>
    <row r="21" spans="1:17" s="231" customFormat="1" ht="19.95" customHeight="1" thickBot="1">
      <c r="A21" s="250"/>
      <c r="B21" s="380" t="s">
        <v>212</v>
      </c>
      <c r="C21" s="381" t="s">
        <v>95</v>
      </c>
      <c r="D21" s="490" t="s">
        <v>216</v>
      </c>
      <c r="E21" s="726"/>
      <c r="F21" s="251" t="s">
        <v>95</v>
      </c>
      <c r="G21" s="600" t="s">
        <v>217</v>
      </c>
      <c r="H21" s="535"/>
      <c r="I21" s="251" t="s">
        <v>95</v>
      </c>
      <c r="J21" s="382" t="s">
        <v>218</v>
      </c>
      <c r="K21" s="592"/>
      <c r="L21" s="752"/>
      <c r="M21" s="264" t="s">
        <v>219</v>
      </c>
      <c r="N21" s="243"/>
      <c r="O21" s="379"/>
      <c r="P21" s="379"/>
    </row>
    <row r="22" spans="1:17" s="231" customFormat="1" ht="9" customHeight="1">
      <c r="A22" s="230"/>
      <c r="B22" s="364"/>
      <c r="C22" s="365"/>
      <c r="D22" s="365"/>
      <c r="E22" s="365"/>
      <c r="F22" s="365"/>
      <c r="G22" s="365"/>
      <c r="H22" s="365"/>
      <c r="I22" s="365"/>
      <c r="J22" s="365"/>
      <c r="K22" s="365"/>
      <c r="L22" s="365"/>
      <c r="M22" s="365"/>
      <c r="N22" s="365"/>
      <c r="O22" s="366"/>
      <c r="P22" s="366"/>
      <c r="Q22" s="366"/>
    </row>
    <row r="23" spans="1:17" s="262" customFormat="1" ht="15" customHeight="1" thickBot="1">
      <c r="A23" s="285" t="s">
        <v>221</v>
      </c>
      <c r="B23" s="243"/>
      <c r="C23" s="243"/>
      <c r="D23" s="243"/>
      <c r="E23" s="243"/>
      <c r="F23" s="243"/>
      <c r="G23" s="243"/>
      <c r="H23" s="243"/>
      <c r="I23" s="243"/>
      <c r="J23" s="243"/>
      <c r="K23" s="243"/>
      <c r="L23" s="243"/>
      <c r="M23" s="243"/>
      <c r="N23" s="243"/>
      <c r="O23" s="379"/>
      <c r="P23" s="379"/>
    </row>
    <row r="24" spans="1:17" s="231" customFormat="1" ht="45" customHeight="1" thickBot="1">
      <c r="A24" s="250"/>
      <c r="B24" s="481"/>
      <c r="C24" s="482"/>
      <c r="D24" s="482"/>
      <c r="E24" s="482"/>
      <c r="F24" s="482"/>
      <c r="G24" s="482"/>
      <c r="H24" s="482"/>
      <c r="I24" s="482"/>
      <c r="J24" s="482"/>
      <c r="K24" s="482"/>
      <c r="L24" s="482"/>
      <c r="M24" s="483"/>
      <c r="N24" s="243"/>
      <c r="O24" s="379"/>
      <c r="P24" s="379"/>
    </row>
    <row r="25" spans="1:17" s="231" customFormat="1" ht="13.5" customHeight="1">
      <c r="A25" s="250"/>
      <c r="B25" s="358" t="s">
        <v>19</v>
      </c>
      <c r="C25" s="358"/>
      <c r="D25" s="358"/>
      <c r="E25" s="358"/>
      <c r="F25" s="358"/>
      <c r="G25" s="358"/>
      <c r="H25" s="358"/>
      <c r="I25" s="358"/>
      <c r="J25" s="358"/>
      <c r="K25" s="358"/>
      <c r="L25" s="358"/>
      <c r="M25" s="358"/>
      <c r="N25" s="358"/>
      <c r="O25" s="383"/>
      <c r="P25" s="383"/>
    </row>
    <row r="26" spans="1:17" s="388" customFormat="1" ht="15" customHeight="1">
      <c r="A26" s="384" t="s">
        <v>450</v>
      </c>
      <c r="B26" s="385"/>
      <c r="C26" s="386"/>
      <c r="D26" s="386"/>
      <c r="E26" s="386"/>
      <c r="F26" s="386"/>
      <c r="G26" s="386"/>
      <c r="H26" s="386"/>
      <c r="I26" s="386"/>
      <c r="J26" s="386"/>
      <c r="K26" s="386"/>
      <c r="L26" s="386"/>
      <c r="M26" s="386"/>
      <c r="N26" s="386"/>
      <c r="O26" s="387"/>
      <c r="P26" s="387"/>
    </row>
    <row r="27" spans="1:17" s="391" customFormat="1" ht="15" customHeight="1" thickBot="1">
      <c r="A27" s="389" t="s">
        <v>261</v>
      </c>
      <c r="B27" s="390"/>
      <c r="C27" s="390"/>
      <c r="D27" s="390"/>
      <c r="E27" s="390"/>
      <c r="F27" s="390"/>
      <c r="G27" s="390"/>
      <c r="H27" s="390"/>
      <c r="I27" s="390"/>
      <c r="J27" s="390"/>
      <c r="K27" s="390"/>
      <c r="L27" s="390"/>
      <c r="M27" s="390"/>
      <c r="N27" s="390"/>
      <c r="O27" s="390"/>
      <c r="P27" s="390"/>
    </row>
    <row r="28" spans="1:17" s="366" customFormat="1" ht="130.80000000000001" customHeight="1" thickBot="1">
      <c r="A28" s="365"/>
      <c r="B28" s="481"/>
      <c r="C28" s="482"/>
      <c r="D28" s="482"/>
      <c r="E28" s="482"/>
      <c r="F28" s="482"/>
      <c r="G28" s="482"/>
      <c r="H28" s="482"/>
      <c r="I28" s="482"/>
      <c r="J28" s="482"/>
      <c r="K28" s="482"/>
      <c r="L28" s="482"/>
      <c r="M28" s="483"/>
      <c r="N28" s="392"/>
      <c r="O28" s="393"/>
      <c r="P28" s="393"/>
      <c r="Q28" s="394"/>
    </row>
    <row r="29" spans="1:17" s="366" customFormat="1" ht="9" customHeight="1">
      <c r="A29" s="365"/>
      <c r="B29" s="395"/>
      <c r="C29" s="395"/>
      <c r="D29" s="395"/>
      <c r="E29" s="395"/>
      <c r="F29" s="395"/>
      <c r="G29" s="395"/>
      <c r="H29" s="395"/>
      <c r="I29" s="395"/>
      <c r="J29" s="395"/>
      <c r="K29" s="395"/>
      <c r="L29" s="395"/>
      <c r="M29" s="395"/>
      <c r="N29" s="395"/>
      <c r="O29" s="396"/>
      <c r="P29" s="396"/>
      <c r="Q29" s="394"/>
    </row>
    <row r="30" spans="1:17" s="391" customFormat="1" ht="15" customHeight="1">
      <c r="A30" s="397" t="s">
        <v>262</v>
      </c>
      <c r="B30" s="390"/>
      <c r="C30" s="390"/>
      <c r="D30" s="390"/>
      <c r="E30" s="390"/>
      <c r="F30" s="390"/>
      <c r="G30" s="390"/>
      <c r="H30" s="390"/>
      <c r="I30" s="390"/>
      <c r="J30" s="390"/>
      <c r="K30" s="390"/>
      <c r="L30" s="390"/>
      <c r="M30" s="390"/>
      <c r="N30" s="390"/>
      <c r="O30" s="390"/>
      <c r="P30" s="390"/>
    </row>
    <row r="31" spans="1:17" s="231" customFormat="1" ht="13.8" thickBot="1">
      <c r="A31" s="230" t="s">
        <v>152</v>
      </c>
      <c r="B31" s="300" t="s">
        <v>153</v>
      </c>
      <c r="C31" s="348"/>
      <c r="D31" s="348"/>
      <c r="E31" s="230"/>
      <c r="F31" s="230"/>
      <c r="G31" s="398"/>
      <c r="H31" s="398"/>
      <c r="I31" s="348"/>
      <c r="J31" s="230"/>
      <c r="K31" s="230"/>
      <c r="L31" s="230"/>
      <c r="M31" s="230"/>
      <c r="N31" s="230"/>
      <c r="O31" s="305"/>
      <c r="P31" s="305"/>
    </row>
    <row r="32" spans="1:17" s="231" customFormat="1" ht="19.95" customHeight="1" thickBot="1">
      <c r="A32" s="230"/>
      <c r="B32" s="743" t="s">
        <v>451</v>
      </c>
      <c r="C32" s="715" t="s">
        <v>158</v>
      </c>
      <c r="D32" s="722"/>
      <c r="E32" s="727" t="s">
        <v>46</v>
      </c>
      <c r="F32" s="728"/>
      <c r="G32" s="729"/>
      <c r="H32" s="399" t="str">
        <f>IF(OR(E32="",E32="　年　月　日"),"(　)",TEXT(E32,"("&amp;"aaa"&amp;")"))</f>
        <v>(　)</v>
      </c>
      <c r="I32" s="400"/>
      <c r="J32" s="401" t="s">
        <v>44</v>
      </c>
      <c r="K32" s="402" t="s">
        <v>99</v>
      </c>
      <c r="L32" s="403"/>
      <c r="M32" s="404" t="s">
        <v>44</v>
      </c>
      <c r="N32" s="230"/>
    </row>
    <row r="33" spans="1:21" s="231" customFormat="1" ht="19.95" customHeight="1">
      <c r="A33" s="230"/>
      <c r="B33" s="744"/>
      <c r="C33" s="715" t="s">
        <v>167</v>
      </c>
      <c r="D33" s="722"/>
      <c r="E33" s="405"/>
      <c r="F33" s="356" t="s">
        <v>42</v>
      </c>
      <c r="G33" s="406"/>
      <c r="H33" s="407"/>
      <c r="I33" s="407"/>
      <c r="J33" s="407"/>
      <c r="K33" s="408"/>
      <c r="L33" s="407"/>
      <c r="M33" s="409"/>
      <c r="N33" s="250"/>
      <c r="O33" s="245"/>
      <c r="P33" s="245"/>
    </row>
    <row r="34" spans="1:21" s="231" customFormat="1" ht="19.95" customHeight="1" thickBot="1">
      <c r="A34" s="230"/>
      <c r="B34" s="745"/>
      <c r="C34" s="715" t="s">
        <v>213</v>
      </c>
      <c r="D34" s="722"/>
      <c r="E34" s="405"/>
      <c r="F34" s="410" t="s">
        <v>42</v>
      </c>
      <c r="G34" s="738" t="s">
        <v>121</v>
      </c>
      <c r="H34" s="739"/>
      <c r="I34" s="411" t="str">
        <f>IF(E34="","",(E34-E33)/E33*100)</f>
        <v/>
      </c>
      <c r="J34" s="412" t="s">
        <v>48</v>
      </c>
      <c r="K34" s="413" t="str">
        <f>IF(E34="","",(E34-E33))</f>
        <v/>
      </c>
      <c r="L34" s="414" t="s">
        <v>42</v>
      </c>
      <c r="M34" s="358"/>
      <c r="N34" s="250"/>
      <c r="O34" s="245"/>
      <c r="P34" s="245"/>
    </row>
    <row r="35" spans="1:21" s="231" customFormat="1" ht="19.95" customHeight="1" thickBot="1">
      <c r="A35" s="230"/>
      <c r="B35" s="735" t="s">
        <v>452</v>
      </c>
      <c r="C35" s="715" t="s">
        <v>158</v>
      </c>
      <c r="D35" s="722"/>
      <c r="E35" s="742" t="s">
        <v>46</v>
      </c>
      <c r="F35" s="728"/>
      <c r="G35" s="728"/>
      <c r="H35" s="399" t="str">
        <f>IF(OR(E35="",E35="　年　月　日"),"(　)",TEXT(E35,"("&amp;"aaa"&amp;")"))</f>
        <v>(　)</v>
      </c>
      <c r="I35" s="400"/>
      <c r="J35" s="401" t="s">
        <v>44</v>
      </c>
      <c r="K35" s="402" t="s">
        <v>107</v>
      </c>
      <c r="L35" s="403"/>
      <c r="M35" s="415" t="s">
        <v>44</v>
      </c>
      <c r="N35" s="230"/>
    </row>
    <row r="36" spans="1:21" s="231" customFormat="1" ht="19.95" customHeight="1">
      <c r="A36" s="230"/>
      <c r="B36" s="735"/>
      <c r="C36" s="715" t="s">
        <v>164</v>
      </c>
      <c r="D36" s="722"/>
      <c r="E36" s="736"/>
      <c r="F36" s="740" t="s">
        <v>42</v>
      </c>
      <c r="G36" s="718" t="s">
        <v>122</v>
      </c>
      <c r="H36" s="718"/>
      <c r="I36" s="416" t="str">
        <f>IF(E36="","",(E36-E33)/E33*100)</f>
        <v/>
      </c>
      <c r="J36" s="417" t="s">
        <v>48</v>
      </c>
      <c r="K36" s="418" t="str">
        <f>IF(E36="","",(E36-E33))</f>
        <v/>
      </c>
      <c r="L36" s="419" t="s">
        <v>42</v>
      </c>
      <c r="M36" s="409"/>
      <c r="N36" s="230"/>
      <c r="U36" s="420"/>
    </row>
    <row r="37" spans="1:21" s="231" customFormat="1" ht="19.95" customHeight="1" thickBot="1">
      <c r="A37" s="230"/>
      <c r="B37" s="730"/>
      <c r="C37" s="715"/>
      <c r="D37" s="722"/>
      <c r="E37" s="737"/>
      <c r="F37" s="741"/>
      <c r="G37" s="719" t="s">
        <v>143</v>
      </c>
      <c r="H37" s="720"/>
      <c r="I37" s="421" t="str">
        <f>IF(E36="","",(E36-E34)/E34*100)</f>
        <v/>
      </c>
      <c r="J37" s="422" t="s">
        <v>48</v>
      </c>
      <c r="K37" s="423" t="str">
        <f>IF(E36="","",(E36-E34))</f>
        <v/>
      </c>
      <c r="L37" s="424" t="s">
        <v>42</v>
      </c>
      <c r="M37" s="358"/>
      <c r="N37" s="250"/>
      <c r="O37" s="245"/>
      <c r="P37" s="245"/>
    </row>
    <row r="38" spans="1:21" s="231" customFormat="1" ht="9" customHeight="1">
      <c r="A38" s="230"/>
      <c r="B38" s="220"/>
      <c r="C38" s="348"/>
      <c r="D38" s="348"/>
      <c r="E38" s="348"/>
      <c r="F38" s="425"/>
      <c r="G38" s="425"/>
      <c r="H38" s="237"/>
      <c r="I38" s="237"/>
      <c r="J38" s="237"/>
      <c r="K38" s="237"/>
      <c r="L38" s="237"/>
      <c r="M38" s="237"/>
      <c r="N38" s="230"/>
    </row>
    <row r="39" spans="1:21" s="231" customFormat="1" ht="13.8" thickBot="1">
      <c r="A39" s="230" t="s">
        <v>152</v>
      </c>
      <c r="B39" s="300" t="s">
        <v>222</v>
      </c>
      <c r="C39" s="365"/>
      <c r="D39" s="365"/>
      <c r="E39" s="365"/>
      <c r="F39" s="365"/>
      <c r="G39" s="365"/>
      <c r="H39" s="365"/>
      <c r="I39" s="365"/>
      <c r="J39" s="365"/>
      <c r="K39" s="365"/>
      <c r="L39" s="365"/>
      <c r="M39" s="365"/>
      <c r="N39" s="365"/>
      <c r="O39" s="426"/>
      <c r="P39" s="366"/>
      <c r="Q39" s="366"/>
    </row>
    <row r="40" spans="1:21" s="231" customFormat="1" ht="19.95" customHeight="1">
      <c r="A40" s="230"/>
      <c r="B40" s="735" t="s">
        <v>453</v>
      </c>
      <c r="C40" s="715" t="s">
        <v>163</v>
      </c>
      <c r="D40" s="716"/>
      <c r="E40" s="716"/>
      <c r="F40" s="367"/>
      <c r="G40" s="368" t="s">
        <v>45</v>
      </c>
      <c r="H40" s="237"/>
      <c r="I40" s="237"/>
      <c r="J40" s="237"/>
      <c r="K40" s="237"/>
      <c r="L40" s="369"/>
      <c r="M40" s="237"/>
      <c r="N40" s="365"/>
      <c r="O40" s="366"/>
      <c r="P40" s="366"/>
      <c r="Q40" s="366"/>
    </row>
    <row r="41" spans="1:21" s="231" customFormat="1" ht="19.95" customHeight="1">
      <c r="A41" s="230"/>
      <c r="B41" s="730"/>
      <c r="C41" s="715" t="s">
        <v>166</v>
      </c>
      <c r="D41" s="716"/>
      <c r="E41" s="716"/>
      <c r="F41" s="355"/>
      <c r="G41" s="368" t="s">
        <v>45</v>
      </c>
      <c r="H41" s="746" t="s">
        <v>121</v>
      </c>
      <c r="I41" s="746"/>
      <c r="J41" s="411" t="str">
        <f>IF(F41="","",(F41-F40)/F40*100)</f>
        <v/>
      </c>
      <c r="K41" s="412" t="s">
        <v>100</v>
      </c>
      <c r="L41" s="413" t="str">
        <f>IF(F41="","",(F41-F40))</f>
        <v/>
      </c>
      <c r="M41" s="375" t="s">
        <v>45</v>
      </c>
      <c r="N41" s="230"/>
      <c r="O41" s="366"/>
      <c r="P41" s="366"/>
      <c r="Q41" s="366"/>
    </row>
    <row r="42" spans="1:21" s="231" customFormat="1" ht="19.95" customHeight="1">
      <c r="A42" s="230"/>
      <c r="B42" s="735" t="s">
        <v>454</v>
      </c>
      <c r="C42" s="769" t="s">
        <v>160</v>
      </c>
      <c r="D42" s="769"/>
      <c r="E42" s="769"/>
      <c r="F42" s="427"/>
      <c r="G42" s="428" t="s">
        <v>47</v>
      </c>
      <c r="H42" s="429"/>
      <c r="I42" s="430"/>
      <c r="J42" s="430"/>
      <c r="K42" s="430"/>
      <c r="L42" s="431"/>
      <c r="M42" s="430"/>
      <c r="N42" s="365"/>
      <c r="O42" s="366"/>
      <c r="P42" s="366"/>
      <c r="Q42" s="366"/>
    </row>
    <row r="43" spans="1:21" s="231" customFormat="1" ht="19.95" customHeight="1">
      <c r="A43" s="230"/>
      <c r="B43" s="735"/>
      <c r="C43" s="716" t="s">
        <v>161</v>
      </c>
      <c r="D43" s="716"/>
      <c r="E43" s="716"/>
      <c r="F43" s="355"/>
      <c r="G43" s="374" t="s">
        <v>47</v>
      </c>
      <c r="H43" s="432"/>
      <c r="I43" s="428"/>
      <c r="J43" s="428"/>
      <c r="K43" s="428"/>
      <c r="L43" s="433"/>
      <c r="M43" s="428"/>
      <c r="N43" s="365"/>
      <c r="O43" s="366"/>
      <c r="P43" s="366"/>
      <c r="Q43" s="366"/>
    </row>
    <row r="44" spans="1:21" s="231" customFormat="1" ht="19.95" customHeight="1">
      <c r="A44" s="230"/>
      <c r="B44" s="735"/>
      <c r="C44" s="763" t="s">
        <v>263</v>
      </c>
      <c r="D44" s="764"/>
      <c r="E44" s="765"/>
      <c r="F44" s="759"/>
      <c r="G44" s="761" t="s">
        <v>45</v>
      </c>
      <c r="H44" s="746" t="s">
        <v>122</v>
      </c>
      <c r="I44" s="746"/>
      <c r="J44" s="411" t="str">
        <f>IF(F44="","",(F44-F40)/F40*100)</f>
        <v/>
      </c>
      <c r="K44" s="412" t="s">
        <v>100</v>
      </c>
      <c r="L44" s="413" t="str">
        <f>IF(F44="","",(F44-F40))</f>
        <v/>
      </c>
      <c r="M44" s="434" t="s">
        <v>45</v>
      </c>
      <c r="N44" s="230"/>
      <c r="O44" s="366"/>
      <c r="P44" s="366"/>
      <c r="Q44" s="366"/>
    </row>
    <row r="45" spans="1:21" s="231" customFormat="1" ht="19.95" customHeight="1" thickBot="1">
      <c r="A45" s="230"/>
      <c r="B45" s="735"/>
      <c r="C45" s="766"/>
      <c r="D45" s="767"/>
      <c r="E45" s="768"/>
      <c r="F45" s="760"/>
      <c r="G45" s="762"/>
      <c r="H45" s="719" t="s">
        <v>143</v>
      </c>
      <c r="I45" s="720"/>
      <c r="J45" s="421" t="str">
        <f>IF(F44="","",(F44-F41)/F41*100)</f>
        <v/>
      </c>
      <c r="K45" s="422" t="s">
        <v>101</v>
      </c>
      <c r="L45" s="423" t="str">
        <f>IF(F44="","",(F44-F41))</f>
        <v/>
      </c>
      <c r="M45" s="435" t="s">
        <v>45</v>
      </c>
      <c r="N45" s="365"/>
      <c r="O45" s="366"/>
      <c r="P45" s="366"/>
      <c r="Q45" s="366"/>
    </row>
    <row r="46" spans="1:21" s="231" customFormat="1" ht="8.25" customHeight="1">
      <c r="A46" s="230"/>
      <c r="B46" s="309"/>
      <c r="C46" s="436"/>
      <c r="D46" s="436"/>
      <c r="E46" s="436"/>
      <c r="F46" s="436"/>
      <c r="G46" s="436"/>
      <c r="H46" s="436"/>
      <c r="I46" s="436"/>
      <c r="J46" s="436"/>
      <c r="K46" s="436"/>
      <c r="L46" s="436"/>
      <c r="M46" s="436"/>
      <c r="N46" s="230"/>
    </row>
    <row r="47" spans="1:21" s="230" customFormat="1" ht="15" customHeight="1" thickBot="1">
      <c r="B47" s="300" t="s">
        <v>264</v>
      </c>
      <c r="C47" s="365"/>
      <c r="D47" s="365"/>
      <c r="E47" s="365"/>
      <c r="F47" s="365"/>
      <c r="G47" s="365"/>
      <c r="H47" s="365"/>
      <c r="I47" s="365"/>
      <c r="J47" s="365"/>
      <c r="K47" s="365"/>
      <c r="L47" s="365"/>
      <c r="M47" s="365"/>
      <c r="N47" s="365"/>
      <c r="O47" s="365"/>
      <c r="P47" s="365"/>
      <c r="Q47" s="365"/>
    </row>
    <row r="48" spans="1:21" s="231" customFormat="1" ht="54" customHeight="1" thickBot="1">
      <c r="A48" s="250"/>
      <c r="B48" s="481"/>
      <c r="C48" s="482"/>
      <c r="D48" s="482"/>
      <c r="E48" s="482"/>
      <c r="F48" s="482"/>
      <c r="G48" s="482"/>
      <c r="H48" s="482"/>
      <c r="I48" s="482"/>
      <c r="J48" s="482"/>
      <c r="K48" s="482"/>
      <c r="L48" s="482"/>
      <c r="M48" s="483"/>
      <c r="N48" s="243"/>
      <c r="O48" s="379"/>
      <c r="P48" s="379"/>
    </row>
    <row r="49" spans="1:16" s="439" customFormat="1" ht="9" customHeight="1">
      <c r="A49" s="391"/>
      <c r="B49" s="437"/>
      <c r="C49" s="437"/>
      <c r="D49" s="437"/>
      <c r="E49" s="437"/>
      <c r="F49" s="437"/>
      <c r="G49" s="437"/>
      <c r="H49" s="437"/>
      <c r="I49" s="437"/>
      <c r="J49" s="437"/>
      <c r="K49" s="437"/>
      <c r="L49" s="437"/>
      <c r="M49" s="437"/>
      <c r="N49" s="437"/>
      <c r="O49" s="438"/>
      <c r="P49" s="438"/>
    </row>
    <row r="50" spans="1:16" s="391" customFormat="1" ht="15" customHeight="1" thickBot="1">
      <c r="A50" s="389" t="s">
        <v>79</v>
      </c>
      <c r="B50" s="440"/>
      <c r="C50" s="440"/>
      <c r="D50" s="440"/>
      <c r="E50" s="440"/>
      <c r="F50" s="440"/>
      <c r="G50" s="440"/>
      <c r="H50" s="440"/>
      <c r="I50" s="440"/>
      <c r="J50" s="440"/>
      <c r="K50" s="440"/>
      <c r="L50" s="440"/>
      <c r="M50" s="440"/>
      <c r="N50" s="440"/>
      <c r="O50" s="440"/>
      <c r="P50" s="440"/>
    </row>
    <row r="51" spans="1:16" s="439" customFormat="1" ht="54" customHeight="1" thickBot="1">
      <c r="A51" s="391"/>
      <c r="B51" s="756"/>
      <c r="C51" s="757"/>
      <c r="D51" s="757"/>
      <c r="E51" s="757"/>
      <c r="F51" s="757"/>
      <c r="G51" s="757"/>
      <c r="H51" s="757"/>
      <c r="I51" s="757"/>
      <c r="J51" s="757"/>
      <c r="K51" s="757"/>
      <c r="L51" s="757"/>
      <c r="M51" s="758"/>
      <c r="N51" s="437"/>
      <c r="O51" s="438"/>
      <c r="P51" s="438"/>
    </row>
    <row r="52" spans="1:16" s="247" customFormat="1"/>
    <row r="53" spans="1:16">
      <c r="B53" s="2" t="s">
        <v>214</v>
      </c>
    </row>
    <row r="54" spans="1:16">
      <c r="B54" s="2" t="s">
        <v>215</v>
      </c>
    </row>
  </sheetData>
  <mergeCells count="51">
    <mergeCell ref="B24:M24"/>
    <mergeCell ref="G20:H20"/>
    <mergeCell ref="C33:D33"/>
    <mergeCell ref="C34:D34"/>
    <mergeCell ref="C35:D35"/>
    <mergeCell ref="G21:H21"/>
    <mergeCell ref="B51:M51"/>
    <mergeCell ref="B48:M48"/>
    <mergeCell ref="H44:I44"/>
    <mergeCell ref="H45:I45"/>
    <mergeCell ref="F44:F45"/>
    <mergeCell ref="G44:G45"/>
    <mergeCell ref="B42:B45"/>
    <mergeCell ref="C44:E45"/>
    <mergeCell ref="C42:E42"/>
    <mergeCell ref="C43:E43"/>
    <mergeCell ref="C13:D13"/>
    <mergeCell ref="J9:K9"/>
    <mergeCell ref="J16:K16"/>
    <mergeCell ref="K21:L21"/>
    <mergeCell ref="G9:I9"/>
    <mergeCell ref="C14:D14"/>
    <mergeCell ref="C15:D15"/>
    <mergeCell ref="C16:D16"/>
    <mergeCell ref="B40:B41"/>
    <mergeCell ref="C40:E40"/>
    <mergeCell ref="E36:E37"/>
    <mergeCell ref="G34:H34"/>
    <mergeCell ref="F36:F37"/>
    <mergeCell ref="C41:E41"/>
    <mergeCell ref="B35:B37"/>
    <mergeCell ref="E35:G35"/>
    <mergeCell ref="B32:B34"/>
    <mergeCell ref="H41:I41"/>
    <mergeCell ref="C36:D37"/>
    <mergeCell ref="B4:D4"/>
    <mergeCell ref="E4:M4"/>
    <mergeCell ref="G16:I16"/>
    <mergeCell ref="G36:H36"/>
    <mergeCell ref="G37:H37"/>
    <mergeCell ref="C7:D7"/>
    <mergeCell ref="C8:D8"/>
    <mergeCell ref="C9:D9"/>
    <mergeCell ref="C20:D20"/>
    <mergeCell ref="C32:D32"/>
    <mergeCell ref="D21:E21"/>
    <mergeCell ref="E32:G32"/>
    <mergeCell ref="B28:M28"/>
    <mergeCell ref="B7:B8"/>
    <mergeCell ref="B13:B15"/>
    <mergeCell ref="E7:G7"/>
  </mergeCells>
  <phoneticPr fontId="2"/>
  <dataValidations disablePrompts="1" count="1">
    <dataValidation type="list" allowBlank="1" showInputMessage="1" showErrorMessage="1" sqref="C21 I21 F21" xr:uid="{00000000-0002-0000-0500-000000000000}">
      <formula1>$B$53:$B$54</formula1>
    </dataValidation>
  </dataValidations>
  <printOptions horizontalCentered="1"/>
  <pageMargins left="0.78740157480314965" right="0.78740157480314965" top="0.59055118110236227" bottom="0.39370078740157483" header="0.27559055118110237" footer="0.2362204724409449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U55"/>
  <sheetViews>
    <sheetView showGridLines="0" view="pageBreakPreview" topLeftCell="A9" zoomScale="120" zoomScaleNormal="100" zoomScaleSheetLayoutView="120" workbookViewId="0">
      <selection activeCell="R23" sqref="R23"/>
    </sheetView>
  </sheetViews>
  <sheetFormatPr defaultRowHeight="13.2"/>
  <cols>
    <col min="1" max="1" width="2.5" style="2" customWidth="1"/>
    <col min="2" max="2" width="13.19921875" style="2" customWidth="1"/>
    <col min="3" max="3" width="7.5" style="2" customWidth="1"/>
    <col min="4" max="4" width="5.3984375" style="2" customWidth="1"/>
    <col min="5" max="6" width="7.5" style="2" customWidth="1"/>
    <col min="7" max="7" width="5.59765625" style="2" customWidth="1"/>
    <col min="8" max="8" width="5.69921875" style="2" customWidth="1"/>
    <col min="9" max="9" width="7.5" style="2" customWidth="1"/>
    <col min="10" max="10" width="6.59765625" style="2" customWidth="1"/>
    <col min="11" max="11" width="5.59765625" style="2" customWidth="1"/>
    <col min="12" max="12" width="7.5" style="2" customWidth="1"/>
    <col min="13" max="13" width="5.59765625" style="2" customWidth="1"/>
    <col min="14" max="14" width="2.5" style="2" customWidth="1"/>
    <col min="15" max="17" width="4.69921875" style="2" customWidth="1"/>
    <col min="18" max="18" width="1.59765625" style="2" customWidth="1"/>
    <col min="19" max="265" width="9" style="2"/>
    <col min="266" max="266" width="2.5" style="2" customWidth="1"/>
    <col min="267" max="268" width="12.59765625" style="2" customWidth="1"/>
    <col min="269" max="272" width="14.59765625" style="2" customWidth="1"/>
    <col min="273" max="273" width="1.59765625" style="2" customWidth="1"/>
    <col min="274" max="274" width="6.09765625" style="2" customWidth="1"/>
    <col min="275" max="521" width="9" style="2"/>
    <col min="522" max="522" width="2.5" style="2" customWidth="1"/>
    <col min="523" max="524" width="12.59765625" style="2" customWidth="1"/>
    <col min="525" max="528" width="14.59765625" style="2" customWidth="1"/>
    <col min="529" max="529" width="1.59765625" style="2" customWidth="1"/>
    <col min="530" max="530" width="6.09765625" style="2" customWidth="1"/>
    <col min="531" max="777" width="9" style="2"/>
    <col min="778" max="778" width="2.5" style="2" customWidth="1"/>
    <col min="779" max="780" width="12.59765625" style="2" customWidth="1"/>
    <col min="781" max="784" width="14.59765625" style="2" customWidth="1"/>
    <col min="785" max="785" width="1.59765625" style="2" customWidth="1"/>
    <col min="786" max="786" width="6.09765625" style="2" customWidth="1"/>
    <col min="787" max="1033" width="9" style="2"/>
    <col min="1034" max="1034" width="2.5" style="2" customWidth="1"/>
    <col min="1035" max="1036" width="12.59765625" style="2" customWidth="1"/>
    <col min="1037" max="1040" width="14.59765625" style="2" customWidth="1"/>
    <col min="1041" max="1041" width="1.59765625" style="2" customWidth="1"/>
    <col min="1042" max="1042" width="6.09765625" style="2" customWidth="1"/>
    <col min="1043" max="1289" width="9" style="2"/>
    <col min="1290" max="1290" width="2.5" style="2" customWidth="1"/>
    <col min="1291" max="1292" width="12.59765625" style="2" customWidth="1"/>
    <col min="1293" max="1296" width="14.59765625" style="2" customWidth="1"/>
    <col min="1297" max="1297" width="1.59765625" style="2" customWidth="1"/>
    <col min="1298" max="1298" width="6.09765625" style="2" customWidth="1"/>
    <col min="1299" max="1545" width="9" style="2"/>
    <col min="1546" max="1546" width="2.5" style="2" customWidth="1"/>
    <col min="1547" max="1548" width="12.59765625" style="2" customWidth="1"/>
    <col min="1549" max="1552" width="14.59765625" style="2" customWidth="1"/>
    <col min="1553" max="1553" width="1.59765625" style="2" customWidth="1"/>
    <col min="1554" max="1554" width="6.09765625" style="2" customWidth="1"/>
    <col min="1555" max="1801" width="9" style="2"/>
    <col min="1802" max="1802" width="2.5" style="2" customWidth="1"/>
    <col min="1803" max="1804" width="12.59765625" style="2" customWidth="1"/>
    <col min="1805" max="1808" width="14.59765625" style="2" customWidth="1"/>
    <col min="1809" max="1809" width="1.59765625" style="2" customWidth="1"/>
    <col min="1810" max="1810" width="6.09765625" style="2" customWidth="1"/>
    <col min="1811" max="2057" width="9" style="2"/>
    <col min="2058" max="2058" width="2.5" style="2" customWidth="1"/>
    <col min="2059" max="2060" width="12.59765625" style="2" customWidth="1"/>
    <col min="2061" max="2064" width="14.59765625" style="2" customWidth="1"/>
    <col min="2065" max="2065" width="1.59765625" style="2" customWidth="1"/>
    <col min="2066" max="2066" width="6.09765625" style="2" customWidth="1"/>
    <col min="2067" max="2313" width="9" style="2"/>
    <col min="2314" max="2314" width="2.5" style="2" customWidth="1"/>
    <col min="2315" max="2316" width="12.59765625" style="2" customWidth="1"/>
    <col min="2317" max="2320" width="14.59765625" style="2" customWidth="1"/>
    <col min="2321" max="2321" width="1.59765625" style="2" customWidth="1"/>
    <col min="2322" max="2322" width="6.09765625" style="2" customWidth="1"/>
    <col min="2323" max="2569" width="9" style="2"/>
    <col min="2570" max="2570" width="2.5" style="2" customWidth="1"/>
    <col min="2571" max="2572" width="12.59765625" style="2" customWidth="1"/>
    <col min="2573" max="2576" width="14.59765625" style="2" customWidth="1"/>
    <col min="2577" max="2577" width="1.59765625" style="2" customWidth="1"/>
    <col min="2578" max="2578" width="6.09765625" style="2" customWidth="1"/>
    <col min="2579" max="2825" width="9" style="2"/>
    <col min="2826" max="2826" width="2.5" style="2" customWidth="1"/>
    <col min="2827" max="2828" width="12.59765625" style="2" customWidth="1"/>
    <col min="2829" max="2832" width="14.59765625" style="2" customWidth="1"/>
    <col min="2833" max="2833" width="1.59765625" style="2" customWidth="1"/>
    <col min="2834" max="2834" width="6.09765625" style="2" customWidth="1"/>
    <col min="2835" max="3081" width="9" style="2"/>
    <col min="3082" max="3082" width="2.5" style="2" customWidth="1"/>
    <col min="3083" max="3084" width="12.59765625" style="2" customWidth="1"/>
    <col min="3085" max="3088" width="14.59765625" style="2" customWidth="1"/>
    <col min="3089" max="3089" width="1.59765625" style="2" customWidth="1"/>
    <col min="3090" max="3090" width="6.09765625" style="2" customWidth="1"/>
    <col min="3091" max="3337" width="9" style="2"/>
    <col min="3338" max="3338" width="2.5" style="2" customWidth="1"/>
    <col min="3339" max="3340" width="12.59765625" style="2" customWidth="1"/>
    <col min="3341" max="3344" width="14.59765625" style="2" customWidth="1"/>
    <col min="3345" max="3345" width="1.59765625" style="2" customWidth="1"/>
    <col min="3346" max="3346" width="6.09765625" style="2" customWidth="1"/>
    <col min="3347" max="3593" width="9" style="2"/>
    <col min="3594" max="3594" width="2.5" style="2" customWidth="1"/>
    <col min="3595" max="3596" width="12.59765625" style="2" customWidth="1"/>
    <col min="3597" max="3600" width="14.59765625" style="2" customWidth="1"/>
    <col min="3601" max="3601" width="1.59765625" style="2" customWidth="1"/>
    <col min="3602" max="3602" width="6.09765625" style="2" customWidth="1"/>
    <col min="3603" max="3849" width="9" style="2"/>
    <col min="3850" max="3850" width="2.5" style="2" customWidth="1"/>
    <col min="3851" max="3852" width="12.59765625" style="2" customWidth="1"/>
    <col min="3853" max="3856" width="14.59765625" style="2" customWidth="1"/>
    <col min="3857" max="3857" width="1.59765625" style="2" customWidth="1"/>
    <col min="3858" max="3858" width="6.09765625" style="2" customWidth="1"/>
    <col min="3859" max="4105" width="9" style="2"/>
    <col min="4106" max="4106" width="2.5" style="2" customWidth="1"/>
    <col min="4107" max="4108" width="12.59765625" style="2" customWidth="1"/>
    <col min="4109" max="4112" width="14.59765625" style="2" customWidth="1"/>
    <col min="4113" max="4113" width="1.59765625" style="2" customWidth="1"/>
    <col min="4114" max="4114" width="6.09765625" style="2" customWidth="1"/>
    <col min="4115" max="4361" width="9" style="2"/>
    <col min="4362" max="4362" width="2.5" style="2" customWidth="1"/>
    <col min="4363" max="4364" width="12.59765625" style="2" customWidth="1"/>
    <col min="4365" max="4368" width="14.59765625" style="2" customWidth="1"/>
    <col min="4369" max="4369" width="1.59765625" style="2" customWidth="1"/>
    <col min="4370" max="4370" width="6.09765625" style="2" customWidth="1"/>
    <col min="4371" max="4617" width="9" style="2"/>
    <col min="4618" max="4618" width="2.5" style="2" customWidth="1"/>
    <col min="4619" max="4620" width="12.59765625" style="2" customWidth="1"/>
    <col min="4621" max="4624" width="14.59765625" style="2" customWidth="1"/>
    <col min="4625" max="4625" width="1.59765625" style="2" customWidth="1"/>
    <col min="4626" max="4626" width="6.09765625" style="2" customWidth="1"/>
    <col min="4627" max="4873" width="9" style="2"/>
    <col min="4874" max="4874" width="2.5" style="2" customWidth="1"/>
    <col min="4875" max="4876" width="12.59765625" style="2" customWidth="1"/>
    <col min="4877" max="4880" width="14.59765625" style="2" customWidth="1"/>
    <col min="4881" max="4881" width="1.59765625" style="2" customWidth="1"/>
    <col min="4882" max="4882" width="6.09765625" style="2" customWidth="1"/>
    <col min="4883" max="5129" width="9" style="2"/>
    <col min="5130" max="5130" width="2.5" style="2" customWidth="1"/>
    <col min="5131" max="5132" width="12.59765625" style="2" customWidth="1"/>
    <col min="5133" max="5136" width="14.59765625" style="2" customWidth="1"/>
    <col min="5137" max="5137" width="1.59765625" style="2" customWidth="1"/>
    <col min="5138" max="5138" width="6.09765625" style="2" customWidth="1"/>
    <col min="5139" max="5385" width="9" style="2"/>
    <col min="5386" max="5386" width="2.5" style="2" customWidth="1"/>
    <col min="5387" max="5388" width="12.59765625" style="2" customWidth="1"/>
    <col min="5389" max="5392" width="14.59765625" style="2" customWidth="1"/>
    <col min="5393" max="5393" width="1.59765625" style="2" customWidth="1"/>
    <col min="5394" max="5394" width="6.09765625" style="2" customWidth="1"/>
    <col min="5395" max="5641" width="9" style="2"/>
    <col min="5642" max="5642" width="2.5" style="2" customWidth="1"/>
    <col min="5643" max="5644" width="12.59765625" style="2" customWidth="1"/>
    <col min="5645" max="5648" width="14.59765625" style="2" customWidth="1"/>
    <col min="5649" max="5649" width="1.59765625" style="2" customWidth="1"/>
    <col min="5650" max="5650" width="6.09765625" style="2" customWidth="1"/>
    <col min="5651" max="5897" width="9" style="2"/>
    <col min="5898" max="5898" width="2.5" style="2" customWidth="1"/>
    <col min="5899" max="5900" width="12.59765625" style="2" customWidth="1"/>
    <col min="5901" max="5904" width="14.59765625" style="2" customWidth="1"/>
    <col min="5905" max="5905" width="1.59765625" style="2" customWidth="1"/>
    <col min="5906" max="5906" width="6.09765625" style="2" customWidth="1"/>
    <col min="5907" max="6153" width="9" style="2"/>
    <col min="6154" max="6154" width="2.5" style="2" customWidth="1"/>
    <col min="6155" max="6156" width="12.59765625" style="2" customWidth="1"/>
    <col min="6157" max="6160" width="14.59765625" style="2" customWidth="1"/>
    <col min="6161" max="6161" width="1.59765625" style="2" customWidth="1"/>
    <col min="6162" max="6162" width="6.09765625" style="2" customWidth="1"/>
    <col min="6163" max="6409" width="9" style="2"/>
    <col min="6410" max="6410" width="2.5" style="2" customWidth="1"/>
    <col min="6411" max="6412" width="12.59765625" style="2" customWidth="1"/>
    <col min="6413" max="6416" width="14.59765625" style="2" customWidth="1"/>
    <col min="6417" max="6417" width="1.59765625" style="2" customWidth="1"/>
    <col min="6418" max="6418" width="6.09765625" style="2" customWidth="1"/>
    <col min="6419" max="6665" width="9" style="2"/>
    <col min="6666" max="6666" width="2.5" style="2" customWidth="1"/>
    <col min="6667" max="6668" width="12.59765625" style="2" customWidth="1"/>
    <col min="6669" max="6672" width="14.59765625" style="2" customWidth="1"/>
    <col min="6673" max="6673" width="1.59765625" style="2" customWidth="1"/>
    <col min="6674" max="6674" width="6.09765625" style="2" customWidth="1"/>
    <col min="6675" max="6921" width="9" style="2"/>
    <col min="6922" max="6922" width="2.5" style="2" customWidth="1"/>
    <col min="6923" max="6924" width="12.59765625" style="2" customWidth="1"/>
    <col min="6925" max="6928" width="14.59765625" style="2" customWidth="1"/>
    <col min="6929" max="6929" width="1.59765625" style="2" customWidth="1"/>
    <col min="6930" max="6930" width="6.09765625" style="2" customWidth="1"/>
    <col min="6931" max="7177" width="9" style="2"/>
    <col min="7178" max="7178" width="2.5" style="2" customWidth="1"/>
    <col min="7179" max="7180" width="12.59765625" style="2" customWidth="1"/>
    <col min="7181" max="7184" width="14.59765625" style="2" customWidth="1"/>
    <col min="7185" max="7185" width="1.59765625" style="2" customWidth="1"/>
    <col min="7186" max="7186" width="6.09765625" style="2" customWidth="1"/>
    <col min="7187" max="7433" width="9" style="2"/>
    <col min="7434" max="7434" width="2.5" style="2" customWidth="1"/>
    <col min="7435" max="7436" width="12.59765625" style="2" customWidth="1"/>
    <col min="7437" max="7440" width="14.59765625" style="2" customWidth="1"/>
    <col min="7441" max="7441" width="1.59765625" style="2" customWidth="1"/>
    <col min="7442" max="7442" width="6.09765625" style="2" customWidth="1"/>
    <col min="7443" max="7689" width="9" style="2"/>
    <col min="7690" max="7690" width="2.5" style="2" customWidth="1"/>
    <col min="7691" max="7692" width="12.59765625" style="2" customWidth="1"/>
    <col min="7693" max="7696" width="14.59765625" style="2" customWidth="1"/>
    <col min="7697" max="7697" width="1.59765625" style="2" customWidth="1"/>
    <col min="7698" max="7698" width="6.09765625" style="2" customWidth="1"/>
    <col min="7699" max="7945" width="9" style="2"/>
    <col min="7946" max="7946" width="2.5" style="2" customWidth="1"/>
    <col min="7947" max="7948" width="12.59765625" style="2" customWidth="1"/>
    <col min="7949" max="7952" width="14.59765625" style="2" customWidth="1"/>
    <col min="7953" max="7953" width="1.59765625" style="2" customWidth="1"/>
    <col min="7954" max="7954" width="6.09765625" style="2" customWidth="1"/>
    <col min="7955" max="8201" width="9" style="2"/>
    <col min="8202" max="8202" width="2.5" style="2" customWidth="1"/>
    <col min="8203" max="8204" width="12.59765625" style="2" customWidth="1"/>
    <col min="8205" max="8208" width="14.59765625" style="2" customWidth="1"/>
    <col min="8209" max="8209" width="1.59765625" style="2" customWidth="1"/>
    <col min="8210" max="8210" width="6.09765625" style="2" customWidth="1"/>
    <col min="8211" max="8457" width="9" style="2"/>
    <col min="8458" max="8458" width="2.5" style="2" customWidth="1"/>
    <col min="8459" max="8460" width="12.59765625" style="2" customWidth="1"/>
    <col min="8461" max="8464" width="14.59765625" style="2" customWidth="1"/>
    <col min="8465" max="8465" width="1.59765625" style="2" customWidth="1"/>
    <col min="8466" max="8466" width="6.09765625" style="2" customWidth="1"/>
    <col min="8467" max="8713" width="9" style="2"/>
    <col min="8714" max="8714" width="2.5" style="2" customWidth="1"/>
    <col min="8715" max="8716" width="12.59765625" style="2" customWidth="1"/>
    <col min="8717" max="8720" width="14.59765625" style="2" customWidth="1"/>
    <col min="8721" max="8721" width="1.59765625" style="2" customWidth="1"/>
    <col min="8722" max="8722" width="6.09765625" style="2" customWidth="1"/>
    <col min="8723" max="8969" width="9" style="2"/>
    <col min="8970" max="8970" width="2.5" style="2" customWidth="1"/>
    <col min="8971" max="8972" width="12.59765625" style="2" customWidth="1"/>
    <col min="8973" max="8976" width="14.59765625" style="2" customWidth="1"/>
    <col min="8977" max="8977" width="1.59765625" style="2" customWidth="1"/>
    <col min="8978" max="8978" width="6.09765625" style="2" customWidth="1"/>
    <col min="8979" max="9225" width="9" style="2"/>
    <col min="9226" max="9226" width="2.5" style="2" customWidth="1"/>
    <col min="9227" max="9228" width="12.59765625" style="2" customWidth="1"/>
    <col min="9229" max="9232" width="14.59765625" style="2" customWidth="1"/>
    <col min="9233" max="9233" width="1.59765625" style="2" customWidth="1"/>
    <col min="9234" max="9234" width="6.09765625" style="2" customWidth="1"/>
    <col min="9235" max="9481" width="9" style="2"/>
    <col min="9482" max="9482" width="2.5" style="2" customWidth="1"/>
    <col min="9483" max="9484" width="12.59765625" style="2" customWidth="1"/>
    <col min="9485" max="9488" width="14.59765625" style="2" customWidth="1"/>
    <col min="9489" max="9489" width="1.59765625" style="2" customWidth="1"/>
    <col min="9490" max="9490" width="6.09765625" style="2" customWidth="1"/>
    <col min="9491" max="9737" width="9" style="2"/>
    <col min="9738" max="9738" width="2.5" style="2" customWidth="1"/>
    <col min="9739" max="9740" width="12.59765625" style="2" customWidth="1"/>
    <col min="9741" max="9744" width="14.59765625" style="2" customWidth="1"/>
    <col min="9745" max="9745" width="1.59765625" style="2" customWidth="1"/>
    <col min="9746" max="9746" width="6.09765625" style="2" customWidth="1"/>
    <col min="9747" max="9993" width="9" style="2"/>
    <col min="9994" max="9994" width="2.5" style="2" customWidth="1"/>
    <col min="9995" max="9996" width="12.59765625" style="2" customWidth="1"/>
    <col min="9997" max="10000" width="14.59765625" style="2" customWidth="1"/>
    <col min="10001" max="10001" width="1.59765625" style="2" customWidth="1"/>
    <col min="10002" max="10002" width="6.09765625" style="2" customWidth="1"/>
    <col min="10003" max="10249" width="9" style="2"/>
    <col min="10250" max="10250" width="2.5" style="2" customWidth="1"/>
    <col min="10251" max="10252" width="12.59765625" style="2" customWidth="1"/>
    <col min="10253" max="10256" width="14.59765625" style="2" customWidth="1"/>
    <col min="10257" max="10257" width="1.59765625" style="2" customWidth="1"/>
    <col min="10258" max="10258" width="6.09765625" style="2" customWidth="1"/>
    <col min="10259" max="10505" width="9" style="2"/>
    <col min="10506" max="10506" width="2.5" style="2" customWidth="1"/>
    <col min="10507" max="10508" width="12.59765625" style="2" customWidth="1"/>
    <col min="10509" max="10512" width="14.59765625" style="2" customWidth="1"/>
    <col min="10513" max="10513" width="1.59765625" style="2" customWidth="1"/>
    <col min="10514" max="10514" width="6.09765625" style="2" customWidth="1"/>
    <col min="10515" max="10761" width="9" style="2"/>
    <col min="10762" max="10762" width="2.5" style="2" customWidth="1"/>
    <col min="10763" max="10764" width="12.59765625" style="2" customWidth="1"/>
    <col min="10765" max="10768" width="14.59765625" style="2" customWidth="1"/>
    <col min="10769" max="10769" width="1.59765625" style="2" customWidth="1"/>
    <col min="10770" max="10770" width="6.09765625" style="2" customWidth="1"/>
    <col min="10771" max="11017" width="9" style="2"/>
    <col min="11018" max="11018" width="2.5" style="2" customWidth="1"/>
    <col min="11019" max="11020" width="12.59765625" style="2" customWidth="1"/>
    <col min="11021" max="11024" width="14.59765625" style="2" customWidth="1"/>
    <col min="11025" max="11025" width="1.59765625" style="2" customWidth="1"/>
    <col min="11026" max="11026" width="6.09765625" style="2" customWidth="1"/>
    <col min="11027" max="11273" width="9" style="2"/>
    <col min="11274" max="11274" width="2.5" style="2" customWidth="1"/>
    <col min="11275" max="11276" width="12.59765625" style="2" customWidth="1"/>
    <col min="11277" max="11280" width="14.59765625" style="2" customWidth="1"/>
    <col min="11281" max="11281" width="1.59765625" style="2" customWidth="1"/>
    <col min="11282" max="11282" width="6.09765625" style="2" customWidth="1"/>
    <col min="11283" max="11529" width="9" style="2"/>
    <col min="11530" max="11530" width="2.5" style="2" customWidth="1"/>
    <col min="11531" max="11532" width="12.59765625" style="2" customWidth="1"/>
    <col min="11533" max="11536" width="14.59765625" style="2" customWidth="1"/>
    <col min="11537" max="11537" width="1.59765625" style="2" customWidth="1"/>
    <col min="11538" max="11538" width="6.09765625" style="2" customWidth="1"/>
    <col min="11539" max="11785" width="9" style="2"/>
    <col min="11786" max="11786" width="2.5" style="2" customWidth="1"/>
    <col min="11787" max="11788" width="12.59765625" style="2" customWidth="1"/>
    <col min="11789" max="11792" width="14.59765625" style="2" customWidth="1"/>
    <col min="11793" max="11793" width="1.59765625" style="2" customWidth="1"/>
    <col min="11794" max="11794" width="6.09765625" style="2" customWidth="1"/>
    <col min="11795" max="12041" width="9" style="2"/>
    <col min="12042" max="12042" width="2.5" style="2" customWidth="1"/>
    <col min="12043" max="12044" width="12.59765625" style="2" customWidth="1"/>
    <col min="12045" max="12048" width="14.59765625" style="2" customWidth="1"/>
    <col min="12049" max="12049" width="1.59765625" style="2" customWidth="1"/>
    <col min="12050" max="12050" width="6.09765625" style="2" customWidth="1"/>
    <col min="12051" max="12297" width="9" style="2"/>
    <col min="12298" max="12298" width="2.5" style="2" customWidth="1"/>
    <col min="12299" max="12300" width="12.59765625" style="2" customWidth="1"/>
    <col min="12301" max="12304" width="14.59765625" style="2" customWidth="1"/>
    <col min="12305" max="12305" width="1.59765625" style="2" customWidth="1"/>
    <col min="12306" max="12306" width="6.09765625" style="2" customWidth="1"/>
    <col min="12307" max="12553" width="9" style="2"/>
    <col min="12554" max="12554" width="2.5" style="2" customWidth="1"/>
    <col min="12555" max="12556" width="12.59765625" style="2" customWidth="1"/>
    <col min="12557" max="12560" width="14.59765625" style="2" customWidth="1"/>
    <col min="12561" max="12561" width="1.59765625" style="2" customWidth="1"/>
    <col min="12562" max="12562" width="6.09765625" style="2" customWidth="1"/>
    <col min="12563" max="12809" width="9" style="2"/>
    <col min="12810" max="12810" width="2.5" style="2" customWidth="1"/>
    <col min="12811" max="12812" width="12.59765625" style="2" customWidth="1"/>
    <col min="12813" max="12816" width="14.59765625" style="2" customWidth="1"/>
    <col min="12817" max="12817" width="1.59765625" style="2" customWidth="1"/>
    <col min="12818" max="12818" width="6.09765625" style="2" customWidth="1"/>
    <col min="12819" max="13065" width="9" style="2"/>
    <col min="13066" max="13066" width="2.5" style="2" customWidth="1"/>
    <col min="13067" max="13068" width="12.59765625" style="2" customWidth="1"/>
    <col min="13069" max="13072" width="14.59765625" style="2" customWidth="1"/>
    <col min="13073" max="13073" width="1.59765625" style="2" customWidth="1"/>
    <col min="13074" max="13074" width="6.09765625" style="2" customWidth="1"/>
    <col min="13075" max="13321" width="9" style="2"/>
    <col min="13322" max="13322" width="2.5" style="2" customWidth="1"/>
    <col min="13323" max="13324" width="12.59765625" style="2" customWidth="1"/>
    <col min="13325" max="13328" width="14.59765625" style="2" customWidth="1"/>
    <col min="13329" max="13329" width="1.59765625" style="2" customWidth="1"/>
    <col min="13330" max="13330" width="6.09765625" style="2" customWidth="1"/>
    <col min="13331" max="13577" width="9" style="2"/>
    <col min="13578" max="13578" width="2.5" style="2" customWidth="1"/>
    <col min="13579" max="13580" width="12.59765625" style="2" customWidth="1"/>
    <col min="13581" max="13584" width="14.59765625" style="2" customWidth="1"/>
    <col min="13585" max="13585" width="1.59765625" style="2" customWidth="1"/>
    <col min="13586" max="13586" width="6.09765625" style="2" customWidth="1"/>
    <col min="13587" max="13833" width="9" style="2"/>
    <col min="13834" max="13834" width="2.5" style="2" customWidth="1"/>
    <col min="13835" max="13836" width="12.59765625" style="2" customWidth="1"/>
    <col min="13837" max="13840" width="14.59765625" style="2" customWidth="1"/>
    <col min="13841" max="13841" width="1.59765625" style="2" customWidth="1"/>
    <col min="13842" max="13842" width="6.09765625" style="2" customWidth="1"/>
    <col min="13843" max="14089" width="9" style="2"/>
    <col min="14090" max="14090" width="2.5" style="2" customWidth="1"/>
    <col min="14091" max="14092" width="12.59765625" style="2" customWidth="1"/>
    <col min="14093" max="14096" width="14.59765625" style="2" customWidth="1"/>
    <col min="14097" max="14097" width="1.59765625" style="2" customWidth="1"/>
    <col min="14098" max="14098" width="6.09765625" style="2" customWidth="1"/>
    <col min="14099" max="14345" width="9" style="2"/>
    <col min="14346" max="14346" width="2.5" style="2" customWidth="1"/>
    <col min="14347" max="14348" width="12.59765625" style="2" customWidth="1"/>
    <col min="14349" max="14352" width="14.59765625" style="2" customWidth="1"/>
    <col min="14353" max="14353" width="1.59765625" style="2" customWidth="1"/>
    <col min="14354" max="14354" width="6.09765625" style="2" customWidth="1"/>
    <col min="14355" max="14601" width="9" style="2"/>
    <col min="14602" max="14602" width="2.5" style="2" customWidth="1"/>
    <col min="14603" max="14604" width="12.59765625" style="2" customWidth="1"/>
    <col min="14605" max="14608" width="14.59765625" style="2" customWidth="1"/>
    <col min="14609" max="14609" width="1.59765625" style="2" customWidth="1"/>
    <col min="14610" max="14610" width="6.09765625" style="2" customWidth="1"/>
    <col min="14611" max="14857" width="9" style="2"/>
    <col min="14858" max="14858" width="2.5" style="2" customWidth="1"/>
    <col min="14859" max="14860" width="12.59765625" style="2" customWidth="1"/>
    <col min="14861" max="14864" width="14.59765625" style="2" customWidth="1"/>
    <col min="14865" max="14865" width="1.59765625" style="2" customWidth="1"/>
    <col min="14866" max="14866" width="6.09765625" style="2" customWidth="1"/>
    <col min="14867" max="15113" width="9" style="2"/>
    <col min="15114" max="15114" width="2.5" style="2" customWidth="1"/>
    <col min="15115" max="15116" width="12.59765625" style="2" customWidth="1"/>
    <col min="15117" max="15120" width="14.59765625" style="2" customWidth="1"/>
    <col min="15121" max="15121" width="1.59765625" style="2" customWidth="1"/>
    <col min="15122" max="15122" width="6.09765625" style="2" customWidth="1"/>
    <col min="15123" max="15369" width="9" style="2"/>
    <col min="15370" max="15370" width="2.5" style="2" customWidth="1"/>
    <col min="15371" max="15372" width="12.59765625" style="2" customWidth="1"/>
    <col min="15373" max="15376" width="14.59765625" style="2" customWidth="1"/>
    <col min="15377" max="15377" width="1.59765625" style="2" customWidth="1"/>
    <col min="15378" max="15378" width="6.09765625" style="2" customWidth="1"/>
    <col min="15379" max="15625" width="9" style="2"/>
    <col min="15626" max="15626" width="2.5" style="2" customWidth="1"/>
    <col min="15627" max="15628" width="12.59765625" style="2" customWidth="1"/>
    <col min="15629" max="15632" width="14.59765625" style="2" customWidth="1"/>
    <col min="15633" max="15633" width="1.59765625" style="2" customWidth="1"/>
    <col min="15634" max="15634" width="6.09765625" style="2" customWidth="1"/>
    <col min="15635" max="15881" width="9" style="2"/>
    <col min="15882" max="15882" width="2.5" style="2" customWidth="1"/>
    <col min="15883" max="15884" width="12.59765625" style="2" customWidth="1"/>
    <col min="15885" max="15888" width="14.59765625" style="2" customWidth="1"/>
    <col min="15889" max="15889" width="1.59765625" style="2" customWidth="1"/>
    <col min="15890" max="15890" width="6.09765625" style="2" customWidth="1"/>
    <col min="15891" max="16137" width="9" style="2"/>
    <col min="16138" max="16138" width="2.5" style="2" customWidth="1"/>
    <col min="16139" max="16140" width="12.59765625" style="2" customWidth="1"/>
    <col min="16141" max="16144" width="14.59765625" style="2" customWidth="1"/>
    <col min="16145" max="16145" width="1.59765625" style="2" customWidth="1"/>
    <col min="16146" max="16146" width="6.09765625" style="2" customWidth="1"/>
    <col min="16147" max="16384" width="9" style="2"/>
  </cols>
  <sheetData>
    <row r="1" spans="1:17" s="11" customFormat="1" ht="18" customHeight="1">
      <c r="A1" s="128" t="s">
        <v>175</v>
      </c>
      <c r="B1" s="4"/>
      <c r="C1" s="4"/>
      <c r="D1" s="4"/>
      <c r="E1" s="4"/>
      <c r="F1" s="4"/>
      <c r="G1" s="4"/>
      <c r="H1" s="4"/>
      <c r="I1" s="4"/>
      <c r="J1" s="4"/>
      <c r="K1" s="4"/>
    </row>
    <row r="2" spans="1:17" s="231" customFormat="1" ht="30.75" customHeight="1">
      <c r="A2" s="596" t="s">
        <v>305</v>
      </c>
      <c r="B2" s="775"/>
      <c r="C2" s="775"/>
      <c r="D2" s="775"/>
      <c r="E2" s="775"/>
      <c r="F2" s="775"/>
      <c r="G2" s="775"/>
      <c r="H2" s="775"/>
      <c r="I2" s="775"/>
      <c r="J2" s="775"/>
      <c r="K2" s="775"/>
      <c r="L2" s="775"/>
      <c r="M2" s="775"/>
      <c r="N2" s="775"/>
    </row>
    <row r="3" spans="1:17" s="231" customFormat="1" ht="7.5" customHeight="1" thickBot="1">
      <c r="A3" s="237"/>
      <c r="B3" s="220"/>
      <c r="C3" s="348"/>
      <c r="D3" s="348"/>
      <c r="E3" s="348"/>
      <c r="F3" s="348"/>
      <c r="G3" s="348"/>
      <c r="H3" s="348"/>
      <c r="I3" s="230"/>
      <c r="J3" s="230"/>
      <c r="K3" s="230"/>
      <c r="L3" s="230"/>
      <c r="M3" s="230"/>
      <c r="N3" s="230"/>
    </row>
    <row r="4" spans="1:17" s="231" customFormat="1" ht="17.399999999999999" customHeight="1" thickBot="1">
      <c r="A4" s="230"/>
      <c r="B4" s="709" t="s">
        <v>406</v>
      </c>
      <c r="C4" s="710"/>
      <c r="D4" s="711"/>
      <c r="E4" s="772" t="str">
        <f>IF('様式1-1_②補助事業者'!F34=0,"",'様式1-1_②補助事業者'!F34)</f>
        <v/>
      </c>
      <c r="F4" s="773"/>
      <c r="G4" s="773"/>
      <c r="H4" s="773"/>
      <c r="I4" s="773"/>
      <c r="J4" s="773"/>
      <c r="K4" s="773"/>
      <c r="L4" s="773"/>
      <c r="M4" s="774"/>
      <c r="N4" s="230"/>
    </row>
    <row r="5" spans="1:17" s="231" customFormat="1" ht="5.25" customHeight="1">
      <c r="A5" s="237"/>
      <c r="B5" s="220"/>
      <c r="C5" s="348"/>
      <c r="D5" s="348"/>
      <c r="E5" s="348"/>
      <c r="F5" s="348"/>
      <c r="G5" s="348"/>
      <c r="H5" s="348"/>
      <c r="I5" s="230"/>
      <c r="J5" s="230"/>
      <c r="K5" s="230"/>
      <c r="L5" s="230"/>
      <c r="M5" s="230"/>
      <c r="N5" s="230"/>
    </row>
    <row r="6" spans="1:17" s="231" customFormat="1" ht="15" customHeight="1" thickBot="1">
      <c r="A6" s="230" t="s">
        <v>151</v>
      </c>
      <c r="B6" s="220"/>
      <c r="C6" s="348"/>
      <c r="D6" s="348"/>
      <c r="E6" s="348"/>
      <c r="F6" s="348"/>
      <c r="G6" s="348"/>
      <c r="H6" s="348"/>
      <c r="I6" s="348"/>
      <c r="J6" s="348"/>
      <c r="K6" s="348"/>
      <c r="L6" s="348"/>
      <c r="M6" s="348"/>
      <c r="N6" s="348"/>
      <c r="O6" s="305"/>
      <c r="P6" s="305"/>
    </row>
    <row r="7" spans="1:17" s="231" customFormat="1" ht="19.95" customHeight="1" thickBot="1">
      <c r="A7" s="230"/>
      <c r="B7" s="730" t="s">
        <v>41</v>
      </c>
      <c r="C7" s="721" t="s">
        <v>158</v>
      </c>
      <c r="D7" s="722"/>
      <c r="E7" s="734" t="s">
        <v>46</v>
      </c>
      <c r="F7" s="728"/>
      <c r="G7" s="729"/>
      <c r="H7" s="349" t="str">
        <f>IF(OR(E7="",E7="　年　月　日"),"(　)",TEXT(E7,"("&amp;"aaa"&amp;")"))</f>
        <v>(　)</v>
      </c>
      <c r="I7" s="350"/>
      <c r="J7" s="351" t="s">
        <v>44</v>
      </c>
      <c r="K7" s="352" t="s">
        <v>99</v>
      </c>
      <c r="L7" s="353"/>
      <c r="M7" s="354" t="s">
        <v>44</v>
      </c>
      <c r="N7" s="230"/>
    </row>
    <row r="8" spans="1:17" s="231" customFormat="1" ht="19.95" customHeight="1">
      <c r="A8" s="230"/>
      <c r="B8" s="730"/>
      <c r="C8" s="721" t="s">
        <v>265</v>
      </c>
      <c r="D8" s="723"/>
      <c r="E8" s="355"/>
      <c r="F8" s="356" t="s">
        <v>42</v>
      </c>
      <c r="G8" s="357"/>
      <c r="H8" s="358"/>
      <c r="I8" s="358"/>
      <c r="J8" s="358"/>
      <c r="K8" s="358"/>
      <c r="L8" s="358"/>
      <c r="M8" s="358"/>
      <c r="N8" s="250"/>
      <c r="O8" s="245"/>
      <c r="P8" s="245"/>
    </row>
    <row r="9" spans="1:17" s="231" customFormat="1" ht="19.95" customHeight="1" thickBot="1">
      <c r="A9" s="230"/>
      <c r="B9" s="359" t="s">
        <v>43</v>
      </c>
      <c r="C9" s="721" t="s">
        <v>266</v>
      </c>
      <c r="D9" s="723"/>
      <c r="E9" s="360"/>
      <c r="F9" s="361" t="s">
        <v>42</v>
      </c>
      <c r="G9" s="721" t="s">
        <v>258</v>
      </c>
      <c r="H9" s="753"/>
      <c r="I9" s="754"/>
      <c r="J9" s="748" t="str">
        <f>IF(E9="","",(E9-E8)/E8*100)</f>
        <v/>
      </c>
      <c r="K9" s="749"/>
      <c r="L9" s="362" t="s">
        <v>48</v>
      </c>
      <c r="M9" s="230"/>
      <c r="N9" s="230"/>
    </row>
    <row r="10" spans="1:17" s="231" customFormat="1" ht="13.5" customHeight="1">
      <c r="A10" s="230"/>
      <c r="B10" s="363" t="s">
        <v>240</v>
      </c>
      <c r="C10" s="348"/>
      <c r="D10" s="348"/>
      <c r="E10" s="348"/>
      <c r="F10" s="348"/>
      <c r="G10" s="348"/>
      <c r="H10" s="348"/>
      <c r="I10" s="348"/>
      <c r="J10" s="230"/>
      <c r="K10" s="230"/>
      <c r="L10" s="230"/>
      <c r="M10" s="230"/>
      <c r="N10" s="230"/>
    </row>
    <row r="11" spans="1:17" s="231" customFormat="1" ht="9" customHeight="1">
      <c r="A11" s="230"/>
      <c r="B11" s="220"/>
      <c r="C11" s="348"/>
      <c r="D11" s="348"/>
      <c r="E11" s="348"/>
      <c r="F11" s="348"/>
      <c r="G11" s="348"/>
      <c r="H11" s="230"/>
      <c r="I11" s="230"/>
      <c r="J11" s="230"/>
      <c r="K11" s="230"/>
      <c r="L11" s="230"/>
      <c r="M11" s="230"/>
      <c r="N11" s="230"/>
    </row>
    <row r="12" spans="1:17" s="231" customFormat="1" ht="15" customHeight="1" thickBot="1">
      <c r="A12" s="230" t="s">
        <v>206</v>
      </c>
      <c r="B12" s="364"/>
      <c r="C12" s="365"/>
      <c r="D12" s="365"/>
      <c r="E12" s="365"/>
      <c r="F12" s="365"/>
      <c r="G12" s="365"/>
      <c r="H12" s="365"/>
      <c r="I12" s="365"/>
      <c r="J12" s="365"/>
      <c r="K12" s="365"/>
      <c r="L12" s="365"/>
      <c r="M12" s="365"/>
      <c r="N12" s="365"/>
      <c r="O12" s="366"/>
      <c r="P12" s="366"/>
      <c r="Q12" s="366"/>
    </row>
    <row r="13" spans="1:17" s="231" customFormat="1" ht="19.95" customHeight="1">
      <c r="A13" s="230"/>
      <c r="B13" s="731" t="s">
        <v>41</v>
      </c>
      <c r="C13" s="715" t="s">
        <v>160</v>
      </c>
      <c r="D13" s="747"/>
      <c r="E13" s="367"/>
      <c r="F13" s="368" t="s">
        <v>47</v>
      </c>
      <c r="G13" s="237"/>
      <c r="H13" s="237"/>
      <c r="I13" s="237"/>
      <c r="J13" s="237"/>
      <c r="K13" s="369"/>
      <c r="M13" s="237"/>
      <c r="N13" s="365"/>
      <c r="O13" s="366"/>
      <c r="P13" s="366"/>
      <c r="Q13" s="366"/>
    </row>
    <row r="14" spans="1:17" s="231" customFormat="1" ht="19.95" customHeight="1">
      <c r="A14" s="230"/>
      <c r="B14" s="732"/>
      <c r="C14" s="715" t="s">
        <v>161</v>
      </c>
      <c r="D14" s="747"/>
      <c r="E14" s="355"/>
      <c r="F14" s="368" t="s">
        <v>47</v>
      </c>
      <c r="G14" s="359" t="s">
        <v>98</v>
      </c>
      <c r="H14" s="370" t="str">
        <f>IFERROR(E14/E13,"")</f>
        <v/>
      </c>
      <c r="I14" s="308" t="s">
        <v>184</v>
      </c>
      <c r="J14" s="237"/>
      <c r="K14" s="369"/>
      <c r="M14" s="237"/>
      <c r="N14" s="365"/>
      <c r="O14" s="366"/>
      <c r="P14" s="366"/>
      <c r="Q14" s="366"/>
    </row>
    <row r="15" spans="1:17" s="231" customFormat="1" ht="19.95" customHeight="1">
      <c r="A15" s="230"/>
      <c r="B15" s="733"/>
      <c r="C15" s="715" t="s">
        <v>259</v>
      </c>
      <c r="D15" s="755"/>
      <c r="E15" s="371"/>
      <c r="F15" s="372" t="s">
        <v>45</v>
      </c>
      <c r="G15" s="373"/>
      <c r="H15" s="237"/>
      <c r="I15" s="237"/>
      <c r="J15" s="266"/>
      <c r="K15" s="237"/>
      <c r="M15" s="237"/>
      <c r="N15" s="365"/>
      <c r="O15" s="366"/>
      <c r="P15" s="366"/>
      <c r="Q15" s="366"/>
    </row>
    <row r="16" spans="1:17" s="231" customFormat="1" ht="19.95" customHeight="1" thickBot="1">
      <c r="A16" s="230"/>
      <c r="B16" s="359" t="s">
        <v>43</v>
      </c>
      <c r="C16" s="715" t="s">
        <v>260</v>
      </c>
      <c r="D16" s="755"/>
      <c r="E16" s="360"/>
      <c r="F16" s="374" t="s">
        <v>45</v>
      </c>
      <c r="G16" s="715" t="s">
        <v>258</v>
      </c>
      <c r="H16" s="716"/>
      <c r="I16" s="717"/>
      <c r="J16" s="750" t="str">
        <f>IF(E16="","",(E16-E15)/E15*100)</f>
        <v/>
      </c>
      <c r="K16" s="751"/>
      <c r="L16" s="375" t="s">
        <v>48</v>
      </c>
      <c r="M16" s="237"/>
      <c r="N16" s="365"/>
      <c r="O16" s="366"/>
    </row>
    <row r="17" spans="1:17" s="231" customFormat="1" ht="9" customHeight="1">
      <c r="A17" s="230"/>
      <c r="B17" s="364"/>
      <c r="C17" s="365"/>
      <c r="D17" s="365"/>
      <c r="E17" s="365"/>
      <c r="F17" s="365"/>
      <c r="G17" s="365"/>
      <c r="H17" s="365"/>
      <c r="I17" s="365"/>
      <c r="J17" s="365"/>
      <c r="K17" s="365"/>
      <c r="L17" s="365"/>
      <c r="M17" s="365"/>
      <c r="N17" s="365"/>
      <c r="O17" s="366"/>
      <c r="P17" s="366"/>
      <c r="Q17" s="366"/>
    </row>
    <row r="18" spans="1:17" s="231" customFormat="1" ht="15" customHeight="1">
      <c r="A18" s="230" t="s">
        <v>207</v>
      </c>
      <c r="B18" s="364"/>
      <c r="C18" s="365"/>
      <c r="D18" s="365"/>
      <c r="E18" s="365"/>
      <c r="F18" s="365"/>
      <c r="G18" s="365"/>
      <c r="H18" s="365"/>
      <c r="I18" s="365"/>
      <c r="J18" s="365"/>
      <c r="K18" s="365"/>
      <c r="L18" s="365"/>
      <c r="M18" s="365"/>
      <c r="N18" s="365"/>
      <c r="O18" s="366"/>
      <c r="P18" s="366"/>
      <c r="Q18" s="366"/>
    </row>
    <row r="19" spans="1:17" s="231" customFormat="1" ht="15" customHeight="1" thickBot="1">
      <c r="A19" s="230" t="s">
        <v>220</v>
      </c>
      <c r="B19" s="364"/>
      <c r="C19" s="365"/>
      <c r="D19" s="365"/>
      <c r="E19" s="365"/>
      <c r="F19" s="365"/>
      <c r="G19" s="365"/>
      <c r="H19" s="365"/>
      <c r="I19" s="365"/>
      <c r="J19" s="365"/>
      <c r="K19" s="365"/>
      <c r="L19" s="365"/>
      <c r="M19" s="365"/>
      <c r="N19" s="365"/>
      <c r="O19" s="366"/>
      <c r="P19" s="366"/>
      <c r="Q19" s="366"/>
    </row>
    <row r="20" spans="1:17" s="231" customFormat="1" ht="19.95" customHeight="1" thickBot="1">
      <c r="A20" s="250"/>
      <c r="B20" s="376" t="s">
        <v>43</v>
      </c>
      <c r="C20" s="724" t="s">
        <v>209</v>
      </c>
      <c r="D20" s="725"/>
      <c r="E20" s="377"/>
      <c r="F20" s="264" t="s">
        <v>48</v>
      </c>
      <c r="G20" s="770" t="s">
        <v>211</v>
      </c>
      <c r="H20" s="771"/>
      <c r="I20" s="377"/>
      <c r="J20" s="378" t="s">
        <v>48</v>
      </c>
      <c r="K20" s="243"/>
      <c r="L20" s="243"/>
      <c r="M20" s="243"/>
      <c r="N20" s="243"/>
      <c r="O20" s="379"/>
      <c r="P20" s="379"/>
    </row>
    <row r="21" spans="1:17" s="231" customFormat="1" ht="19.95" customHeight="1" thickBot="1">
      <c r="A21" s="250"/>
      <c r="B21" s="380" t="s">
        <v>212</v>
      </c>
      <c r="C21" s="381" t="s">
        <v>95</v>
      </c>
      <c r="D21" s="490" t="s">
        <v>216</v>
      </c>
      <c r="E21" s="726"/>
      <c r="F21" s="251" t="s">
        <v>95</v>
      </c>
      <c r="G21" s="600" t="s">
        <v>217</v>
      </c>
      <c r="H21" s="535"/>
      <c r="I21" s="251" t="s">
        <v>95</v>
      </c>
      <c r="J21" s="382" t="s">
        <v>218</v>
      </c>
      <c r="K21" s="592"/>
      <c r="L21" s="752"/>
      <c r="M21" s="264" t="s">
        <v>196</v>
      </c>
      <c r="N21" s="243"/>
      <c r="O21" s="379"/>
      <c r="P21" s="379"/>
    </row>
    <row r="22" spans="1:17" s="231" customFormat="1" ht="9" customHeight="1">
      <c r="A22" s="230"/>
      <c r="B22" s="364"/>
      <c r="C22" s="365"/>
      <c r="D22" s="365"/>
      <c r="E22" s="365"/>
      <c r="F22" s="365"/>
      <c r="G22" s="365"/>
      <c r="H22" s="365"/>
      <c r="I22" s="365"/>
      <c r="J22" s="365"/>
      <c r="K22" s="365"/>
      <c r="L22" s="365"/>
      <c r="M22" s="365"/>
      <c r="N22" s="365"/>
      <c r="O22" s="366"/>
      <c r="P22" s="366"/>
      <c r="Q22" s="366"/>
    </row>
    <row r="23" spans="1:17" s="262" customFormat="1" ht="15" customHeight="1" thickBot="1">
      <c r="A23" s="285" t="s">
        <v>221</v>
      </c>
      <c r="B23" s="243"/>
      <c r="C23" s="243"/>
      <c r="D23" s="243"/>
      <c r="E23" s="243"/>
      <c r="F23" s="243"/>
      <c r="G23" s="243"/>
      <c r="H23" s="243"/>
      <c r="I23" s="243"/>
      <c r="J23" s="243"/>
      <c r="K23" s="243"/>
      <c r="L23" s="243"/>
      <c r="M23" s="243"/>
      <c r="N23" s="243"/>
      <c r="O23" s="379"/>
      <c r="P23" s="379"/>
    </row>
    <row r="24" spans="1:17" s="231" customFormat="1" ht="45" customHeight="1" thickBot="1">
      <c r="A24" s="250"/>
      <c r="B24" s="481"/>
      <c r="C24" s="482"/>
      <c r="D24" s="482"/>
      <c r="E24" s="482"/>
      <c r="F24" s="482"/>
      <c r="G24" s="482"/>
      <c r="H24" s="482"/>
      <c r="I24" s="482"/>
      <c r="J24" s="482"/>
      <c r="K24" s="482"/>
      <c r="L24" s="482"/>
      <c r="M24" s="483"/>
      <c r="N24" s="243"/>
      <c r="O24" s="379"/>
      <c r="P24" s="379"/>
    </row>
    <row r="25" spans="1:17" s="231" customFormat="1" ht="13.5" customHeight="1">
      <c r="A25" s="250"/>
      <c r="B25" s="358" t="s">
        <v>19</v>
      </c>
      <c r="C25" s="358"/>
      <c r="D25" s="358"/>
      <c r="E25" s="358"/>
      <c r="F25" s="358"/>
      <c r="G25" s="358"/>
      <c r="H25" s="358"/>
      <c r="I25" s="358"/>
      <c r="J25" s="358"/>
      <c r="K25" s="358"/>
      <c r="L25" s="358"/>
      <c r="M25" s="358"/>
      <c r="N25" s="358"/>
      <c r="O25" s="383"/>
      <c r="P25" s="383"/>
    </row>
    <row r="26" spans="1:17" s="388" customFormat="1" ht="15" customHeight="1">
      <c r="A26" s="384" t="s">
        <v>450</v>
      </c>
      <c r="B26" s="385"/>
      <c r="C26" s="386"/>
      <c r="D26" s="386"/>
      <c r="E26" s="386"/>
      <c r="F26" s="386"/>
      <c r="G26" s="386"/>
      <c r="H26" s="386"/>
      <c r="I26" s="386"/>
      <c r="J26" s="386"/>
      <c r="K26" s="386"/>
      <c r="L26" s="386"/>
      <c r="M26" s="386"/>
      <c r="N26" s="386"/>
      <c r="O26" s="387"/>
      <c r="P26" s="387"/>
    </row>
    <row r="27" spans="1:17" s="391" customFormat="1" ht="15" customHeight="1" thickBot="1">
      <c r="A27" s="389" t="s">
        <v>261</v>
      </c>
      <c r="B27" s="390"/>
      <c r="C27" s="390"/>
      <c r="D27" s="390"/>
      <c r="E27" s="390"/>
      <c r="F27" s="390"/>
      <c r="G27" s="390"/>
      <c r="H27" s="390"/>
      <c r="I27" s="390"/>
      <c r="J27" s="390"/>
      <c r="K27" s="390"/>
      <c r="L27" s="390"/>
      <c r="M27" s="390"/>
      <c r="N27" s="390"/>
      <c r="O27" s="390"/>
      <c r="P27" s="390"/>
    </row>
    <row r="28" spans="1:17" s="366" customFormat="1" ht="100.2" customHeight="1" thickBot="1">
      <c r="A28" s="365"/>
      <c r="B28" s="481"/>
      <c r="C28" s="482"/>
      <c r="D28" s="482"/>
      <c r="E28" s="482"/>
      <c r="F28" s="482"/>
      <c r="G28" s="482"/>
      <c r="H28" s="482"/>
      <c r="I28" s="482"/>
      <c r="J28" s="482"/>
      <c r="K28" s="482"/>
      <c r="L28" s="482"/>
      <c r="M28" s="483"/>
      <c r="N28" s="392"/>
      <c r="O28" s="393"/>
      <c r="P28" s="393"/>
      <c r="Q28" s="394"/>
    </row>
    <row r="29" spans="1:17" s="366" customFormat="1" ht="9" customHeight="1">
      <c r="A29" s="365"/>
      <c r="B29" s="395"/>
      <c r="C29" s="395"/>
      <c r="D29" s="395"/>
      <c r="E29" s="395"/>
      <c r="F29" s="395"/>
      <c r="G29" s="395"/>
      <c r="H29" s="395"/>
      <c r="I29" s="395"/>
      <c r="J29" s="395"/>
      <c r="K29" s="395"/>
      <c r="L29" s="395"/>
      <c r="M29" s="395"/>
      <c r="N29" s="395"/>
      <c r="O29" s="396"/>
      <c r="P29" s="396"/>
      <c r="Q29" s="394"/>
    </row>
    <row r="30" spans="1:17" s="391" customFormat="1" ht="15" customHeight="1">
      <c r="A30" s="397" t="s">
        <v>262</v>
      </c>
      <c r="B30" s="390"/>
      <c r="C30" s="390"/>
      <c r="D30" s="390"/>
      <c r="E30" s="390"/>
      <c r="F30" s="390"/>
      <c r="G30" s="390"/>
      <c r="H30" s="390"/>
      <c r="I30" s="390"/>
      <c r="J30" s="390"/>
      <c r="K30" s="390"/>
      <c r="L30" s="390"/>
      <c r="M30" s="390"/>
      <c r="N30" s="390"/>
      <c r="O30" s="390"/>
      <c r="P30" s="390"/>
    </row>
    <row r="31" spans="1:17" s="231" customFormat="1" ht="13.8" thickBot="1">
      <c r="A31" s="230" t="s">
        <v>152</v>
      </c>
      <c r="B31" s="300" t="s">
        <v>153</v>
      </c>
      <c r="C31" s="348"/>
      <c r="D31" s="348"/>
      <c r="E31" s="230"/>
      <c r="F31" s="230"/>
      <c r="G31" s="398"/>
      <c r="H31" s="398"/>
      <c r="I31" s="348"/>
      <c r="J31" s="230"/>
      <c r="K31" s="230"/>
      <c r="L31" s="230"/>
      <c r="M31" s="230"/>
      <c r="N31" s="230"/>
      <c r="O31" s="305"/>
      <c r="P31" s="305"/>
    </row>
    <row r="32" spans="1:17" s="231" customFormat="1" ht="19.95" customHeight="1" thickBot="1">
      <c r="A32" s="230"/>
      <c r="B32" s="743" t="s">
        <v>451</v>
      </c>
      <c r="C32" s="715" t="s">
        <v>158</v>
      </c>
      <c r="D32" s="722"/>
      <c r="E32" s="727" t="s">
        <v>46</v>
      </c>
      <c r="F32" s="728"/>
      <c r="G32" s="729"/>
      <c r="H32" s="399" t="str">
        <f>IF(OR(E32="",E32="　年　月　日"),"(　)",TEXT(E32,"("&amp;"aaa"&amp;")"))</f>
        <v>(　)</v>
      </c>
      <c r="I32" s="400"/>
      <c r="J32" s="401" t="s">
        <v>44</v>
      </c>
      <c r="K32" s="402" t="s">
        <v>99</v>
      </c>
      <c r="L32" s="403"/>
      <c r="M32" s="404" t="s">
        <v>44</v>
      </c>
      <c r="N32" s="230"/>
    </row>
    <row r="33" spans="1:21" s="231" customFormat="1" ht="19.95" customHeight="1">
      <c r="A33" s="230"/>
      <c r="B33" s="744"/>
      <c r="C33" s="715" t="s">
        <v>167</v>
      </c>
      <c r="D33" s="722"/>
      <c r="E33" s="405"/>
      <c r="F33" s="356" t="s">
        <v>42</v>
      </c>
      <c r="G33" s="406"/>
      <c r="H33" s="407"/>
      <c r="I33" s="407"/>
      <c r="J33" s="407"/>
      <c r="K33" s="408"/>
      <c r="L33" s="407"/>
      <c r="M33" s="409"/>
      <c r="N33" s="250"/>
      <c r="O33" s="245"/>
      <c r="P33" s="245"/>
    </row>
    <row r="34" spans="1:21" s="231" customFormat="1" ht="19.95" customHeight="1" thickBot="1">
      <c r="A34" s="230"/>
      <c r="B34" s="745"/>
      <c r="C34" s="715" t="s">
        <v>213</v>
      </c>
      <c r="D34" s="722"/>
      <c r="E34" s="405"/>
      <c r="F34" s="410" t="s">
        <v>42</v>
      </c>
      <c r="G34" s="738" t="s">
        <v>121</v>
      </c>
      <c r="H34" s="739"/>
      <c r="I34" s="411" t="str">
        <f>IF(E34="","",(E34-E33)/E33*100)</f>
        <v/>
      </c>
      <c r="J34" s="412" t="s">
        <v>48</v>
      </c>
      <c r="K34" s="413" t="str">
        <f>IF(E34="","",(E34-E33))</f>
        <v/>
      </c>
      <c r="L34" s="414" t="s">
        <v>42</v>
      </c>
      <c r="M34" s="358"/>
      <c r="N34" s="250"/>
      <c r="O34" s="245"/>
      <c r="P34" s="245"/>
    </row>
    <row r="35" spans="1:21" s="231" customFormat="1" ht="19.95" customHeight="1" thickBot="1">
      <c r="A35" s="230"/>
      <c r="B35" s="735" t="s">
        <v>452</v>
      </c>
      <c r="C35" s="715" t="s">
        <v>158</v>
      </c>
      <c r="D35" s="722"/>
      <c r="E35" s="742" t="s">
        <v>46</v>
      </c>
      <c r="F35" s="728"/>
      <c r="G35" s="728"/>
      <c r="H35" s="399" t="str">
        <f>IF(OR(E35="",E35="　年　月　日"),"(　)",TEXT(E35,"("&amp;"aaa"&amp;")"))</f>
        <v>(　)</v>
      </c>
      <c r="I35" s="400"/>
      <c r="J35" s="401" t="s">
        <v>44</v>
      </c>
      <c r="K35" s="402" t="s">
        <v>99</v>
      </c>
      <c r="L35" s="403"/>
      <c r="M35" s="415" t="s">
        <v>44</v>
      </c>
      <c r="N35" s="230"/>
    </row>
    <row r="36" spans="1:21" s="231" customFormat="1" ht="19.95" customHeight="1">
      <c r="A36" s="230"/>
      <c r="B36" s="735"/>
      <c r="C36" s="715" t="s">
        <v>164</v>
      </c>
      <c r="D36" s="722"/>
      <c r="E36" s="736"/>
      <c r="F36" s="740" t="s">
        <v>42</v>
      </c>
      <c r="G36" s="718" t="s">
        <v>122</v>
      </c>
      <c r="H36" s="718"/>
      <c r="I36" s="416" t="str">
        <f>IF(E36="","",(E36-E33)/E33*100)</f>
        <v/>
      </c>
      <c r="J36" s="417" t="s">
        <v>48</v>
      </c>
      <c r="K36" s="418" t="str">
        <f>IF(E36="","",(E36-E33))</f>
        <v/>
      </c>
      <c r="L36" s="419" t="s">
        <v>42</v>
      </c>
      <c r="M36" s="409"/>
      <c r="N36" s="230"/>
      <c r="U36" s="420"/>
    </row>
    <row r="37" spans="1:21" s="231" customFormat="1" ht="19.95" customHeight="1" thickBot="1">
      <c r="A37" s="230"/>
      <c r="B37" s="730"/>
      <c r="C37" s="715"/>
      <c r="D37" s="722"/>
      <c r="E37" s="737"/>
      <c r="F37" s="741"/>
      <c r="G37" s="719" t="s">
        <v>143</v>
      </c>
      <c r="H37" s="720"/>
      <c r="I37" s="421" t="str">
        <f>IF(E36="","",(E36-E34)/E34*100)</f>
        <v/>
      </c>
      <c r="J37" s="422" t="s">
        <v>48</v>
      </c>
      <c r="K37" s="423" t="str">
        <f>IF(E36="","",(E36-E34))</f>
        <v/>
      </c>
      <c r="L37" s="424" t="s">
        <v>42</v>
      </c>
      <c r="M37" s="358"/>
      <c r="N37" s="250"/>
      <c r="O37" s="245"/>
      <c r="P37" s="245"/>
    </row>
    <row r="38" spans="1:21" s="231" customFormat="1" ht="9" customHeight="1">
      <c r="A38" s="230"/>
      <c r="B38" s="220"/>
      <c r="C38" s="348"/>
      <c r="D38" s="348"/>
      <c r="E38" s="348"/>
      <c r="F38" s="425"/>
      <c r="G38" s="425"/>
      <c r="H38" s="237"/>
      <c r="I38" s="237"/>
      <c r="J38" s="237"/>
      <c r="K38" s="237"/>
      <c r="L38" s="237"/>
      <c r="M38" s="237"/>
      <c r="N38" s="230"/>
    </row>
    <row r="39" spans="1:21" s="231" customFormat="1" ht="13.8" thickBot="1">
      <c r="A39" s="230" t="s">
        <v>152</v>
      </c>
      <c r="B39" s="300" t="s">
        <v>222</v>
      </c>
      <c r="C39" s="365"/>
      <c r="D39" s="365"/>
      <c r="E39" s="365"/>
      <c r="F39" s="365"/>
      <c r="G39" s="365"/>
      <c r="H39" s="365"/>
      <c r="I39" s="365"/>
      <c r="J39" s="365"/>
      <c r="K39" s="365"/>
      <c r="L39" s="365"/>
      <c r="M39" s="365"/>
      <c r="N39" s="365"/>
      <c r="O39" s="426"/>
      <c r="P39" s="366"/>
      <c r="Q39" s="366"/>
    </row>
    <row r="40" spans="1:21" s="231" customFormat="1" ht="19.95" customHeight="1">
      <c r="A40" s="230"/>
      <c r="B40" s="735" t="s">
        <v>453</v>
      </c>
      <c r="C40" s="715" t="s">
        <v>163</v>
      </c>
      <c r="D40" s="716"/>
      <c r="E40" s="716"/>
      <c r="F40" s="367"/>
      <c r="G40" s="368" t="s">
        <v>45</v>
      </c>
      <c r="H40" s="237"/>
      <c r="I40" s="237"/>
      <c r="J40" s="237"/>
      <c r="K40" s="237"/>
      <c r="L40" s="369"/>
      <c r="M40" s="237"/>
      <c r="N40" s="365"/>
      <c r="O40" s="366"/>
      <c r="P40" s="366"/>
      <c r="Q40" s="366"/>
    </row>
    <row r="41" spans="1:21" s="231" customFormat="1" ht="19.95" customHeight="1">
      <c r="A41" s="230"/>
      <c r="B41" s="730"/>
      <c r="C41" s="715" t="s">
        <v>166</v>
      </c>
      <c r="D41" s="716"/>
      <c r="E41" s="716"/>
      <c r="F41" s="355"/>
      <c r="G41" s="368" t="s">
        <v>45</v>
      </c>
      <c r="H41" s="746" t="s">
        <v>121</v>
      </c>
      <c r="I41" s="746"/>
      <c r="J41" s="411" t="str">
        <f>IF(F41="","",(F41-F40)/F40*100)</f>
        <v/>
      </c>
      <c r="K41" s="412" t="s">
        <v>48</v>
      </c>
      <c r="L41" s="413" t="str">
        <f>IF(F41="","",(F41-F40))</f>
        <v/>
      </c>
      <c r="M41" s="375" t="s">
        <v>45</v>
      </c>
      <c r="N41" s="230"/>
      <c r="O41" s="366"/>
      <c r="P41" s="366"/>
      <c r="Q41" s="366"/>
    </row>
    <row r="42" spans="1:21" s="231" customFormat="1" ht="19.95" customHeight="1">
      <c r="A42" s="230"/>
      <c r="B42" s="735" t="s">
        <v>454</v>
      </c>
      <c r="C42" s="769" t="s">
        <v>160</v>
      </c>
      <c r="D42" s="769"/>
      <c r="E42" s="769"/>
      <c r="F42" s="427"/>
      <c r="G42" s="428" t="s">
        <v>47</v>
      </c>
      <c r="H42" s="429"/>
      <c r="I42" s="430"/>
      <c r="J42" s="430"/>
      <c r="K42" s="430"/>
      <c r="L42" s="431"/>
      <c r="M42" s="430"/>
      <c r="N42" s="365"/>
      <c r="O42" s="366"/>
      <c r="P42" s="366"/>
      <c r="Q42" s="366"/>
    </row>
    <row r="43" spans="1:21" s="231" customFormat="1" ht="19.95" customHeight="1">
      <c r="A43" s="230"/>
      <c r="B43" s="735"/>
      <c r="C43" s="716" t="s">
        <v>161</v>
      </c>
      <c r="D43" s="716"/>
      <c r="E43" s="716"/>
      <c r="F43" s="355"/>
      <c r="G43" s="374" t="s">
        <v>47</v>
      </c>
      <c r="H43" s="432"/>
      <c r="I43" s="428"/>
      <c r="J43" s="428"/>
      <c r="K43" s="428"/>
      <c r="L43" s="433"/>
      <c r="M43" s="428"/>
      <c r="N43" s="365"/>
      <c r="O43" s="366"/>
      <c r="P43" s="366"/>
      <c r="Q43" s="366"/>
    </row>
    <row r="44" spans="1:21" s="231" customFormat="1" ht="19.95" customHeight="1">
      <c r="A44" s="230"/>
      <c r="B44" s="735"/>
      <c r="C44" s="763" t="s">
        <v>263</v>
      </c>
      <c r="D44" s="764"/>
      <c r="E44" s="765"/>
      <c r="F44" s="759"/>
      <c r="G44" s="761" t="s">
        <v>45</v>
      </c>
      <c r="H44" s="746" t="s">
        <v>122</v>
      </c>
      <c r="I44" s="746"/>
      <c r="J44" s="411" t="str">
        <f>IF(F44="","",(F44-F40)/F40*100)</f>
        <v/>
      </c>
      <c r="K44" s="412" t="s">
        <v>48</v>
      </c>
      <c r="L44" s="413" t="str">
        <f>IF(F44="","",(F44-F40))</f>
        <v/>
      </c>
      <c r="M44" s="434" t="s">
        <v>45</v>
      </c>
      <c r="N44" s="230"/>
      <c r="O44" s="366"/>
      <c r="P44" s="366"/>
      <c r="Q44" s="366"/>
    </row>
    <row r="45" spans="1:21" s="231" customFormat="1" ht="19.95" customHeight="1" thickBot="1">
      <c r="A45" s="230"/>
      <c r="B45" s="735"/>
      <c r="C45" s="766"/>
      <c r="D45" s="767"/>
      <c r="E45" s="768"/>
      <c r="F45" s="760"/>
      <c r="G45" s="762"/>
      <c r="H45" s="719" t="s">
        <v>143</v>
      </c>
      <c r="I45" s="720"/>
      <c r="J45" s="421" t="str">
        <f>IF(F44="","",(F44-F41)/F41*100)</f>
        <v/>
      </c>
      <c r="K45" s="422" t="s">
        <v>48</v>
      </c>
      <c r="L45" s="423" t="str">
        <f>IF(F44="","",(F44-F41))</f>
        <v/>
      </c>
      <c r="M45" s="435" t="s">
        <v>45</v>
      </c>
      <c r="N45" s="365"/>
      <c r="O45" s="366"/>
      <c r="P45" s="366"/>
      <c r="Q45" s="366"/>
    </row>
    <row r="46" spans="1:21" s="231" customFormat="1" ht="8.25" customHeight="1">
      <c r="A46" s="230"/>
      <c r="B46" s="309"/>
      <c r="C46" s="436"/>
      <c r="D46" s="436"/>
      <c r="E46" s="436"/>
      <c r="F46" s="436"/>
      <c r="G46" s="436"/>
      <c r="H46" s="436"/>
      <c r="I46" s="436"/>
      <c r="J46" s="436"/>
      <c r="K46" s="436"/>
      <c r="L46" s="436"/>
      <c r="M46" s="436"/>
      <c r="N46" s="230"/>
    </row>
    <row r="47" spans="1:21" s="230" customFormat="1" ht="15" customHeight="1" thickBot="1">
      <c r="B47" s="300" t="s">
        <v>264</v>
      </c>
      <c r="C47" s="365"/>
      <c r="D47" s="365"/>
      <c r="E47" s="365"/>
      <c r="F47" s="365"/>
      <c r="G47" s="365"/>
      <c r="H47" s="365"/>
      <c r="I47" s="365"/>
      <c r="J47" s="365"/>
      <c r="K47" s="365"/>
      <c r="L47" s="365"/>
      <c r="M47" s="365"/>
      <c r="N47" s="365"/>
      <c r="O47" s="365"/>
      <c r="P47" s="365"/>
      <c r="Q47" s="365"/>
    </row>
    <row r="48" spans="1:21" s="231" customFormat="1" ht="54" customHeight="1" thickBot="1">
      <c r="A48" s="250"/>
      <c r="B48" s="481"/>
      <c r="C48" s="482"/>
      <c r="D48" s="482"/>
      <c r="E48" s="482"/>
      <c r="F48" s="482"/>
      <c r="G48" s="482"/>
      <c r="H48" s="482"/>
      <c r="I48" s="482"/>
      <c r="J48" s="482"/>
      <c r="K48" s="482"/>
      <c r="L48" s="482"/>
      <c r="M48" s="483"/>
      <c r="N48" s="243"/>
      <c r="O48" s="379"/>
      <c r="P48" s="379"/>
    </row>
    <row r="49" spans="1:16" s="439" customFormat="1" ht="9" customHeight="1">
      <c r="A49" s="391"/>
      <c r="B49" s="437"/>
      <c r="C49" s="437"/>
      <c r="D49" s="437"/>
      <c r="E49" s="437"/>
      <c r="F49" s="437"/>
      <c r="G49" s="437"/>
      <c r="H49" s="437"/>
      <c r="I49" s="437"/>
      <c r="J49" s="437"/>
      <c r="K49" s="437"/>
      <c r="L49" s="437"/>
      <c r="M49" s="437"/>
      <c r="N49" s="437"/>
      <c r="O49" s="438"/>
      <c r="P49" s="438"/>
    </row>
    <row r="50" spans="1:16" s="391" customFormat="1" ht="15" customHeight="1" thickBot="1">
      <c r="A50" s="389" t="s">
        <v>79</v>
      </c>
      <c r="B50" s="440"/>
      <c r="C50" s="440"/>
      <c r="D50" s="440"/>
      <c r="E50" s="440"/>
      <c r="F50" s="440"/>
      <c r="G50" s="440"/>
      <c r="H50" s="440"/>
      <c r="I50" s="440"/>
      <c r="J50" s="440"/>
      <c r="K50" s="440"/>
      <c r="L50" s="440"/>
      <c r="M50" s="440"/>
      <c r="N50" s="440"/>
      <c r="O50" s="440"/>
      <c r="P50" s="440"/>
    </row>
    <row r="51" spans="1:16" s="439" customFormat="1" ht="54" customHeight="1" thickBot="1">
      <c r="A51" s="391"/>
      <c r="B51" s="756"/>
      <c r="C51" s="757"/>
      <c r="D51" s="757"/>
      <c r="E51" s="757"/>
      <c r="F51" s="757"/>
      <c r="G51" s="757"/>
      <c r="H51" s="757"/>
      <c r="I51" s="757"/>
      <c r="J51" s="757"/>
      <c r="K51" s="757"/>
      <c r="L51" s="757"/>
      <c r="M51" s="758"/>
      <c r="N51" s="437"/>
      <c r="O51" s="438"/>
      <c r="P51" s="438"/>
    </row>
    <row r="52" spans="1:16" s="247" customFormat="1">
      <c r="B52" s="247" t="s">
        <v>299</v>
      </c>
    </row>
    <row r="53" spans="1:16" s="247" customFormat="1"/>
    <row r="54" spans="1:16">
      <c r="B54" s="2" t="s">
        <v>35</v>
      </c>
    </row>
    <row r="55" spans="1:16">
      <c r="B55" s="2" t="s">
        <v>93</v>
      </c>
    </row>
  </sheetData>
  <mergeCells count="52">
    <mergeCell ref="H44:I44"/>
    <mergeCell ref="H45:I45"/>
    <mergeCell ref="B48:M48"/>
    <mergeCell ref="B51:M51"/>
    <mergeCell ref="A2:N2"/>
    <mergeCell ref="B40:B41"/>
    <mergeCell ref="C40:E40"/>
    <mergeCell ref="C41:E41"/>
    <mergeCell ref="H41:I41"/>
    <mergeCell ref="B42:B45"/>
    <mergeCell ref="C42:E42"/>
    <mergeCell ref="C43:E43"/>
    <mergeCell ref="C44:E45"/>
    <mergeCell ref="F44:F45"/>
    <mergeCell ref="G44:G45"/>
    <mergeCell ref="B35:B37"/>
    <mergeCell ref="C35:D35"/>
    <mergeCell ref="E35:G35"/>
    <mergeCell ref="C36:D37"/>
    <mergeCell ref="E36:E37"/>
    <mergeCell ref="F36:F37"/>
    <mergeCell ref="G36:H36"/>
    <mergeCell ref="G37:H37"/>
    <mergeCell ref="B24:M24"/>
    <mergeCell ref="B28:M28"/>
    <mergeCell ref="B32:B34"/>
    <mergeCell ref="C32:D32"/>
    <mergeCell ref="E32:G32"/>
    <mergeCell ref="C33:D33"/>
    <mergeCell ref="C34:D34"/>
    <mergeCell ref="G34:H34"/>
    <mergeCell ref="C16:D16"/>
    <mergeCell ref="J16:K16"/>
    <mergeCell ref="C20:D20"/>
    <mergeCell ref="G20:H20"/>
    <mergeCell ref="D21:E21"/>
    <mergeCell ref="G21:H21"/>
    <mergeCell ref="K21:L21"/>
    <mergeCell ref="G16:I16"/>
    <mergeCell ref="B4:D4"/>
    <mergeCell ref="E4:M4"/>
    <mergeCell ref="B13:B15"/>
    <mergeCell ref="C13:D13"/>
    <mergeCell ref="C14:D14"/>
    <mergeCell ref="C15:D15"/>
    <mergeCell ref="C9:D9"/>
    <mergeCell ref="G9:I9"/>
    <mergeCell ref="J9:K9"/>
    <mergeCell ref="B7:B8"/>
    <mergeCell ref="C7:D7"/>
    <mergeCell ref="E7:G7"/>
    <mergeCell ref="C8:D8"/>
  </mergeCells>
  <phoneticPr fontId="2"/>
  <dataValidations disablePrompts="1" count="1">
    <dataValidation type="list" allowBlank="1" showInputMessage="1" showErrorMessage="1" sqref="C21 F21 I21" xr:uid="{00000000-0002-0000-06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0"/>
  <sheetViews>
    <sheetView showGridLines="0" view="pageBreakPreview" topLeftCell="A24" zoomScale="120" zoomScaleNormal="100" zoomScaleSheetLayoutView="120" workbookViewId="0">
      <selection activeCell="F26" sqref="F26:N31"/>
    </sheetView>
  </sheetViews>
  <sheetFormatPr defaultRowHeight="13.2"/>
  <cols>
    <col min="1" max="1" width="2.5" style="21" customWidth="1"/>
    <col min="2" max="2" width="6.59765625" style="2" customWidth="1"/>
    <col min="3" max="4" width="3.69921875" style="2" customWidth="1"/>
    <col min="5" max="5" width="10.09765625" style="2" customWidth="1"/>
    <col min="6" max="6" width="7.09765625" style="2" customWidth="1"/>
    <col min="7" max="7" width="7.5" style="2" customWidth="1"/>
    <col min="8" max="8" width="5.59765625" style="2" customWidth="1"/>
    <col min="9" max="9" width="5.69921875" style="6" customWidth="1"/>
    <col min="10" max="12" width="5.59765625" style="6" customWidth="1"/>
    <col min="13" max="13" width="6.59765625" style="6" customWidth="1"/>
    <col min="14" max="14" width="5.59765625" style="6" customWidth="1"/>
    <col min="15" max="15" width="2.5" style="6" customWidth="1"/>
    <col min="16" max="257" width="9" style="6"/>
    <col min="258" max="258" width="2.5" style="6" customWidth="1"/>
    <col min="259" max="263" width="16.69921875" style="6" customWidth="1"/>
    <col min="264" max="264" width="1.59765625" style="6" customWidth="1"/>
    <col min="265" max="513" width="9" style="6"/>
    <col min="514" max="514" width="2.5" style="6" customWidth="1"/>
    <col min="515" max="519" width="16.69921875" style="6" customWidth="1"/>
    <col min="520" max="520" width="1.59765625" style="6" customWidth="1"/>
    <col min="521" max="769" width="9" style="6"/>
    <col min="770" max="770" width="2.5" style="6" customWidth="1"/>
    <col min="771" max="775" width="16.69921875" style="6" customWidth="1"/>
    <col min="776" max="776" width="1.59765625" style="6" customWidth="1"/>
    <col min="777" max="1025" width="9" style="6"/>
    <col min="1026" max="1026" width="2.5" style="6" customWidth="1"/>
    <col min="1027" max="1031" width="16.69921875" style="6" customWidth="1"/>
    <col min="1032" max="1032" width="1.59765625" style="6" customWidth="1"/>
    <col min="1033" max="1281" width="9" style="6"/>
    <col min="1282" max="1282" width="2.5" style="6" customWidth="1"/>
    <col min="1283" max="1287" width="16.69921875" style="6" customWidth="1"/>
    <col min="1288" max="1288" width="1.59765625" style="6" customWidth="1"/>
    <col min="1289" max="1537" width="9" style="6"/>
    <col min="1538" max="1538" width="2.5" style="6" customWidth="1"/>
    <col min="1539" max="1543" width="16.69921875" style="6" customWidth="1"/>
    <col min="1544" max="1544" width="1.59765625" style="6" customWidth="1"/>
    <col min="1545" max="1793" width="9" style="6"/>
    <col min="1794" max="1794" width="2.5" style="6" customWidth="1"/>
    <col min="1795" max="1799" width="16.69921875" style="6" customWidth="1"/>
    <col min="1800" max="1800" width="1.59765625" style="6" customWidth="1"/>
    <col min="1801" max="2049" width="9" style="6"/>
    <col min="2050" max="2050" width="2.5" style="6" customWidth="1"/>
    <col min="2051" max="2055" width="16.69921875" style="6" customWidth="1"/>
    <col min="2056" max="2056" width="1.59765625" style="6" customWidth="1"/>
    <col min="2057" max="2305" width="9" style="6"/>
    <col min="2306" max="2306" width="2.5" style="6" customWidth="1"/>
    <col min="2307" max="2311" width="16.69921875" style="6" customWidth="1"/>
    <col min="2312" max="2312" width="1.59765625" style="6" customWidth="1"/>
    <col min="2313" max="2561" width="9" style="6"/>
    <col min="2562" max="2562" width="2.5" style="6" customWidth="1"/>
    <col min="2563" max="2567" width="16.69921875" style="6" customWidth="1"/>
    <col min="2568" max="2568" width="1.59765625" style="6" customWidth="1"/>
    <col min="2569" max="2817" width="9" style="6"/>
    <col min="2818" max="2818" width="2.5" style="6" customWidth="1"/>
    <col min="2819" max="2823" width="16.69921875" style="6" customWidth="1"/>
    <col min="2824" max="2824" width="1.59765625" style="6" customWidth="1"/>
    <col min="2825" max="3073" width="9" style="6"/>
    <col min="3074" max="3074" width="2.5" style="6" customWidth="1"/>
    <col min="3075" max="3079" width="16.69921875" style="6" customWidth="1"/>
    <col min="3080" max="3080" width="1.59765625" style="6" customWidth="1"/>
    <col min="3081" max="3329" width="9" style="6"/>
    <col min="3330" max="3330" width="2.5" style="6" customWidth="1"/>
    <col min="3331" max="3335" width="16.69921875" style="6" customWidth="1"/>
    <col min="3336" max="3336" width="1.59765625" style="6" customWidth="1"/>
    <col min="3337" max="3585" width="9" style="6"/>
    <col min="3586" max="3586" width="2.5" style="6" customWidth="1"/>
    <col min="3587" max="3591" width="16.69921875" style="6" customWidth="1"/>
    <col min="3592" max="3592" width="1.59765625" style="6" customWidth="1"/>
    <col min="3593" max="3841" width="9" style="6"/>
    <col min="3842" max="3842" width="2.5" style="6" customWidth="1"/>
    <col min="3843" max="3847" width="16.69921875" style="6" customWidth="1"/>
    <col min="3848" max="3848" width="1.59765625" style="6" customWidth="1"/>
    <col min="3849" max="4097" width="9" style="6"/>
    <col min="4098" max="4098" width="2.5" style="6" customWidth="1"/>
    <col min="4099" max="4103" width="16.69921875" style="6" customWidth="1"/>
    <col min="4104" max="4104" width="1.59765625" style="6" customWidth="1"/>
    <col min="4105" max="4353" width="9" style="6"/>
    <col min="4354" max="4354" width="2.5" style="6" customWidth="1"/>
    <col min="4355" max="4359" width="16.69921875" style="6" customWidth="1"/>
    <col min="4360" max="4360" width="1.59765625" style="6" customWidth="1"/>
    <col min="4361" max="4609" width="9" style="6"/>
    <col min="4610" max="4610" width="2.5" style="6" customWidth="1"/>
    <col min="4611" max="4615" width="16.69921875" style="6" customWidth="1"/>
    <col min="4616" max="4616" width="1.59765625" style="6" customWidth="1"/>
    <col min="4617" max="4865" width="9" style="6"/>
    <col min="4866" max="4866" width="2.5" style="6" customWidth="1"/>
    <col min="4867" max="4871" width="16.69921875" style="6" customWidth="1"/>
    <col min="4872" max="4872" width="1.59765625" style="6" customWidth="1"/>
    <col min="4873" max="5121" width="9" style="6"/>
    <col min="5122" max="5122" width="2.5" style="6" customWidth="1"/>
    <col min="5123" max="5127" width="16.69921875" style="6" customWidth="1"/>
    <col min="5128" max="5128" width="1.59765625" style="6" customWidth="1"/>
    <col min="5129" max="5377" width="9" style="6"/>
    <col min="5378" max="5378" width="2.5" style="6" customWidth="1"/>
    <col min="5379" max="5383" width="16.69921875" style="6" customWidth="1"/>
    <col min="5384" max="5384" width="1.59765625" style="6" customWidth="1"/>
    <col min="5385" max="5633" width="9" style="6"/>
    <col min="5634" max="5634" width="2.5" style="6" customWidth="1"/>
    <col min="5635" max="5639" width="16.69921875" style="6" customWidth="1"/>
    <col min="5640" max="5640" width="1.59765625" style="6" customWidth="1"/>
    <col min="5641" max="5889" width="9" style="6"/>
    <col min="5890" max="5890" width="2.5" style="6" customWidth="1"/>
    <col min="5891" max="5895" width="16.69921875" style="6" customWidth="1"/>
    <col min="5896" max="5896" width="1.59765625" style="6" customWidth="1"/>
    <col min="5897" max="6145" width="9" style="6"/>
    <col min="6146" max="6146" width="2.5" style="6" customWidth="1"/>
    <col min="6147" max="6151" width="16.69921875" style="6" customWidth="1"/>
    <col min="6152" max="6152" width="1.59765625" style="6" customWidth="1"/>
    <col min="6153" max="6401" width="9" style="6"/>
    <col min="6402" max="6402" width="2.5" style="6" customWidth="1"/>
    <col min="6403" max="6407" width="16.69921875" style="6" customWidth="1"/>
    <col min="6408" max="6408" width="1.59765625" style="6" customWidth="1"/>
    <col min="6409" max="6657" width="9" style="6"/>
    <col min="6658" max="6658" width="2.5" style="6" customWidth="1"/>
    <col min="6659" max="6663" width="16.69921875" style="6" customWidth="1"/>
    <col min="6664" max="6664" width="1.59765625" style="6" customWidth="1"/>
    <col min="6665" max="6913" width="9" style="6"/>
    <col min="6914" max="6914" width="2.5" style="6" customWidth="1"/>
    <col min="6915" max="6919" width="16.69921875" style="6" customWidth="1"/>
    <col min="6920" max="6920" width="1.59765625" style="6" customWidth="1"/>
    <col min="6921" max="7169" width="9" style="6"/>
    <col min="7170" max="7170" width="2.5" style="6" customWidth="1"/>
    <col min="7171" max="7175" width="16.69921875" style="6" customWidth="1"/>
    <col min="7176" max="7176" width="1.59765625" style="6" customWidth="1"/>
    <col min="7177" max="7425" width="9" style="6"/>
    <col min="7426" max="7426" width="2.5" style="6" customWidth="1"/>
    <col min="7427" max="7431" width="16.69921875" style="6" customWidth="1"/>
    <col min="7432" max="7432" width="1.59765625" style="6" customWidth="1"/>
    <col min="7433" max="7681" width="9" style="6"/>
    <col min="7682" max="7682" width="2.5" style="6" customWidth="1"/>
    <col min="7683" max="7687" width="16.69921875" style="6" customWidth="1"/>
    <col min="7688" max="7688" width="1.59765625" style="6" customWidth="1"/>
    <col min="7689" max="7937" width="9" style="6"/>
    <col min="7938" max="7938" width="2.5" style="6" customWidth="1"/>
    <col min="7939" max="7943" width="16.69921875" style="6" customWidth="1"/>
    <col min="7944" max="7944" width="1.59765625" style="6" customWidth="1"/>
    <col min="7945" max="8193" width="9" style="6"/>
    <col min="8194" max="8194" width="2.5" style="6" customWidth="1"/>
    <col min="8195" max="8199" width="16.69921875" style="6" customWidth="1"/>
    <col min="8200" max="8200" width="1.59765625" style="6" customWidth="1"/>
    <col min="8201" max="8449" width="9" style="6"/>
    <col min="8450" max="8450" width="2.5" style="6" customWidth="1"/>
    <col min="8451" max="8455" width="16.69921875" style="6" customWidth="1"/>
    <col min="8456" max="8456" width="1.59765625" style="6" customWidth="1"/>
    <col min="8457" max="8705" width="9" style="6"/>
    <col min="8706" max="8706" width="2.5" style="6" customWidth="1"/>
    <col min="8707" max="8711" width="16.69921875" style="6" customWidth="1"/>
    <col min="8712" max="8712" width="1.59765625" style="6" customWidth="1"/>
    <col min="8713" max="8961" width="9" style="6"/>
    <col min="8962" max="8962" width="2.5" style="6" customWidth="1"/>
    <col min="8963" max="8967" width="16.69921875" style="6" customWidth="1"/>
    <col min="8968" max="8968" width="1.59765625" style="6" customWidth="1"/>
    <col min="8969" max="9217" width="9" style="6"/>
    <col min="9218" max="9218" width="2.5" style="6" customWidth="1"/>
    <col min="9219" max="9223" width="16.69921875" style="6" customWidth="1"/>
    <col min="9224" max="9224" width="1.59765625" style="6" customWidth="1"/>
    <col min="9225" max="9473" width="9" style="6"/>
    <col min="9474" max="9474" width="2.5" style="6" customWidth="1"/>
    <col min="9475" max="9479" width="16.69921875" style="6" customWidth="1"/>
    <col min="9480" max="9480" width="1.59765625" style="6" customWidth="1"/>
    <col min="9481" max="9729" width="9" style="6"/>
    <col min="9730" max="9730" width="2.5" style="6" customWidth="1"/>
    <col min="9731" max="9735" width="16.69921875" style="6" customWidth="1"/>
    <col min="9736" max="9736" width="1.59765625" style="6" customWidth="1"/>
    <col min="9737" max="9985" width="9" style="6"/>
    <col min="9986" max="9986" width="2.5" style="6" customWidth="1"/>
    <col min="9987" max="9991" width="16.69921875" style="6" customWidth="1"/>
    <col min="9992" max="9992" width="1.59765625" style="6" customWidth="1"/>
    <col min="9993" max="10241" width="9" style="6"/>
    <col min="10242" max="10242" width="2.5" style="6" customWidth="1"/>
    <col min="10243" max="10247" width="16.69921875" style="6" customWidth="1"/>
    <col min="10248" max="10248" width="1.59765625" style="6" customWidth="1"/>
    <col min="10249" max="10497" width="9" style="6"/>
    <col min="10498" max="10498" width="2.5" style="6" customWidth="1"/>
    <col min="10499" max="10503" width="16.69921875" style="6" customWidth="1"/>
    <col min="10504" max="10504" width="1.59765625" style="6" customWidth="1"/>
    <col min="10505" max="10753" width="9" style="6"/>
    <col min="10754" max="10754" width="2.5" style="6" customWidth="1"/>
    <col min="10755" max="10759" width="16.69921875" style="6" customWidth="1"/>
    <col min="10760" max="10760" width="1.59765625" style="6" customWidth="1"/>
    <col min="10761" max="11009" width="9" style="6"/>
    <col min="11010" max="11010" width="2.5" style="6" customWidth="1"/>
    <col min="11011" max="11015" width="16.69921875" style="6" customWidth="1"/>
    <col min="11016" max="11016" width="1.59765625" style="6" customWidth="1"/>
    <col min="11017" max="11265" width="9" style="6"/>
    <col min="11266" max="11266" width="2.5" style="6" customWidth="1"/>
    <col min="11267" max="11271" width="16.69921875" style="6" customWidth="1"/>
    <col min="11272" max="11272" width="1.59765625" style="6" customWidth="1"/>
    <col min="11273" max="11521" width="9" style="6"/>
    <col min="11522" max="11522" width="2.5" style="6" customWidth="1"/>
    <col min="11523" max="11527" width="16.69921875" style="6" customWidth="1"/>
    <col min="11528" max="11528" width="1.59765625" style="6" customWidth="1"/>
    <col min="11529" max="11777" width="9" style="6"/>
    <col min="11778" max="11778" width="2.5" style="6" customWidth="1"/>
    <col min="11779" max="11783" width="16.69921875" style="6" customWidth="1"/>
    <col min="11784" max="11784" width="1.59765625" style="6" customWidth="1"/>
    <col min="11785" max="12033" width="9" style="6"/>
    <col min="12034" max="12034" width="2.5" style="6" customWidth="1"/>
    <col min="12035" max="12039" width="16.69921875" style="6" customWidth="1"/>
    <col min="12040" max="12040" width="1.59765625" style="6" customWidth="1"/>
    <col min="12041" max="12289" width="9" style="6"/>
    <col min="12290" max="12290" width="2.5" style="6" customWidth="1"/>
    <col min="12291" max="12295" width="16.69921875" style="6" customWidth="1"/>
    <col min="12296" max="12296" width="1.59765625" style="6" customWidth="1"/>
    <col min="12297" max="12545" width="9" style="6"/>
    <col min="12546" max="12546" width="2.5" style="6" customWidth="1"/>
    <col min="12547" max="12551" width="16.69921875" style="6" customWidth="1"/>
    <col min="12552" max="12552" width="1.59765625" style="6" customWidth="1"/>
    <col min="12553" max="12801" width="9" style="6"/>
    <col min="12802" max="12802" width="2.5" style="6" customWidth="1"/>
    <col min="12803" max="12807" width="16.69921875" style="6" customWidth="1"/>
    <col min="12808" max="12808" width="1.59765625" style="6" customWidth="1"/>
    <col min="12809" max="13057" width="9" style="6"/>
    <col min="13058" max="13058" width="2.5" style="6" customWidth="1"/>
    <col min="13059" max="13063" width="16.69921875" style="6" customWidth="1"/>
    <col min="13064" max="13064" width="1.59765625" style="6" customWidth="1"/>
    <col min="13065" max="13313" width="9" style="6"/>
    <col min="13314" max="13314" width="2.5" style="6" customWidth="1"/>
    <col min="13315" max="13319" width="16.69921875" style="6" customWidth="1"/>
    <col min="13320" max="13320" width="1.59765625" style="6" customWidth="1"/>
    <col min="13321" max="13569" width="9" style="6"/>
    <col min="13570" max="13570" width="2.5" style="6" customWidth="1"/>
    <col min="13571" max="13575" width="16.69921875" style="6" customWidth="1"/>
    <col min="13576" max="13576" width="1.59765625" style="6" customWidth="1"/>
    <col min="13577" max="13825" width="9" style="6"/>
    <col min="13826" max="13826" width="2.5" style="6" customWidth="1"/>
    <col min="13827" max="13831" width="16.69921875" style="6" customWidth="1"/>
    <col min="13832" max="13832" width="1.59765625" style="6" customWidth="1"/>
    <col min="13833" max="14081" width="9" style="6"/>
    <col min="14082" max="14082" width="2.5" style="6" customWidth="1"/>
    <col min="14083" max="14087" width="16.69921875" style="6" customWidth="1"/>
    <col min="14088" max="14088" width="1.59765625" style="6" customWidth="1"/>
    <col min="14089" max="14337" width="9" style="6"/>
    <col min="14338" max="14338" width="2.5" style="6" customWidth="1"/>
    <col min="14339" max="14343" width="16.69921875" style="6" customWidth="1"/>
    <col min="14344" max="14344" width="1.59765625" style="6" customWidth="1"/>
    <col min="14345" max="14593" width="9" style="6"/>
    <col min="14594" max="14594" width="2.5" style="6" customWidth="1"/>
    <col min="14595" max="14599" width="16.69921875" style="6" customWidth="1"/>
    <col min="14600" max="14600" width="1.59765625" style="6" customWidth="1"/>
    <col min="14601" max="14849" width="9" style="6"/>
    <col min="14850" max="14850" width="2.5" style="6" customWidth="1"/>
    <col min="14851" max="14855" width="16.69921875" style="6" customWidth="1"/>
    <col min="14856" max="14856" width="1.59765625" style="6" customWidth="1"/>
    <col min="14857" max="15105" width="9" style="6"/>
    <col min="15106" max="15106" width="2.5" style="6" customWidth="1"/>
    <col min="15107" max="15111" width="16.69921875" style="6" customWidth="1"/>
    <col min="15112" max="15112" width="1.59765625" style="6" customWidth="1"/>
    <col min="15113" max="15361" width="9" style="6"/>
    <col min="15362" max="15362" width="2.5" style="6" customWidth="1"/>
    <col min="15363" max="15367" width="16.69921875" style="6" customWidth="1"/>
    <col min="15368" max="15368" width="1.59765625" style="6" customWidth="1"/>
    <col min="15369" max="15617" width="9" style="6"/>
    <col min="15618" max="15618" width="2.5" style="6" customWidth="1"/>
    <col min="15619" max="15623" width="16.69921875" style="6" customWidth="1"/>
    <col min="15624" max="15624" width="1.59765625" style="6" customWidth="1"/>
    <col min="15625" max="15873" width="9" style="6"/>
    <col min="15874" max="15874" width="2.5" style="6" customWidth="1"/>
    <col min="15875" max="15879" width="16.69921875" style="6" customWidth="1"/>
    <col min="15880" max="15880" width="1.59765625" style="6" customWidth="1"/>
    <col min="15881" max="16129" width="9" style="6"/>
    <col min="16130" max="16130" width="2.5" style="6" customWidth="1"/>
    <col min="16131" max="16135" width="16.69921875" style="6" customWidth="1"/>
    <col min="16136" max="16136" width="1.59765625" style="6" customWidth="1"/>
    <col min="16137" max="16384" width="9" style="6"/>
  </cols>
  <sheetData>
    <row r="1" spans="1:17" ht="18" customHeight="1">
      <c r="A1" s="128" t="s">
        <v>175</v>
      </c>
    </row>
    <row r="2" spans="1:17">
      <c r="A2" s="118" t="s">
        <v>267</v>
      </c>
      <c r="B2" s="14"/>
      <c r="C2" s="14"/>
      <c r="D2" s="14"/>
      <c r="E2" s="14"/>
      <c r="F2" s="14"/>
      <c r="G2" s="14"/>
      <c r="H2" s="18"/>
      <c r="I2" s="18"/>
      <c r="J2" s="18"/>
      <c r="K2" s="18"/>
      <c r="L2" s="18"/>
      <c r="M2" s="18"/>
      <c r="N2" s="18"/>
      <c r="O2" s="18"/>
    </row>
    <row r="3" spans="1:17">
      <c r="A3" s="19"/>
      <c r="B3" s="84" t="s">
        <v>268</v>
      </c>
      <c r="C3" s="15"/>
      <c r="D3" s="15"/>
      <c r="E3" s="15"/>
      <c r="F3" s="15"/>
      <c r="G3" s="15"/>
      <c r="H3" s="15"/>
      <c r="I3" s="18"/>
      <c r="J3" s="18"/>
      <c r="K3" s="18"/>
      <c r="L3" s="18"/>
      <c r="M3" s="18"/>
      <c r="N3" s="18"/>
      <c r="O3" s="18"/>
    </row>
    <row r="4" spans="1:17" ht="3.75" customHeight="1" thickBot="1">
      <c r="A4" s="19"/>
      <c r="B4" s="120"/>
      <c r="C4" s="15"/>
      <c r="D4" s="15"/>
      <c r="E4" s="15"/>
      <c r="F4" s="15"/>
      <c r="G4" s="15"/>
      <c r="H4" s="15"/>
      <c r="I4" s="18"/>
      <c r="J4" s="18"/>
      <c r="K4" s="18"/>
      <c r="L4" s="18"/>
      <c r="M4" s="18"/>
      <c r="N4" s="18"/>
      <c r="O4" s="18"/>
    </row>
    <row r="5" spans="1:17" s="442" customFormat="1" ht="15.75" customHeight="1" thickBot="1">
      <c r="A5" s="441"/>
      <c r="B5" s="709" t="s">
        <v>404</v>
      </c>
      <c r="C5" s="710"/>
      <c r="D5" s="711"/>
      <c r="E5" s="804" t="str">
        <f>IF('様式1-1_②補助事業者'!F33=0,"",'様式1-1_②補助事業者'!F33)</f>
        <v/>
      </c>
      <c r="F5" s="805"/>
      <c r="G5" s="805"/>
      <c r="H5" s="805"/>
      <c r="I5" s="805"/>
      <c r="J5" s="805"/>
      <c r="K5" s="805"/>
      <c r="L5" s="805"/>
      <c r="M5" s="806"/>
      <c r="N5" s="246"/>
      <c r="O5" s="246"/>
    </row>
    <row r="6" spans="1:17" s="442" customFormat="1" ht="6.75" customHeight="1">
      <c r="A6" s="238"/>
      <c r="B6" s="443"/>
      <c r="C6" s="443"/>
      <c r="D6" s="443"/>
      <c r="E6" s="443"/>
      <c r="F6" s="443"/>
      <c r="G6" s="443"/>
      <c r="H6" s="443"/>
      <c r="I6" s="443"/>
      <c r="J6" s="443"/>
      <c r="K6" s="246"/>
      <c r="L6" s="246"/>
      <c r="M6" s="246"/>
      <c r="N6" s="246"/>
      <c r="O6" s="246"/>
    </row>
    <row r="7" spans="1:17" s="442" customFormat="1">
      <c r="A7" s="230" t="s">
        <v>168</v>
      </c>
      <c r="B7" s="300"/>
      <c r="C7" s="300"/>
      <c r="D7" s="300"/>
      <c r="E7" s="300"/>
      <c r="F7" s="300"/>
      <c r="G7" s="300"/>
      <c r="H7" s="300"/>
      <c r="I7" s="246"/>
      <c r="J7" s="246"/>
      <c r="K7" s="246"/>
      <c r="L7" s="246"/>
      <c r="M7" s="246"/>
      <c r="N7" s="246"/>
      <c r="O7" s="246"/>
    </row>
    <row r="8" spans="1:17" s="442" customFormat="1">
      <c r="A8" s="230"/>
      <c r="B8" s="363" t="s">
        <v>242</v>
      </c>
      <c r="C8" s="300"/>
      <c r="D8" s="300"/>
      <c r="E8" s="300"/>
      <c r="F8" s="300"/>
      <c r="G8" s="300"/>
      <c r="H8" s="300"/>
      <c r="I8" s="246"/>
      <c r="J8" s="246"/>
      <c r="K8" s="246"/>
      <c r="L8" s="246"/>
      <c r="M8" s="246"/>
      <c r="N8" s="246"/>
      <c r="O8" s="246"/>
    </row>
    <row r="9" spans="1:17" s="442" customFormat="1" ht="8.25" customHeight="1">
      <c r="A9" s="230"/>
      <c r="B9" s="300"/>
      <c r="C9" s="300"/>
      <c r="D9" s="300"/>
      <c r="E9" s="300"/>
      <c r="F9" s="300"/>
      <c r="G9" s="300"/>
      <c r="H9" s="300"/>
      <c r="I9" s="246"/>
      <c r="J9" s="246"/>
      <c r="K9" s="246"/>
      <c r="L9" s="246"/>
      <c r="M9" s="246"/>
      <c r="N9" s="246"/>
      <c r="O9" s="246"/>
    </row>
    <row r="10" spans="1:17" s="442" customFormat="1" ht="13.8" thickBot="1">
      <c r="A10" s="230"/>
      <c r="B10" s="266" t="s">
        <v>78</v>
      </c>
      <c r="C10" s="266"/>
      <c r="D10" s="266"/>
      <c r="E10" s="266"/>
      <c r="F10" s="266"/>
      <c r="G10" s="266"/>
      <c r="H10" s="266"/>
      <c r="I10" s="246"/>
      <c r="J10" s="246"/>
      <c r="K10" s="246"/>
      <c r="L10" s="246"/>
      <c r="M10" s="246"/>
      <c r="N10" s="246"/>
      <c r="O10" s="246"/>
    </row>
    <row r="11" spans="1:17" s="442" customFormat="1" ht="49.95" customHeight="1" thickBot="1">
      <c r="A11" s="230"/>
      <c r="B11" s="478"/>
      <c r="C11" s="479"/>
      <c r="D11" s="479"/>
      <c r="E11" s="479"/>
      <c r="F11" s="479"/>
      <c r="G11" s="479"/>
      <c r="H11" s="479"/>
      <c r="I11" s="479"/>
      <c r="J11" s="479"/>
      <c r="K11" s="479"/>
      <c r="L11" s="479"/>
      <c r="M11" s="479"/>
      <c r="N11" s="480"/>
      <c r="O11" s="246"/>
    </row>
    <row r="12" spans="1:17" s="442" customFormat="1" ht="8.25" customHeight="1">
      <c r="A12" s="444"/>
      <c r="B12" s="445"/>
      <c r="C12" s="445"/>
      <c r="D12" s="445"/>
      <c r="E12" s="246"/>
      <c r="F12" s="246"/>
      <c r="G12" s="246"/>
      <c r="H12" s="246"/>
      <c r="I12" s="246"/>
      <c r="J12" s="246"/>
      <c r="K12" s="246"/>
      <c r="L12" s="246"/>
      <c r="M12" s="246"/>
      <c r="N12" s="246"/>
      <c r="O12" s="246"/>
    </row>
    <row r="13" spans="1:17" s="442" customFormat="1">
      <c r="A13" s="230"/>
      <c r="B13" s="266" t="s">
        <v>300</v>
      </c>
      <c r="C13" s="266"/>
      <c r="D13" s="266"/>
      <c r="E13" s="266"/>
      <c r="F13" s="266"/>
      <c r="G13" s="266"/>
      <c r="H13" s="266"/>
      <c r="I13" s="246"/>
      <c r="J13" s="246"/>
      <c r="K13" s="246"/>
      <c r="L13" s="246"/>
      <c r="M13" s="246"/>
      <c r="N13" s="246"/>
      <c r="O13" s="246"/>
    </row>
    <row r="14" spans="1:17" s="231" customFormat="1" ht="17.25" customHeight="1" thickBot="1">
      <c r="A14" s="230"/>
      <c r="B14" s="721" t="s">
        <v>223</v>
      </c>
      <c r="C14" s="807"/>
      <c r="D14" s="790"/>
      <c r="E14" s="446" t="s">
        <v>159</v>
      </c>
      <c r="F14" s="447">
        <f>'様式1-1_⑥目標等'!E8</f>
        <v>0</v>
      </c>
      <c r="G14" s="448" t="s">
        <v>42</v>
      </c>
      <c r="H14" s="358"/>
      <c r="I14" s="358"/>
      <c r="J14" s="358"/>
      <c r="K14" s="358"/>
      <c r="L14" s="358"/>
      <c r="M14" s="358"/>
      <c r="N14" s="358"/>
      <c r="O14" s="250"/>
      <c r="P14" s="245"/>
      <c r="Q14" s="245"/>
    </row>
    <row r="15" spans="1:17" s="231" customFormat="1" ht="17.25" customHeight="1" thickTop="1" thickBot="1">
      <c r="A15" s="230"/>
      <c r="B15" s="721" t="s">
        <v>157</v>
      </c>
      <c r="C15" s="753"/>
      <c r="D15" s="790"/>
      <c r="E15" s="449" t="s">
        <v>159</v>
      </c>
      <c r="F15" s="450"/>
      <c r="G15" s="451" t="s">
        <v>42</v>
      </c>
      <c r="H15" s="716" t="s">
        <v>104</v>
      </c>
      <c r="I15" s="808"/>
      <c r="J15" s="748" t="str">
        <f>IF(F15="","",(F15-F14)/F14*100)</f>
        <v/>
      </c>
      <c r="K15" s="749"/>
      <c r="L15" s="362" t="s">
        <v>49</v>
      </c>
      <c r="M15" s="230"/>
      <c r="N15" s="230"/>
      <c r="O15" s="230"/>
    </row>
    <row r="16" spans="1:17" s="231" customFormat="1" ht="13.8" thickTop="1">
      <c r="A16" s="230"/>
      <c r="B16" s="363" t="s">
        <v>243</v>
      </c>
      <c r="C16" s="220"/>
      <c r="D16" s="220"/>
      <c r="E16" s="348"/>
      <c r="F16" s="348"/>
      <c r="G16" s="348"/>
      <c r="H16" s="348"/>
      <c r="I16" s="348"/>
      <c r="J16" s="348"/>
      <c r="K16" s="230"/>
      <c r="L16" s="230"/>
      <c r="M16" s="230"/>
      <c r="N16" s="230"/>
      <c r="O16" s="230"/>
    </row>
    <row r="17" spans="1:18" s="442" customFormat="1" ht="8.25" customHeight="1">
      <c r="A17" s="230"/>
      <c r="B17" s="266"/>
      <c r="C17" s="266"/>
      <c r="D17" s="266"/>
      <c r="E17" s="266"/>
      <c r="F17" s="266"/>
      <c r="G17" s="266"/>
      <c r="H17" s="266"/>
      <c r="I17" s="246"/>
      <c r="J17" s="246"/>
      <c r="K17" s="246"/>
      <c r="L17" s="246"/>
      <c r="M17" s="246"/>
      <c r="N17" s="246"/>
      <c r="O17" s="246"/>
    </row>
    <row r="18" spans="1:18" s="231" customFormat="1">
      <c r="A18" s="230"/>
      <c r="B18" s="300" t="s">
        <v>224</v>
      </c>
      <c r="C18" s="364"/>
      <c r="D18" s="364"/>
      <c r="E18" s="365"/>
      <c r="F18" s="365"/>
      <c r="G18" s="365"/>
      <c r="H18" s="365"/>
      <c r="I18" s="365"/>
      <c r="J18" s="365"/>
      <c r="K18" s="365"/>
      <c r="L18" s="365"/>
      <c r="M18" s="365"/>
      <c r="N18" s="365"/>
      <c r="O18" s="365"/>
      <c r="P18" s="366"/>
      <c r="Q18" s="366"/>
      <c r="R18" s="366"/>
    </row>
    <row r="19" spans="1:18" s="231" customFormat="1" ht="17.25" customHeight="1" thickBot="1">
      <c r="A19" s="230"/>
      <c r="B19" s="721" t="s">
        <v>41</v>
      </c>
      <c r="C19" s="807"/>
      <c r="D19" s="790"/>
      <c r="E19" s="797" t="s">
        <v>162</v>
      </c>
      <c r="F19" s="798"/>
      <c r="G19" s="452" t="str">
        <f>IF('様式1-1_⑥目標等'!E15="","",'様式1-1_⑥目標等'!E15)</f>
        <v/>
      </c>
      <c r="H19" s="368" t="s">
        <v>45</v>
      </c>
      <c r="I19" s="373"/>
      <c r="J19" s="237"/>
      <c r="K19" s="237"/>
      <c r="L19" s="266"/>
      <c r="M19" s="237"/>
      <c r="N19" s="237"/>
      <c r="O19" s="365"/>
      <c r="P19" s="366"/>
      <c r="Q19" s="366"/>
      <c r="R19" s="366"/>
    </row>
    <row r="20" spans="1:18" s="231" customFormat="1" ht="17.25" customHeight="1" thickTop="1" thickBot="1">
      <c r="A20" s="230"/>
      <c r="B20" s="721" t="s">
        <v>157</v>
      </c>
      <c r="C20" s="753"/>
      <c r="D20" s="790"/>
      <c r="E20" s="797" t="s">
        <v>162</v>
      </c>
      <c r="F20" s="798"/>
      <c r="G20" s="450"/>
      <c r="H20" s="368" t="s">
        <v>45</v>
      </c>
      <c r="I20" s="753" t="s">
        <v>104</v>
      </c>
      <c r="J20" s="776"/>
      <c r="K20" s="750" t="str">
        <f>IF(G20="","",(G20-G19)/G19*100)</f>
        <v/>
      </c>
      <c r="L20" s="751"/>
      <c r="M20" s="412" t="s">
        <v>48</v>
      </c>
      <c r="N20" s="237"/>
      <c r="O20" s="365"/>
      <c r="P20" s="366"/>
    </row>
    <row r="21" spans="1:18" s="231" customFormat="1" ht="8.25" customHeight="1" thickTop="1">
      <c r="A21" s="230"/>
      <c r="B21" s="364"/>
      <c r="C21" s="364"/>
      <c r="D21" s="364"/>
      <c r="E21" s="365"/>
      <c r="F21" s="365"/>
      <c r="G21" s="365"/>
      <c r="H21" s="365"/>
      <c r="I21" s="365"/>
      <c r="J21" s="365"/>
      <c r="K21" s="365"/>
      <c r="L21" s="365"/>
      <c r="M21" s="365"/>
      <c r="N21" s="365"/>
      <c r="O21" s="365"/>
      <c r="P21" s="366"/>
      <c r="Q21" s="366"/>
      <c r="R21" s="366"/>
    </row>
    <row r="22" spans="1:18" s="442" customFormat="1" ht="8.25" customHeight="1">
      <c r="A22" s="230"/>
      <c r="B22" s="250"/>
      <c r="C22" s="250"/>
      <c r="D22" s="250"/>
      <c r="E22" s="250"/>
      <c r="F22" s="250"/>
      <c r="G22" s="250"/>
      <c r="H22" s="250"/>
      <c r="I22" s="246"/>
      <c r="J22" s="246"/>
      <c r="K22" s="246"/>
      <c r="L22" s="246"/>
      <c r="M22" s="246"/>
      <c r="N22" s="246"/>
      <c r="O22" s="246"/>
    </row>
    <row r="23" spans="1:18" s="442" customFormat="1">
      <c r="A23" s="230" t="s">
        <v>169</v>
      </c>
      <c r="B23" s="250"/>
      <c r="C23" s="250"/>
      <c r="D23" s="250"/>
      <c r="E23" s="250"/>
      <c r="F23" s="250"/>
      <c r="G23" s="781"/>
      <c r="H23" s="536"/>
      <c r="I23" s="536"/>
      <c r="J23" s="536"/>
      <c r="K23" s="536"/>
      <c r="L23" s="536"/>
      <c r="M23" s="536"/>
      <c r="N23" s="536"/>
      <c r="O23" s="246"/>
    </row>
    <row r="24" spans="1:18" s="442" customFormat="1">
      <c r="A24" s="230"/>
      <c r="B24" s="788" t="s">
        <v>244</v>
      </c>
      <c r="C24" s="789"/>
      <c r="D24" s="789"/>
      <c r="E24" s="789"/>
      <c r="F24" s="789"/>
      <c r="G24" s="789"/>
      <c r="H24" s="789"/>
      <c r="I24" s="789"/>
      <c r="J24" s="789"/>
      <c r="K24" s="789"/>
      <c r="L24" s="789"/>
      <c r="M24" s="789"/>
      <c r="N24" s="789"/>
      <c r="O24" s="246"/>
    </row>
    <row r="25" spans="1:18" s="442" customFormat="1" ht="13.8" thickBot="1">
      <c r="A25" s="230"/>
      <c r="B25" s="453"/>
      <c r="C25" s="230" t="s">
        <v>228</v>
      </c>
      <c r="D25" s="230"/>
      <c r="E25" s="230"/>
      <c r="F25" s="230"/>
      <c r="G25" s="230"/>
      <c r="H25" s="230"/>
      <c r="I25" s="230"/>
      <c r="J25" s="230"/>
      <c r="K25" s="230"/>
      <c r="L25" s="230"/>
      <c r="M25" s="230"/>
      <c r="N25" s="230"/>
      <c r="O25" s="246"/>
    </row>
    <row r="26" spans="1:18" s="442" customFormat="1" ht="34.200000000000003" customHeight="1">
      <c r="A26" s="230"/>
      <c r="B26" s="793" t="s">
        <v>80</v>
      </c>
      <c r="C26" s="796"/>
      <c r="D26" s="779" t="s">
        <v>226</v>
      </c>
      <c r="E26" s="780"/>
      <c r="F26" s="782"/>
      <c r="G26" s="783"/>
      <c r="H26" s="783"/>
      <c r="I26" s="783"/>
      <c r="J26" s="783"/>
      <c r="K26" s="783"/>
      <c r="L26" s="783"/>
      <c r="M26" s="783"/>
      <c r="N26" s="784"/>
      <c r="O26" s="246"/>
    </row>
    <row r="27" spans="1:18" s="442" customFormat="1" ht="34.200000000000003" customHeight="1" thickBot="1">
      <c r="A27" s="230"/>
      <c r="B27" s="803"/>
      <c r="C27" s="794"/>
      <c r="D27" s="777" t="s">
        <v>227</v>
      </c>
      <c r="E27" s="778"/>
      <c r="F27" s="785"/>
      <c r="G27" s="786"/>
      <c r="H27" s="786"/>
      <c r="I27" s="786"/>
      <c r="J27" s="786"/>
      <c r="K27" s="786"/>
      <c r="L27" s="786"/>
      <c r="M27" s="786"/>
      <c r="N27" s="787"/>
      <c r="O27" s="246"/>
    </row>
    <row r="28" spans="1:18" s="442" customFormat="1" ht="34.200000000000003" customHeight="1">
      <c r="A28" s="230"/>
      <c r="B28" s="793" t="s">
        <v>82</v>
      </c>
      <c r="C28" s="796"/>
      <c r="D28" s="791" t="s">
        <v>226</v>
      </c>
      <c r="E28" s="792"/>
      <c r="F28" s="782"/>
      <c r="G28" s="783"/>
      <c r="H28" s="783"/>
      <c r="I28" s="783"/>
      <c r="J28" s="783"/>
      <c r="K28" s="783"/>
      <c r="L28" s="783"/>
      <c r="M28" s="783"/>
      <c r="N28" s="784"/>
      <c r="O28" s="246"/>
    </row>
    <row r="29" spans="1:18" s="442" customFormat="1" ht="34.200000000000003" customHeight="1" thickBot="1">
      <c r="A29" s="230"/>
      <c r="B29" s="794"/>
      <c r="C29" s="794"/>
      <c r="D29" s="777" t="s">
        <v>227</v>
      </c>
      <c r="E29" s="778"/>
      <c r="F29" s="785"/>
      <c r="G29" s="786"/>
      <c r="H29" s="786"/>
      <c r="I29" s="786"/>
      <c r="J29" s="786"/>
      <c r="K29" s="786"/>
      <c r="L29" s="786"/>
      <c r="M29" s="786"/>
      <c r="N29" s="787"/>
      <c r="O29" s="246"/>
    </row>
    <row r="30" spans="1:18" s="442" customFormat="1" ht="34.200000000000003" customHeight="1">
      <c r="A30" s="230"/>
      <c r="B30" s="795" t="s">
        <v>81</v>
      </c>
      <c r="C30" s="796"/>
      <c r="D30" s="779" t="s">
        <v>226</v>
      </c>
      <c r="E30" s="780"/>
      <c r="F30" s="782"/>
      <c r="G30" s="783"/>
      <c r="H30" s="783"/>
      <c r="I30" s="783"/>
      <c r="J30" s="783"/>
      <c r="K30" s="783"/>
      <c r="L30" s="783"/>
      <c r="M30" s="783"/>
      <c r="N30" s="784"/>
      <c r="O30" s="246"/>
    </row>
    <row r="31" spans="1:18" s="442" customFormat="1" ht="34.200000000000003" customHeight="1" thickBot="1">
      <c r="A31" s="230"/>
      <c r="B31" s="794"/>
      <c r="C31" s="794"/>
      <c r="D31" s="777" t="s">
        <v>227</v>
      </c>
      <c r="E31" s="778"/>
      <c r="F31" s="785"/>
      <c r="G31" s="786"/>
      <c r="H31" s="786"/>
      <c r="I31" s="786"/>
      <c r="J31" s="786"/>
      <c r="K31" s="786"/>
      <c r="L31" s="786"/>
      <c r="M31" s="786"/>
      <c r="N31" s="787"/>
      <c r="O31" s="246"/>
    </row>
    <row r="32" spans="1:18" s="442" customFormat="1" ht="8.25" customHeight="1">
      <c r="A32" s="230"/>
      <c r="B32" s="250"/>
      <c r="C32" s="250"/>
      <c r="D32" s="250"/>
      <c r="E32" s="250"/>
      <c r="F32" s="250"/>
      <c r="G32" s="250"/>
      <c r="H32" s="250"/>
      <c r="I32" s="246"/>
      <c r="J32" s="246"/>
      <c r="K32" s="246"/>
      <c r="L32" s="246"/>
      <c r="M32" s="246"/>
      <c r="N32" s="246"/>
      <c r="O32" s="246"/>
    </row>
    <row r="33" spans="1:15" s="442" customFormat="1">
      <c r="A33" s="230" t="s">
        <v>171</v>
      </c>
      <c r="B33" s="300"/>
      <c r="C33" s="300"/>
      <c r="D33" s="300"/>
      <c r="E33" s="300"/>
      <c r="F33" s="300"/>
      <c r="G33" s="300"/>
      <c r="H33" s="300"/>
      <c r="I33" s="246"/>
      <c r="J33" s="246"/>
      <c r="K33" s="246"/>
      <c r="L33" s="246"/>
      <c r="M33" s="246"/>
      <c r="N33" s="246"/>
      <c r="O33" s="246"/>
    </row>
    <row r="34" spans="1:15" s="442" customFormat="1" ht="12.75" customHeight="1">
      <c r="A34" s="230"/>
      <c r="B34" s="454" t="s">
        <v>269</v>
      </c>
      <c r="C34" s="300"/>
      <c r="D34" s="300"/>
      <c r="E34" s="300"/>
      <c r="F34" s="300"/>
      <c r="G34" s="300"/>
      <c r="H34" s="300"/>
      <c r="I34" s="246"/>
      <c r="J34" s="246"/>
      <c r="K34" s="246"/>
      <c r="L34" s="246"/>
      <c r="M34" s="246"/>
      <c r="N34" s="246"/>
      <c r="O34" s="246"/>
    </row>
    <row r="35" spans="1:15" s="442" customFormat="1" ht="15" customHeight="1">
      <c r="A35" s="230"/>
      <c r="B35" s="300" t="s">
        <v>455</v>
      </c>
      <c r="C35" s="300"/>
      <c r="D35" s="300"/>
      <c r="E35" s="300"/>
      <c r="F35" s="300"/>
      <c r="G35" s="300"/>
      <c r="H35" s="300"/>
      <c r="I35" s="246"/>
      <c r="J35" s="246"/>
      <c r="K35" s="246"/>
      <c r="L35" s="246"/>
      <c r="M35" s="246"/>
      <c r="N35" s="246"/>
      <c r="O35" s="246"/>
    </row>
    <row r="36" spans="1:15" s="442" customFormat="1" ht="15" customHeight="1" thickBot="1">
      <c r="A36" s="230"/>
      <c r="B36" s="300" t="s">
        <v>229</v>
      </c>
      <c r="C36" s="300"/>
      <c r="D36" s="300"/>
      <c r="E36" s="300"/>
      <c r="F36" s="300"/>
      <c r="G36" s="300"/>
      <c r="H36" s="300"/>
      <c r="I36" s="246"/>
      <c r="J36" s="246"/>
      <c r="K36" s="246"/>
      <c r="L36" s="246"/>
      <c r="M36" s="246"/>
      <c r="N36" s="246"/>
      <c r="O36" s="246"/>
    </row>
    <row r="37" spans="1:15" s="442" customFormat="1" ht="30" customHeight="1" thickBot="1">
      <c r="A37" s="230"/>
      <c r="B37" s="478"/>
      <c r="C37" s="479"/>
      <c r="D37" s="479"/>
      <c r="E37" s="479"/>
      <c r="F37" s="479"/>
      <c r="G37" s="479"/>
      <c r="H37" s="479"/>
      <c r="I37" s="479"/>
      <c r="J37" s="479"/>
      <c r="K37" s="479"/>
      <c r="L37" s="479"/>
      <c r="M37" s="479"/>
      <c r="N37" s="480"/>
      <c r="O37" s="246"/>
    </row>
    <row r="38" spans="1:15" s="442" customFormat="1" ht="15" customHeight="1" thickBot="1">
      <c r="A38" s="230"/>
      <c r="B38" s="300" t="s">
        <v>230</v>
      </c>
      <c r="C38" s="300"/>
      <c r="D38" s="300"/>
      <c r="E38" s="300"/>
      <c r="F38" s="300"/>
      <c r="G38" s="300"/>
      <c r="H38" s="300"/>
      <c r="I38" s="246"/>
      <c r="J38" s="246"/>
      <c r="K38" s="246"/>
      <c r="L38" s="246"/>
      <c r="M38" s="246"/>
      <c r="N38" s="246"/>
      <c r="O38" s="246"/>
    </row>
    <row r="39" spans="1:15" s="442" customFormat="1" ht="30" customHeight="1" thickBot="1">
      <c r="A39" s="230"/>
      <c r="B39" s="478"/>
      <c r="C39" s="479"/>
      <c r="D39" s="479"/>
      <c r="E39" s="479"/>
      <c r="F39" s="479"/>
      <c r="G39" s="479"/>
      <c r="H39" s="479"/>
      <c r="I39" s="479"/>
      <c r="J39" s="479"/>
      <c r="K39" s="479"/>
      <c r="L39" s="479"/>
      <c r="M39" s="479"/>
      <c r="N39" s="480"/>
      <c r="O39" s="246"/>
    </row>
    <row r="40" spans="1:15" s="442" customFormat="1" ht="8.25" customHeight="1">
      <c r="A40" s="230"/>
      <c r="B40" s="250"/>
      <c r="C40" s="250"/>
      <c r="D40" s="250"/>
      <c r="E40" s="250"/>
      <c r="F40" s="250"/>
      <c r="G40" s="250"/>
      <c r="H40" s="250"/>
      <c r="I40" s="246"/>
      <c r="J40" s="246"/>
      <c r="K40" s="246"/>
      <c r="L40" s="246"/>
      <c r="M40" s="246"/>
      <c r="N40" s="246"/>
      <c r="O40" s="246"/>
    </row>
    <row r="41" spans="1:15" s="442" customFormat="1" ht="15" customHeight="1">
      <c r="A41" s="230"/>
      <c r="B41" s="300" t="s">
        <v>270</v>
      </c>
      <c r="C41" s="300"/>
      <c r="D41" s="300"/>
      <c r="E41" s="300"/>
      <c r="F41" s="300"/>
      <c r="G41" s="300"/>
      <c r="H41" s="300"/>
      <c r="I41" s="246"/>
      <c r="J41" s="246"/>
      <c r="K41" s="246"/>
      <c r="L41" s="246"/>
      <c r="M41" s="246"/>
      <c r="N41" s="246"/>
      <c r="O41" s="246"/>
    </row>
    <row r="42" spans="1:15" s="442" customFormat="1" ht="15" customHeight="1" thickBot="1">
      <c r="A42" s="230"/>
      <c r="B42" s="300" t="s">
        <v>229</v>
      </c>
      <c r="C42" s="300"/>
      <c r="D42" s="300"/>
      <c r="E42" s="300"/>
      <c r="F42" s="300"/>
      <c r="G42" s="300"/>
      <c r="H42" s="300"/>
      <c r="I42" s="246"/>
      <c r="J42" s="246"/>
      <c r="K42" s="246"/>
      <c r="L42" s="246"/>
      <c r="M42" s="246"/>
      <c r="N42" s="246"/>
      <c r="O42" s="246"/>
    </row>
    <row r="43" spans="1:15" s="442" customFormat="1" ht="30" customHeight="1" thickBot="1">
      <c r="A43" s="230"/>
      <c r="B43" s="478"/>
      <c r="C43" s="479"/>
      <c r="D43" s="479"/>
      <c r="E43" s="479"/>
      <c r="F43" s="479"/>
      <c r="G43" s="479"/>
      <c r="H43" s="479"/>
      <c r="I43" s="479"/>
      <c r="J43" s="479"/>
      <c r="K43" s="479"/>
      <c r="L43" s="479"/>
      <c r="M43" s="479"/>
      <c r="N43" s="480"/>
      <c r="O43" s="246"/>
    </row>
    <row r="44" spans="1:15" s="442" customFormat="1" ht="15" customHeight="1" thickBot="1">
      <c r="A44" s="230"/>
      <c r="B44" s="300" t="s">
        <v>230</v>
      </c>
      <c r="C44" s="300"/>
      <c r="D44" s="300"/>
      <c r="E44" s="300"/>
      <c r="F44" s="300"/>
      <c r="G44" s="300"/>
      <c r="H44" s="300"/>
      <c r="I44" s="246"/>
      <c r="J44" s="246"/>
      <c r="K44" s="246"/>
      <c r="L44" s="246"/>
      <c r="M44" s="246"/>
      <c r="N44" s="246"/>
      <c r="O44" s="246"/>
    </row>
    <row r="45" spans="1:15" s="442" customFormat="1" ht="30" customHeight="1" thickBot="1">
      <c r="A45" s="230"/>
      <c r="B45" s="478"/>
      <c r="C45" s="479"/>
      <c r="D45" s="479"/>
      <c r="E45" s="479"/>
      <c r="F45" s="479"/>
      <c r="G45" s="479"/>
      <c r="H45" s="479"/>
      <c r="I45" s="479"/>
      <c r="J45" s="479"/>
      <c r="K45" s="479"/>
      <c r="L45" s="479"/>
      <c r="M45" s="479"/>
      <c r="N45" s="480"/>
      <c r="O45" s="246"/>
    </row>
    <row r="46" spans="1:15" s="442" customFormat="1" ht="8.25" customHeight="1">
      <c r="A46" s="230"/>
      <c r="B46" s="250"/>
      <c r="C46" s="250"/>
      <c r="D46" s="250"/>
      <c r="E46" s="250"/>
      <c r="F46" s="250"/>
      <c r="G46" s="250"/>
      <c r="H46" s="250"/>
      <c r="I46" s="246"/>
      <c r="J46" s="246"/>
      <c r="K46" s="246"/>
      <c r="L46" s="246"/>
      <c r="M46" s="246"/>
      <c r="N46" s="246"/>
      <c r="O46" s="246"/>
    </row>
    <row r="47" spans="1:15" s="442" customFormat="1" ht="15" customHeight="1">
      <c r="A47" s="230"/>
      <c r="B47" s="300" t="s">
        <v>271</v>
      </c>
      <c r="C47" s="300"/>
      <c r="D47" s="300"/>
      <c r="E47" s="300"/>
      <c r="F47" s="300"/>
      <c r="G47" s="300"/>
      <c r="H47" s="300"/>
      <c r="I47" s="246"/>
      <c r="J47" s="246"/>
      <c r="K47" s="246"/>
      <c r="L47" s="246"/>
      <c r="M47" s="246"/>
      <c r="N47" s="246"/>
      <c r="O47" s="246"/>
    </row>
    <row r="48" spans="1:15" s="442" customFormat="1" ht="15" customHeight="1" thickBot="1">
      <c r="A48" s="230"/>
      <c r="B48" s="300" t="s">
        <v>229</v>
      </c>
      <c r="C48" s="300"/>
      <c r="D48" s="300"/>
      <c r="E48" s="300"/>
      <c r="F48" s="300"/>
      <c r="G48" s="300"/>
      <c r="H48" s="300"/>
      <c r="I48" s="246"/>
      <c r="J48" s="246"/>
      <c r="K48" s="246"/>
      <c r="L48" s="246"/>
      <c r="M48" s="246"/>
      <c r="N48" s="246"/>
      <c r="O48" s="246"/>
    </row>
    <row r="49" spans="1:15" s="442" customFormat="1" ht="30" customHeight="1" thickBot="1">
      <c r="A49" s="230"/>
      <c r="B49" s="478"/>
      <c r="C49" s="479"/>
      <c r="D49" s="479"/>
      <c r="E49" s="479"/>
      <c r="F49" s="479"/>
      <c r="G49" s="479"/>
      <c r="H49" s="479"/>
      <c r="I49" s="479"/>
      <c r="J49" s="479"/>
      <c r="K49" s="479"/>
      <c r="L49" s="479"/>
      <c r="M49" s="479"/>
      <c r="N49" s="480"/>
      <c r="O49" s="246"/>
    </row>
    <row r="50" spans="1:15" s="442" customFormat="1" ht="15" customHeight="1" thickBot="1">
      <c r="A50" s="230"/>
      <c r="B50" s="300" t="s">
        <v>230</v>
      </c>
      <c r="C50" s="300"/>
      <c r="D50" s="300"/>
      <c r="E50" s="300"/>
      <c r="F50" s="300"/>
      <c r="G50" s="300"/>
      <c r="H50" s="300"/>
      <c r="I50" s="246"/>
      <c r="J50" s="246"/>
      <c r="K50" s="246"/>
      <c r="L50" s="246"/>
      <c r="M50" s="246"/>
      <c r="N50" s="246"/>
      <c r="O50" s="246"/>
    </row>
    <row r="51" spans="1:15" s="442" customFormat="1" ht="30" customHeight="1" thickBot="1">
      <c r="A51" s="230"/>
      <c r="B51" s="478"/>
      <c r="C51" s="479"/>
      <c r="D51" s="479"/>
      <c r="E51" s="479"/>
      <c r="F51" s="479"/>
      <c r="G51" s="479"/>
      <c r="H51" s="479"/>
      <c r="I51" s="479"/>
      <c r="J51" s="479"/>
      <c r="K51" s="479"/>
      <c r="L51" s="479"/>
      <c r="M51" s="479"/>
      <c r="N51" s="480"/>
      <c r="O51" s="246"/>
    </row>
    <row r="52" spans="1:15">
      <c r="A52" s="27"/>
      <c r="B52" s="801"/>
      <c r="C52" s="801"/>
      <c r="D52" s="801"/>
      <c r="E52" s="801"/>
      <c r="F52" s="801"/>
      <c r="G52" s="801"/>
      <c r="H52" s="801"/>
    </row>
    <row r="53" spans="1:15">
      <c r="A53" s="109"/>
      <c r="B53" s="109"/>
      <c r="C53" s="109"/>
      <c r="D53" s="109"/>
      <c r="E53" s="109"/>
      <c r="F53" s="109"/>
      <c r="G53" s="109"/>
      <c r="H53" s="109"/>
    </row>
    <row r="54" spans="1:15">
      <c r="A54" s="27"/>
      <c r="B54" s="3" t="s">
        <v>225</v>
      </c>
      <c r="C54" s="3"/>
      <c r="D54" s="3"/>
      <c r="E54" s="3"/>
      <c r="F54" s="3"/>
      <c r="G54" s="3"/>
      <c r="H54" s="3"/>
    </row>
    <row r="55" spans="1:15">
      <c r="A55" s="26"/>
      <c r="B55" s="5"/>
      <c r="C55" s="5"/>
      <c r="D55" s="5"/>
      <c r="E55" s="3"/>
      <c r="F55" s="3"/>
      <c r="G55" s="3"/>
      <c r="H55" s="3"/>
    </row>
    <row r="56" spans="1:15">
      <c r="A56" s="28"/>
      <c r="B56" s="802"/>
      <c r="C56" s="802"/>
      <c r="D56" s="802"/>
      <c r="E56" s="802"/>
      <c r="F56" s="802"/>
      <c r="G56" s="802"/>
      <c r="H56" s="802"/>
    </row>
    <row r="57" spans="1:15" ht="15.75" customHeight="1">
      <c r="A57" s="28"/>
      <c r="B57" s="800"/>
      <c r="C57" s="800"/>
      <c r="D57" s="800"/>
      <c r="E57" s="800"/>
      <c r="F57" s="800"/>
      <c r="G57" s="800"/>
      <c r="H57" s="800"/>
    </row>
    <row r="58" spans="1:15" ht="81" customHeight="1">
      <c r="A58" s="28"/>
      <c r="B58" s="802"/>
      <c r="C58" s="802"/>
      <c r="D58" s="802"/>
      <c r="E58" s="802"/>
      <c r="F58" s="802"/>
      <c r="G58" s="802"/>
      <c r="H58" s="802"/>
    </row>
    <row r="59" spans="1:15">
      <c r="A59" s="28"/>
      <c r="B59" s="12"/>
      <c r="C59" s="23"/>
      <c r="D59" s="107"/>
      <c r="E59" s="12"/>
      <c r="F59" s="12"/>
      <c r="G59" s="12"/>
      <c r="H59" s="12"/>
    </row>
    <row r="60" spans="1:15" ht="33.75" customHeight="1">
      <c r="A60" s="28"/>
      <c r="B60" s="800"/>
      <c r="C60" s="800"/>
      <c r="D60" s="800"/>
      <c r="E60" s="800"/>
      <c r="F60" s="800"/>
      <c r="G60" s="800"/>
      <c r="H60" s="800"/>
    </row>
    <row r="61" spans="1:15" ht="81" customHeight="1">
      <c r="A61" s="28"/>
      <c r="B61" s="802"/>
      <c r="C61" s="802"/>
      <c r="D61" s="802"/>
      <c r="E61" s="802"/>
      <c r="F61" s="802"/>
      <c r="G61" s="802"/>
      <c r="H61" s="802"/>
    </row>
    <row r="62" spans="1:15">
      <c r="A62" s="28"/>
      <c r="B62" s="12"/>
      <c r="C62" s="23"/>
      <c r="D62" s="107"/>
      <c r="E62" s="12"/>
      <c r="F62" s="12"/>
      <c r="G62" s="12"/>
      <c r="H62" s="12"/>
    </row>
    <row r="63" spans="1:15" ht="39.75" customHeight="1">
      <c r="A63" s="28"/>
      <c r="B63" s="800"/>
      <c r="C63" s="800"/>
      <c r="D63" s="800"/>
      <c r="E63" s="800"/>
      <c r="F63" s="800"/>
      <c r="G63" s="800"/>
      <c r="H63" s="800"/>
      <c r="J63" s="8"/>
    </row>
    <row r="64" spans="1:15" ht="81" customHeight="1">
      <c r="A64" s="28"/>
      <c r="B64" s="802"/>
      <c r="C64" s="802"/>
      <c r="D64" s="802"/>
      <c r="E64" s="802"/>
      <c r="F64" s="802"/>
      <c r="G64" s="802"/>
      <c r="H64" s="802"/>
    </row>
    <row r="65" spans="1:8">
      <c r="A65" s="28"/>
      <c r="B65" s="12"/>
      <c r="C65" s="23"/>
      <c r="D65" s="107"/>
      <c r="E65" s="12"/>
      <c r="F65" s="12"/>
      <c r="G65" s="12"/>
      <c r="H65" s="12"/>
    </row>
    <row r="66" spans="1:8" ht="37.5" customHeight="1">
      <c r="A66" s="28"/>
      <c r="B66" s="800"/>
      <c r="C66" s="800"/>
      <c r="D66" s="800"/>
      <c r="E66" s="800"/>
      <c r="F66" s="800"/>
      <c r="G66" s="800"/>
      <c r="H66" s="800"/>
    </row>
    <row r="67" spans="1:8" ht="81" customHeight="1">
      <c r="A67" s="28"/>
      <c r="B67" s="799"/>
      <c r="C67" s="799"/>
      <c r="D67" s="799"/>
      <c r="E67" s="799"/>
      <c r="F67" s="799"/>
      <c r="G67" s="799"/>
      <c r="H67" s="799"/>
    </row>
    <row r="68" spans="1:8">
      <c r="A68" s="28"/>
      <c r="B68" s="13"/>
      <c r="C68" s="24"/>
      <c r="D68" s="108"/>
      <c r="E68" s="13"/>
      <c r="F68" s="13"/>
      <c r="G68" s="13"/>
      <c r="H68" s="13"/>
    </row>
    <row r="69" spans="1:8" ht="38.25" customHeight="1">
      <c r="A69" s="29"/>
      <c r="B69" s="802"/>
      <c r="C69" s="802"/>
      <c r="D69" s="802"/>
      <c r="E69" s="802"/>
      <c r="F69" s="802"/>
      <c r="G69" s="802"/>
      <c r="H69" s="802"/>
    </row>
    <row r="70" spans="1:8" ht="82.5" customHeight="1">
      <c r="A70" s="29"/>
      <c r="B70" s="799"/>
      <c r="C70" s="799"/>
      <c r="D70" s="799"/>
      <c r="E70" s="799"/>
      <c r="F70" s="799"/>
      <c r="G70" s="799"/>
      <c r="H70" s="799"/>
    </row>
  </sheetData>
  <mergeCells count="51">
    <mergeCell ref="B5:D5"/>
    <mergeCell ref="E5:M5"/>
    <mergeCell ref="B14:D14"/>
    <mergeCell ref="B15:D15"/>
    <mergeCell ref="B19:D19"/>
    <mergeCell ref="B11:N11"/>
    <mergeCell ref="H15:I15"/>
    <mergeCell ref="J15:K15"/>
    <mergeCell ref="E19:F19"/>
    <mergeCell ref="E20:F20"/>
    <mergeCell ref="B70:H70"/>
    <mergeCell ref="B63:H63"/>
    <mergeCell ref="B52:H52"/>
    <mergeCell ref="B56:H56"/>
    <mergeCell ref="B57:H57"/>
    <mergeCell ref="B58:H58"/>
    <mergeCell ref="B60:H60"/>
    <mergeCell ref="B61:H61"/>
    <mergeCell ref="B64:H64"/>
    <mergeCell ref="B66:H66"/>
    <mergeCell ref="B67:H67"/>
    <mergeCell ref="B69:H69"/>
    <mergeCell ref="B51:N51"/>
    <mergeCell ref="B49:N49"/>
    <mergeCell ref="B26:B27"/>
    <mergeCell ref="B28:B29"/>
    <mergeCell ref="B30:B31"/>
    <mergeCell ref="C26:C27"/>
    <mergeCell ref="C28:C29"/>
    <mergeCell ref="C30:C31"/>
    <mergeCell ref="F30:N30"/>
    <mergeCell ref="B39:N39"/>
    <mergeCell ref="B37:N37"/>
    <mergeCell ref="F31:N31"/>
    <mergeCell ref="D30:E30"/>
    <mergeCell ref="I20:J20"/>
    <mergeCell ref="K20:L20"/>
    <mergeCell ref="D31:E31"/>
    <mergeCell ref="D26:E26"/>
    <mergeCell ref="B45:N45"/>
    <mergeCell ref="G23:N23"/>
    <mergeCell ref="F28:N28"/>
    <mergeCell ref="F29:N29"/>
    <mergeCell ref="B24:N24"/>
    <mergeCell ref="F26:N26"/>
    <mergeCell ref="F27:N27"/>
    <mergeCell ref="B20:D20"/>
    <mergeCell ref="D27:E27"/>
    <mergeCell ref="D28:E28"/>
    <mergeCell ref="D29:E29"/>
    <mergeCell ref="B43:N43"/>
  </mergeCells>
  <phoneticPr fontId="2"/>
  <dataValidations count="1">
    <dataValidation type="list" allowBlank="1" showInputMessage="1" showErrorMessage="1" sqref="C26:C31" xr:uid="{00000000-0002-0000-0700-000000000000}">
      <formula1>$B$54:$B$55</formula1>
    </dataValidation>
  </dataValidations>
  <printOptions horizontalCentered="1"/>
  <pageMargins left="0.78740157480314965" right="0.78740157480314965" top="0.59055118110236227" bottom="0.39370078740157483" header="0.27559055118110237" footer="0.23622047244094491"/>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pageSetUpPr fitToPage="1"/>
  </sheetPr>
  <dimension ref="A1:R61"/>
  <sheetViews>
    <sheetView showGridLines="0" view="pageBreakPreview" topLeftCell="A20" zoomScale="120" zoomScaleNormal="100" zoomScaleSheetLayoutView="120" workbookViewId="0">
      <selection activeCell="G19" sqref="G19"/>
    </sheetView>
  </sheetViews>
  <sheetFormatPr defaultRowHeight="13.2"/>
  <cols>
    <col min="1" max="1" width="2.5" style="21" customWidth="1"/>
    <col min="2" max="2" width="6.59765625" style="2" customWidth="1"/>
    <col min="3" max="4" width="3.69921875" style="2" customWidth="1"/>
    <col min="5" max="5" width="10.09765625" style="2" customWidth="1"/>
    <col min="6" max="6" width="7.09765625" style="2" customWidth="1"/>
    <col min="7" max="7" width="7.5" style="2" customWidth="1"/>
    <col min="8" max="8" width="5.59765625" style="2" customWidth="1"/>
    <col min="9" max="9" width="5.69921875" style="6" customWidth="1"/>
    <col min="10" max="12" width="5.59765625" style="6" customWidth="1"/>
    <col min="13" max="13" width="6.59765625" style="6" customWidth="1"/>
    <col min="14" max="14" width="5.59765625" style="6" customWidth="1"/>
    <col min="15" max="15" width="2.5" style="6" customWidth="1"/>
    <col min="16" max="257" width="9" style="6"/>
    <col min="258" max="258" width="2.5" style="6" customWidth="1"/>
    <col min="259" max="263" width="16.69921875" style="6" customWidth="1"/>
    <col min="264" max="264" width="1.59765625" style="6" customWidth="1"/>
    <col min="265" max="513" width="9" style="6"/>
    <col min="514" max="514" width="2.5" style="6" customWidth="1"/>
    <col min="515" max="519" width="16.69921875" style="6" customWidth="1"/>
    <col min="520" max="520" width="1.59765625" style="6" customWidth="1"/>
    <col min="521" max="769" width="9" style="6"/>
    <col min="770" max="770" width="2.5" style="6" customWidth="1"/>
    <col min="771" max="775" width="16.69921875" style="6" customWidth="1"/>
    <col min="776" max="776" width="1.59765625" style="6" customWidth="1"/>
    <col min="777" max="1025" width="9" style="6"/>
    <col min="1026" max="1026" width="2.5" style="6" customWidth="1"/>
    <col min="1027" max="1031" width="16.69921875" style="6" customWidth="1"/>
    <col min="1032" max="1032" width="1.59765625" style="6" customWidth="1"/>
    <col min="1033" max="1281" width="9" style="6"/>
    <col min="1282" max="1282" width="2.5" style="6" customWidth="1"/>
    <col min="1283" max="1287" width="16.69921875" style="6" customWidth="1"/>
    <col min="1288" max="1288" width="1.59765625" style="6" customWidth="1"/>
    <col min="1289" max="1537" width="9" style="6"/>
    <col min="1538" max="1538" width="2.5" style="6" customWidth="1"/>
    <col min="1539" max="1543" width="16.69921875" style="6" customWidth="1"/>
    <col min="1544" max="1544" width="1.59765625" style="6" customWidth="1"/>
    <col min="1545" max="1793" width="9" style="6"/>
    <col min="1794" max="1794" width="2.5" style="6" customWidth="1"/>
    <col min="1795" max="1799" width="16.69921875" style="6" customWidth="1"/>
    <col min="1800" max="1800" width="1.59765625" style="6" customWidth="1"/>
    <col min="1801" max="2049" width="9" style="6"/>
    <col min="2050" max="2050" width="2.5" style="6" customWidth="1"/>
    <col min="2051" max="2055" width="16.69921875" style="6" customWidth="1"/>
    <col min="2056" max="2056" width="1.59765625" style="6" customWidth="1"/>
    <col min="2057" max="2305" width="9" style="6"/>
    <col min="2306" max="2306" width="2.5" style="6" customWidth="1"/>
    <col min="2307" max="2311" width="16.69921875" style="6" customWidth="1"/>
    <col min="2312" max="2312" width="1.59765625" style="6" customWidth="1"/>
    <col min="2313" max="2561" width="9" style="6"/>
    <col min="2562" max="2562" width="2.5" style="6" customWidth="1"/>
    <col min="2563" max="2567" width="16.69921875" style="6" customWidth="1"/>
    <col min="2568" max="2568" width="1.59765625" style="6" customWidth="1"/>
    <col min="2569" max="2817" width="9" style="6"/>
    <col min="2818" max="2818" width="2.5" style="6" customWidth="1"/>
    <col min="2819" max="2823" width="16.69921875" style="6" customWidth="1"/>
    <col min="2824" max="2824" width="1.59765625" style="6" customWidth="1"/>
    <col min="2825" max="3073" width="9" style="6"/>
    <col min="3074" max="3074" width="2.5" style="6" customWidth="1"/>
    <col min="3075" max="3079" width="16.69921875" style="6" customWidth="1"/>
    <col min="3080" max="3080" width="1.59765625" style="6" customWidth="1"/>
    <col min="3081" max="3329" width="9" style="6"/>
    <col min="3330" max="3330" width="2.5" style="6" customWidth="1"/>
    <col min="3331" max="3335" width="16.69921875" style="6" customWidth="1"/>
    <col min="3336" max="3336" width="1.59765625" style="6" customWidth="1"/>
    <col min="3337" max="3585" width="9" style="6"/>
    <col min="3586" max="3586" width="2.5" style="6" customWidth="1"/>
    <col min="3587" max="3591" width="16.69921875" style="6" customWidth="1"/>
    <col min="3592" max="3592" width="1.59765625" style="6" customWidth="1"/>
    <col min="3593" max="3841" width="9" style="6"/>
    <col min="3842" max="3842" width="2.5" style="6" customWidth="1"/>
    <col min="3843" max="3847" width="16.69921875" style="6" customWidth="1"/>
    <col min="3848" max="3848" width="1.59765625" style="6" customWidth="1"/>
    <col min="3849" max="4097" width="9" style="6"/>
    <col min="4098" max="4098" width="2.5" style="6" customWidth="1"/>
    <col min="4099" max="4103" width="16.69921875" style="6" customWidth="1"/>
    <col min="4104" max="4104" width="1.59765625" style="6" customWidth="1"/>
    <col min="4105" max="4353" width="9" style="6"/>
    <col min="4354" max="4354" width="2.5" style="6" customWidth="1"/>
    <col min="4355" max="4359" width="16.69921875" style="6" customWidth="1"/>
    <col min="4360" max="4360" width="1.59765625" style="6" customWidth="1"/>
    <col min="4361" max="4609" width="9" style="6"/>
    <col min="4610" max="4610" width="2.5" style="6" customWidth="1"/>
    <col min="4611" max="4615" width="16.69921875" style="6" customWidth="1"/>
    <col min="4616" max="4616" width="1.59765625" style="6" customWidth="1"/>
    <col min="4617" max="4865" width="9" style="6"/>
    <col min="4866" max="4866" width="2.5" style="6" customWidth="1"/>
    <col min="4867" max="4871" width="16.69921875" style="6" customWidth="1"/>
    <col min="4872" max="4872" width="1.59765625" style="6" customWidth="1"/>
    <col min="4873" max="5121" width="9" style="6"/>
    <col min="5122" max="5122" width="2.5" style="6" customWidth="1"/>
    <col min="5123" max="5127" width="16.69921875" style="6" customWidth="1"/>
    <col min="5128" max="5128" width="1.59765625" style="6" customWidth="1"/>
    <col min="5129" max="5377" width="9" style="6"/>
    <col min="5378" max="5378" width="2.5" style="6" customWidth="1"/>
    <col min="5379" max="5383" width="16.69921875" style="6" customWidth="1"/>
    <col min="5384" max="5384" width="1.59765625" style="6" customWidth="1"/>
    <col min="5385" max="5633" width="9" style="6"/>
    <col min="5634" max="5634" width="2.5" style="6" customWidth="1"/>
    <col min="5635" max="5639" width="16.69921875" style="6" customWidth="1"/>
    <col min="5640" max="5640" width="1.59765625" style="6" customWidth="1"/>
    <col min="5641" max="5889" width="9" style="6"/>
    <col min="5890" max="5890" width="2.5" style="6" customWidth="1"/>
    <col min="5891" max="5895" width="16.69921875" style="6" customWidth="1"/>
    <col min="5896" max="5896" width="1.59765625" style="6" customWidth="1"/>
    <col min="5897" max="6145" width="9" style="6"/>
    <col min="6146" max="6146" width="2.5" style="6" customWidth="1"/>
    <col min="6147" max="6151" width="16.69921875" style="6" customWidth="1"/>
    <col min="6152" max="6152" width="1.59765625" style="6" customWidth="1"/>
    <col min="6153" max="6401" width="9" style="6"/>
    <col min="6402" max="6402" width="2.5" style="6" customWidth="1"/>
    <col min="6403" max="6407" width="16.69921875" style="6" customWidth="1"/>
    <col min="6408" max="6408" width="1.59765625" style="6" customWidth="1"/>
    <col min="6409" max="6657" width="9" style="6"/>
    <col min="6658" max="6658" width="2.5" style="6" customWidth="1"/>
    <col min="6659" max="6663" width="16.69921875" style="6" customWidth="1"/>
    <col min="6664" max="6664" width="1.59765625" style="6" customWidth="1"/>
    <col min="6665" max="6913" width="9" style="6"/>
    <col min="6914" max="6914" width="2.5" style="6" customWidth="1"/>
    <col min="6915" max="6919" width="16.69921875" style="6" customWidth="1"/>
    <col min="6920" max="6920" width="1.59765625" style="6" customWidth="1"/>
    <col min="6921" max="7169" width="9" style="6"/>
    <col min="7170" max="7170" width="2.5" style="6" customWidth="1"/>
    <col min="7171" max="7175" width="16.69921875" style="6" customWidth="1"/>
    <col min="7176" max="7176" width="1.59765625" style="6" customWidth="1"/>
    <col min="7177" max="7425" width="9" style="6"/>
    <col min="7426" max="7426" width="2.5" style="6" customWidth="1"/>
    <col min="7427" max="7431" width="16.69921875" style="6" customWidth="1"/>
    <col min="7432" max="7432" width="1.59765625" style="6" customWidth="1"/>
    <col min="7433" max="7681" width="9" style="6"/>
    <col min="7682" max="7682" width="2.5" style="6" customWidth="1"/>
    <col min="7683" max="7687" width="16.69921875" style="6" customWidth="1"/>
    <col min="7688" max="7688" width="1.59765625" style="6" customWidth="1"/>
    <col min="7689" max="7937" width="9" style="6"/>
    <col min="7938" max="7938" width="2.5" style="6" customWidth="1"/>
    <col min="7939" max="7943" width="16.69921875" style="6" customWidth="1"/>
    <col min="7944" max="7944" width="1.59765625" style="6" customWidth="1"/>
    <col min="7945" max="8193" width="9" style="6"/>
    <col min="8194" max="8194" width="2.5" style="6" customWidth="1"/>
    <col min="8195" max="8199" width="16.69921875" style="6" customWidth="1"/>
    <col min="8200" max="8200" width="1.59765625" style="6" customWidth="1"/>
    <col min="8201" max="8449" width="9" style="6"/>
    <col min="8450" max="8450" width="2.5" style="6" customWidth="1"/>
    <col min="8451" max="8455" width="16.69921875" style="6" customWidth="1"/>
    <col min="8456" max="8456" width="1.59765625" style="6" customWidth="1"/>
    <col min="8457" max="8705" width="9" style="6"/>
    <col min="8706" max="8706" width="2.5" style="6" customWidth="1"/>
    <col min="8707" max="8711" width="16.69921875" style="6" customWidth="1"/>
    <col min="8712" max="8712" width="1.59765625" style="6" customWidth="1"/>
    <col min="8713" max="8961" width="9" style="6"/>
    <col min="8962" max="8962" width="2.5" style="6" customWidth="1"/>
    <col min="8963" max="8967" width="16.69921875" style="6" customWidth="1"/>
    <col min="8968" max="8968" width="1.59765625" style="6" customWidth="1"/>
    <col min="8969" max="9217" width="9" style="6"/>
    <col min="9218" max="9218" width="2.5" style="6" customWidth="1"/>
    <col min="9219" max="9223" width="16.69921875" style="6" customWidth="1"/>
    <col min="9224" max="9224" width="1.59765625" style="6" customWidth="1"/>
    <col min="9225" max="9473" width="9" style="6"/>
    <col min="9474" max="9474" width="2.5" style="6" customWidth="1"/>
    <col min="9475" max="9479" width="16.69921875" style="6" customWidth="1"/>
    <col min="9480" max="9480" width="1.59765625" style="6" customWidth="1"/>
    <col min="9481" max="9729" width="9" style="6"/>
    <col min="9730" max="9730" width="2.5" style="6" customWidth="1"/>
    <col min="9731" max="9735" width="16.69921875" style="6" customWidth="1"/>
    <col min="9736" max="9736" width="1.59765625" style="6" customWidth="1"/>
    <col min="9737" max="9985" width="9" style="6"/>
    <col min="9986" max="9986" width="2.5" style="6" customWidth="1"/>
    <col min="9987" max="9991" width="16.69921875" style="6" customWidth="1"/>
    <col min="9992" max="9992" width="1.59765625" style="6" customWidth="1"/>
    <col min="9993" max="10241" width="9" style="6"/>
    <col min="10242" max="10242" width="2.5" style="6" customWidth="1"/>
    <col min="10243" max="10247" width="16.69921875" style="6" customWidth="1"/>
    <col min="10248" max="10248" width="1.59765625" style="6" customWidth="1"/>
    <col min="10249" max="10497" width="9" style="6"/>
    <col min="10498" max="10498" width="2.5" style="6" customWidth="1"/>
    <col min="10499" max="10503" width="16.69921875" style="6" customWidth="1"/>
    <col min="10504" max="10504" width="1.59765625" style="6" customWidth="1"/>
    <col min="10505" max="10753" width="9" style="6"/>
    <col min="10754" max="10754" width="2.5" style="6" customWidth="1"/>
    <col min="10755" max="10759" width="16.69921875" style="6" customWidth="1"/>
    <col min="10760" max="10760" width="1.59765625" style="6" customWidth="1"/>
    <col min="10761" max="11009" width="9" style="6"/>
    <col min="11010" max="11010" width="2.5" style="6" customWidth="1"/>
    <col min="11011" max="11015" width="16.69921875" style="6" customWidth="1"/>
    <col min="11016" max="11016" width="1.59765625" style="6" customWidth="1"/>
    <col min="11017" max="11265" width="9" style="6"/>
    <col min="11266" max="11266" width="2.5" style="6" customWidth="1"/>
    <col min="11267" max="11271" width="16.69921875" style="6" customWidth="1"/>
    <col min="11272" max="11272" width="1.59765625" style="6" customWidth="1"/>
    <col min="11273" max="11521" width="9" style="6"/>
    <col min="11522" max="11522" width="2.5" style="6" customWidth="1"/>
    <col min="11523" max="11527" width="16.69921875" style="6" customWidth="1"/>
    <col min="11528" max="11528" width="1.59765625" style="6" customWidth="1"/>
    <col min="11529" max="11777" width="9" style="6"/>
    <col min="11778" max="11778" width="2.5" style="6" customWidth="1"/>
    <col min="11779" max="11783" width="16.69921875" style="6" customWidth="1"/>
    <col min="11784" max="11784" width="1.59765625" style="6" customWidth="1"/>
    <col min="11785" max="12033" width="9" style="6"/>
    <col min="12034" max="12034" width="2.5" style="6" customWidth="1"/>
    <col min="12035" max="12039" width="16.69921875" style="6" customWidth="1"/>
    <col min="12040" max="12040" width="1.59765625" style="6" customWidth="1"/>
    <col min="12041" max="12289" width="9" style="6"/>
    <col min="12290" max="12290" width="2.5" style="6" customWidth="1"/>
    <col min="12291" max="12295" width="16.69921875" style="6" customWidth="1"/>
    <col min="12296" max="12296" width="1.59765625" style="6" customWidth="1"/>
    <col min="12297" max="12545" width="9" style="6"/>
    <col min="12546" max="12546" width="2.5" style="6" customWidth="1"/>
    <col min="12547" max="12551" width="16.69921875" style="6" customWidth="1"/>
    <col min="12552" max="12552" width="1.59765625" style="6" customWidth="1"/>
    <col min="12553" max="12801" width="9" style="6"/>
    <col min="12802" max="12802" width="2.5" style="6" customWidth="1"/>
    <col min="12803" max="12807" width="16.69921875" style="6" customWidth="1"/>
    <col min="12808" max="12808" width="1.59765625" style="6" customWidth="1"/>
    <col min="12809" max="13057" width="9" style="6"/>
    <col min="13058" max="13058" width="2.5" style="6" customWidth="1"/>
    <col min="13059" max="13063" width="16.69921875" style="6" customWidth="1"/>
    <col min="13064" max="13064" width="1.59765625" style="6" customWidth="1"/>
    <col min="13065" max="13313" width="9" style="6"/>
    <col min="13314" max="13314" width="2.5" style="6" customWidth="1"/>
    <col min="13315" max="13319" width="16.69921875" style="6" customWidth="1"/>
    <col min="13320" max="13320" width="1.59765625" style="6" customWidth="1"/>
    <col min="13321" max="13569" width="9" style="6"/>
    <col min="13570" max="13570" width="2.5" style="6" customWidth="1"/>
    <col min="13571" max="13575" width="16.69921875" style="6" customWidth="1"/>
    <col min="13576" max="13576" width="1.59765625" style="6" customWidth="1"/>
    <col min="13577" max="13825" width="9" style="6"/>
    <col min="13826" max="13826" width="2.5" style="6" customWidth="1"/>
    <col min="13827" max="13831" width="16.69921875" style="6" customWidth="1"/>
    <col min="13832" max="13832" width="1.59765625" style="6" customWidth="1"/>
    <col min="13833" max="14081" width="9" style="6"/>
    <col min="14082" max="14082" width="2.5" style="6" customWidth="1"/>
    <col min="14083" max="14087" width="16.69921875" style="6" customWidth="1"/>
    <col min="14088" max="14088" width="1.59765625" style="6" customWidth="1"/>
    <col min="14089" max="14337" width="9" style="6"/>
    <col min="14338" max="14338" width="2.5" style="6" customWidth="1"/>
    <col min="14339" max="14343" width="16.69921875" style="6" customWidth="1"/>
    <col min="14344" max="14344" width="1.59765625" style="6" customWidth="1"/>
    <col min="14345" max="14593" width="9" style="6"/>
    <col min="14594" max="14594" width="2.5" style="6" customWidth="1"/>
    <col min="14595" max="14599" width="16.69921875" style="6" customWidth="1"/>
    <col min="14600" max="14600" width="1.59765625" style="6" customWidth="1"/>
    <col min="14601" max="14849" width="9" style="6"/>
    <col min="14850" max="14850" width="2.5" style="6" customWidth="1"/>
    <col min="14851" max="14855" width="16.69921875" style="6" customWidth="1"/>
    <col min="14856" max="14856" width="1.59765625" style="6" customWidth="1"/>
    <col min="14857" max="15105" width="9" style="6"/>
    <col min="15106" max="15106" width="2.5" style="6" customWidth="1"/>
    <col min="15107" max="15111" width="16.69921875" style="6" customWidth="1"/>
    <col min="15112" max="15112" width="1.59765625" style="6" customWidth="1"/>
    <col min="15113" max="15361" width="9" style="6"/>
    <col min="15362" max="15362" width="2.5" style="6" customWidth="1"/>
    <col min="15363" max="15367" width="16.69921875" style="6" customWidth="1"/>
    <col min="15368" max="15368" width="1.59765625" style="6" customWidth="1"/>
    <col min="15369" max="15617" width="9" style="6"/>
    <col min="15618" max="15618" width="2.5" style="6" customWidth="1"/>
    <col min="15619" max="15623" width="16.69921875" style="6" customWidth="1"/>
    <col min="15624" max="15624" width="1.59765625" style="6" customWidth="1"/>
    <col min="15625" max="15873" width="9" style="6"/>
    <col min="15874" max="15874" width="2.5" style="6" customWidth="1"/>
    <col min="15875" max="15879" width="16.69921875" style="6" customWidth="1"/>
    <col min="15880" max="15880" width="1.59765625" style="6" customWidth="1"/>
    <col min="15881" max="16129" width="9" style="6"/>
    <col min="16130" max="16130" width="2.5" style="6" customWidth="1"/>
    <col min="16131" max="16135" width="16.69921875" style="6" customWidth="1"/>
    <col min="16136" max="16136" width="1.59765625" style="6" customWidth="1"/>
    <col min="16137" max="16384" width="9" style="6"/>
  </cols>
  <sheetData>
    <row r="1" spans="1:17" ht="18" customHeight="1">
      <c r="A1" s="128" t="s">
        <v>175</v>
      </c>
    </row>
    <row r="2" spans="1:17">
      <c r="A2" s="126" t="s">
        <v>306</v>
      </c>
      <c r="B2" s="14"/>
      <c r="C2" s="14"/>
      <c r="D2" s="14"/>
      <c r="E2" s="14"/>
      <c r="F2" s="14"/>
      <c r="G2" s="14"/>
      <c r="H2" s="18"/>
      <c r="I2" s="18"/>
      <c r="J2" s="18"/>
      <c r="K2" s="18"/>
      <c r="L2" s="18"/>
      <c r="M2" s="18"/>
      <c r="N2" s="18"/>
      <c r="O2" s="18"/>
    </row>
    <row r="3" spans="1:17">
      <c r="A3" s="123" t="s">
        <v>312</v>
      </c>
      <c r="B3" s="120"/>
      <c r="C3" s="15"/>
      <c r="D3" s="15"/>
      <c r="E3" s="15"/>
      <c r="F3" s="15"/>
      <c r="G3" s="15"/>
      <c r="H3" s="15"/>
      <c r="I3" s="18"/>
      <c r="J3" s="18"/>
      <c r="K3" s="18"/>
      <c r="L3" s="18"/>
      <c r="M3" s="18"/>
      <c r="N3" s="18"/>
      <c r="O3" s="18"/>
    </row>
    <row r="4" spans="1:17" ht="7.5" customHeight="1" thickBot="1">
      <c r="A4" s="6"/>
      <c r="B4" s="19"/>
      <c r="C4" s="120"/>
      <c r="D4" s="15"/>
      <c r="E4" s="15"/>
      <c r="F4" s="15"/>
      <c r="G4" s="15"/>
      <c r="H4" s="15"/>
      <c r="I4" s="15"/>
      <c r="J4" s="18"/>
      <c r="K4" s="18"/>
      <c r="L4" s="18"/>
      <c r="M4" s="18"/>
      <c r="N4" s="18"/>
      <c r="O4" s="18"/>
      <c r="P4" s="18"/>
    </row>
    <row r="5" spans="1:17" s="442" customFormat="1" ht="15.75" customHeight="1" thickBot="1">
      <c r="B5" s="709" t="s">
        <v>406</v>
      </c>
      <c r="C5" s="710"/>
      <c r="D5" s="710"/>
      <c r="E5" s="813"/>
      <c r="F5" s="811" t="str">
        <f>IF('様式1-1_②補助事業者'!F34=0,"",'様式1-1_②補助事業者'!F34)</f>
        <v/>
      </c>
      <c r="G5" s="811"/>
      <c r="H5" s="811"/>
      <c r="I5" s="811"/>
      <c r="J5" s="811"/>
      <c r="K5" s="811"/>
      <c r="L5" s="811"/>
      <c r="M5" s="811"/>
      <c r="N5" s="812"/>
      <c r="O5" s="246"/>
    </row>
    <row r="6" spans="1:17" s="442" customFormat="1" ht="6.75" customHeight="1">
      <c r="B6" s="238"/>
      <c r="C6" s="443"/>
      <c r="D6" s="443"/>
      <c r="E6" s="443"/>
      <c r="F6" s="443"/>
      <c r="G6" s="443"/>
      <c r="H6" s="443"/>
      <c r="I6" s="443"/>
      <c r="J6" s="443"/>
      <c r="K6" s="443"/>
      <c r="L6" s="246"/>
      <c r="M6" s="246"/>
      <c r="N6" s="246"/>
      <c r="O6" s="246"/>
      <c r="P6" s="246"/>
    </row>
    <row r="7" spans="1:17" s="442" customFormat="1">
      <c r="A7" s="230" t="s">
        <v>168</v>
      </c>
      <c r="B7" s="300"/>
      <c r="C7" s="300"/>
      <c r="D7" s="300"/>
      <c r="E7" s="300"/>
      <c r="F7" s="300"/>
      <c r="G7" s="300"/>
      <c r="H7" s="300"/>
      <c r="I7" s="246"/>
      <c r="J7" s="246"/>
      <c r="K7" s="246"/>
      <c r="L7" s="246"/>
      <c r="M7" s="246"/>
      <c r="N7" s="246"/>
      <c r="O7" s="246"/>
    </row>
    <row r="8" spans="1:17" s="442" customFormat="1">
      <c r="A8" s="230"/>
      <c r="B8" s="363" t="s">
        <v>242</v>
      </c>
      <c r="C8" s="300"/>
      <c r="D8" s="300"/>
      <c r="E8" s="300"/>
      <c r="F8" s="300"/>
      <c r="G8" s="300"/>
      <c r="H8" s="300"/>
      <c r="I8" s="246"/>
      <c r="J8" s="246"/>
      <c r="K8" s="246"/>
      <c r="L8" s="246"/>
      <c r="M8" s="246"/>
      <c r="N8" s="246"/>
      <c r="O8" s="246"/>
    </row>
    <row r="9" spans="1:17" s="442" customFormat="1" ht="6" customHeight="1">
      <c r="A9" s="230"/>
      <c r="B9" s="300"/>
      <c r="C9" s="300"/>
      <c r="D9" s="300"/>
      <c r="E9" s="300"/>
      <c r="F9" s="300"/>
      <c r="G9" s="300"/>
      <c r="H9" s="300"/>
      <c r="I9" s="246"/>
      <c r="J9" s="246"/>
      <c r="K9" s="246"/>
      <c r="L9" s="246"/>
      <c r="M9" s="246"/>
      <c r="N9" s="246"/>
      <c r="O9" s="246"/>
    </row>
    <row r="10" spans="1:17" s="442" customFormat="1" ht="13.8" thickBot="1">
      <c r="A10" s="230"/>
      <c r="B10" s="266" t="s">
        <v>78</v>
      </c>
      <c r="C10" s="266"/>
      <c r="D10" s="266"/>
      <c r="E10" s="266"/>
      <c r="F10" s="266"/>
      <c r="G10" s="266"/>
      <c r="H10" s="266"/>
      <c r="I10" s="246"/>
      <c r="J10" s="246"/>
      <c r="K10" s="246"/>
      <c r="L10" s="246"/>
      <c r="M10" s="246"/>
      <c r="N10" s="246"/>
      <c r="O10" s="246"/>
    </row>
    <row r="11" spans="1:17" s="442" customFormat="1" ht="49.95" customHeight="1" thickBot="1">
      <c r="A11" s="230"/>
      <c r="B11" s="478"/>
      <c r="C11" s="479"/>
      <c r="D11" s="479"/>
      <c r="E11" s="479"/>
      <c r="F11" s="479"/>
      <c r="G11" s="479"/>
      <c r="H11" s="479"/>
      <c r="I11" s="479"/>
      <c r="J11" s="479"/>
      <c r="K11" s="479"/>
      <c r="L11" s="479"/>
      <c r="M11" s="479"/>
      <c r="N11" s="480"/>
      <c r="O11" s="246"/>
    </row>
    <row r="12" spans="1:17" s="442" customFormat="1" ht="8.25" customHeight="1">
      <c r="A12" s="444"/>
      <c r="B12" s="445"/>
      <c r="C12" s="445"/>
      <c r="D12" s="445"/>
      <c r="E12" s="246"/>
      <c r="F12" s="246"/>
      <c r="G12" s="246"/>
      <c r="H12" s="246"/>
      <c r="I12" s="246"/>
      <c r="J12" s="246"/>
      <c r="K12" s="246"/>
      <c r="L12" s="246"/>
      <c r="M12" s="246"/>
      <c r="N12" s="246"/>
      <c r="O12" s="246"/>
    </row>
    <row r="13" spans="1:17" s="442" customFormat="1">
      <c r="A13" s="230"/>
      <c r="B13" s="266" t="s">
        <v>300</v>
      </c>
      <c r="C13" s="266"/>
      <c r="D13" s="266"/>
      <c r="E13" s="266"/>
      <c r="F13" s="266"/>
      <c r="G13" s="266"/>
      <c r="H13" s="266"/>
      <c r="I13" s="246"/>
      <c r="J13" s="246"/>
      <c r="K13" s="246"/>
      <c r="L13" s="246"/>
      <c r="M13" s="246"/>
      <c r="N13" s="246"/>
      <c r="O13" s="246"/>
    </row>
    <row r="14" spans="1:17" s="231" customFormat="1" ht="17.25" customHeight="1" thickBot="1">
      <c r="A14" s="230"/>
      <c r="B14" s="721" t="s">
        <v>223</v>
      </c>
      <c r="C14" s="807"/>
      <c r="D14" s="790"/>
      <c r="E14" s="446" t="s">
        <v>159</v>
      </c>
      <c r="F14" s="447">
        <f>'様式1-1_⑥目標等 (連携)'!E8</f>
        <v>0</v>
      </c>
      <c r="G14" s="448" t="s">
        <v>42</v>
      </c>
      <c r="H14" s="358"/>
      <c r="I14" s="358"/>
      <c r="J14" s="358"/>
      <c r="K14" s="358"/>
      <c r="L14" s="358"/>
      <c r="M14" s="358"/>
      <c r="N14" s="358"/>
      <c r="O14" s="250"/>
      <c r="P14" s="245"/>
      <c r="Q14" s="245"/>
    </row>
    <row r="15" spans="1:17" s="231" customFormat="1" ht="17.25" customHeight="1" thickTop="1" thickBot="1">
      <c r="A15" s="230"/>
      <c r="B15" s="721" t="s">
        <v>157</v>
      </c>
      <c r="C15" s="753"/>
      <c r="D15" s="790"/>
      <c r="E15" s="449" t="s">
        <v>159</v>
      </c>
      <c r="F15" s="450"/>
      <c r="G15" s="451" t="s">
        <v>42</v>
      </c>
      <c r="H15" s="716" t="s">
        <v>104</v>
      </c>
      <c r="I15" s="808"/>
      <c r="J15" s="748" t="str">
        <f>IF(F15="","",(F15-F14)/F14*100)</f>
        <v/>
      </c>
      <c r="K15" s="749"/>
      <c r="L15" s="362" t="s">
        <v>48</v>
      </c>
      <c r="M15" s="230"/>
      <c r="N15" s="230"/>
      <c r="O15" s="230"/>
    </row>
    <row r="16" spans="1:17" s="231" customFormat="1" ht="13.8" thickTop="1">
      <c r="A16" s="230"/>
      <c r="B16" s="363" t="s">
        <v>243</v>
      </c>
      <c r="C16" s="220"/>
      <c r="D16" s="220"/>
      <c r="E16" s="348"/>
      <c r="F16" s="348"/>
      <c r="G16" s="348"/>
      <c r="H16" s="348"/>
      <c r="I16" s="348"/>
      <c r="J16" s="348"/>
      <c r="K16" s="230"/>
      <c r="L16" s="230"/>
      <c r="M16" s="230"/>
      <c r="N16" s="230"/>
      <c r="O16" s="230"/>
    </row>
    <row r="17" spans="1:18" s="442" customFormat="1" ht="8.25" customHeight="1">
      <c r="A17" s="230"/>
      <c r="B17" s="266"/>
      <c r="C17" s="266"/>
      <c r="D17" s="266"/>
      <c r="E17" s="266"/>
      <c r="F17" s="266"/>
      <c r="G17" s="266"/>
      <c r="H17" s="266"/>
      <c r="I17" s="246"/>
      <c r="J17" s="246"/>
      <c r="K17" s="246"/>
      <c r="L17" s="246"/>
      <c r="M17" s="246"/>
      <c r="N17" s="246"/>
      <c r="O17" s="246"/>
    </row>
    <row r="18" spans="1:18" s="231" customFormat="1">
      <c r="A18" s="230"/>
      <c r="B18" s="300" t="s">
        <v>224</v>
      </c>
      <c r="C18" s="364"/>
      <c r="D18" s="364"/>
      <c r="E18" s="365"/>
      <c r="F18" s="365"/>
      <c r="G18" s="365"/>
      <c r="H18" s="365"/>
      <c r="I18" s="365"/>
      <c r="J18" s="365"/>
      <c r="K18" s="365"/>
      <c r="L18" s="365"/>
      <c r="M18" s="365"/>
      <c r="N18" s="365"/>
      <c r="O18" s="365"/>
      <c r="P18" s="366"/>
      <c r="Q18" s="366"/>
      <c r="R18" s="366"/>
    </row>
    <row r="19" spans="1:18" s="231" customFormat="1" ht="17.25" customHeight="1" thickBot="1">
      <c r="A19" s="230"/>
      <c r="B19" s="721" t="s">
        <v>41</v>
      </c>
      <c r="C19" s="807"/>
      <c r="D19" s="790"/>
      <c r="E19" s="797" t="s">
        <v>162</v>
      </c>
      <c r="F19" s="798"/>
      <c r="G19" s="452" t="str">
        <f>IF('様式1-1_⑥目標等 (連携)'!E15="","",'様式1-1_⑥目標等 (連携)'!E15)</f>
        <v/>
      </c>
      <c r="H19" s="368" t="s">
        <v>45</v>
      </c>
      <c r="I19" s="373"/>
      <c r="J19" s="237"/>
      <c r="K19" s="237"/>
      <c r="L19" s="266"/>
      <c r="M19" s="237"/>
      <c r="N19" s="237"/>
      <c r="O19" s="365"/>
      <c r="P19" s="366"/>
      <c r="Q19" s="366"/>
      <c r="R19" s="366"/>
    </row>
    <row r="20" spans="1:18" s="231" customFormat="1" ht="17.25" customHeight="1" thickTop="1" thickBot="1">
      <c r="A20" s="230"/>
      <c r="B20" s="721" t="s">
        <v>157</v>
      </c>
      <c r="C20" s="753"/>
      <c r="D20" s="790"/>
      <c r="E20" s="797" t="s">
        <v>162</v>
      </c>
      <c r="F20" s="798"/>
      <c r="G20" s="450"/>
      <c r="H20" s="368" t="s">
        <v>45</v>
      </c>
      <c r="I20" s="753" t="s">
        <v>104</v>
      </c>
      <c r="J20" s="776"/>
      <c r="K20" s="750" t="str">
        <f>IF(G20="","",(G20-G19)/G19*100)</f>
        <v/>
      </c>
      <c r="L20" s="751"/>
      <c r="M20" s="412" t="s">
        <v>48</v>
      </c>
      <c r="N20" s="237"/>
      <c r="O20" s="365"/>
      <c r="P20" s="366"/>
    </row>
    <row r="21" spans="1:18" s="231" customFormat="1" ht="8.25" customHeight="1" thickTop="1">
      <c r="A21" s="230"/>
      <c r="B21" s="364"/>
      <c r="C21" s="364"/>
      <c r="D21" s="364"/>
      <c r="E21" s="365"/>
      <c r="F21" s="365"/>
      <c r="G21" s="365"/>
      <c r="H21" s="365"/>
      <c r="I21" s="365"/>
      <c r="J21" s="365"/>
      <c r="K21" s="365"/>
      <c r="L21" s="365"/>
      <c r="M21" s="365"/>
      <c r="N21" s="365"/>
      <c r="O21" s="365"/>
      <c r="P21" s="366"/>
      <c r="Q21" s="366"/>
      <c r="R21" s="366"/>
    </row>
    <row r="22" spans="1:18" s="442" customFormat="1" ht="8.25" customHeight="1">
      <c r="A22" s="230"/>
      <c r="B22" s="250"/>
      <c r="C22" s="250"/>
      <c r="D22" s="250"/>
      <c r="E22" s="250"/>
      <c r="F22" s="250"/>
      <c r="G22" s="250"/>
      <c r="H22" s="250"/>
      <c r="I22" s="246"/>
      <c r="J22" s="246"/>
      <c r="K22" s="246"/>
      <c r="L22" s="246"/>
      <c r="M22" s="246"/>
      <c r="N22" s="246"/>
      <c r="O22" s="246"/>
    </row>
    <row r="23" spans="1:18" s="442" customFormat="1">
      <c r="A23" s="230" t="s">
        <v>301</v>
      </c>
      <c r="B23" s="300"/>
      <c r="C23" s="300"/>
      <c r="D23" s="300"/>
      <c r="E23" s="300"/>
      <c r="F23" s="300"/>
      <c r="G23" s="300"/>
      <c r="H23" s="300"/>
      <c r="I23" s="246"/>
      <c r="J23" s="246"/>
      <c r="K23" s="246"/>
      <c r="L23" s="246"/>
      <c r="M23" s="246"/>
      <c r="N23" s="246"/>
      <c r="O23" s="246"/>
    </row>
    <row r="24" spans="1:18" s="442" customFormat="1" ht="12.75" customHeight="1">
      <c r="A24" s="230"/>
      <c r="B24" s="454" t="s">
        <v>269</v>
      </c>
      <c r="C24" s="300"/>
      <c r="D24" s="300"/>
      <c r="E24" s="300"/>
      <c r="F24" s="300"/>
      <c r="G24" s="300"/>
      <c r="H24" s="300"/>
      <c r="I24" s="246"/>
      <c r="J24" s="246"/>
      <c r="K24" s="246"/>
      <c r="L24" s="246"/>
      <c r="M24" s="246"/>
      <c r="N24" s="246"/>
      <c r="O24" s="246"/>
    </row>
    <row r="25" spans="1:18" s="442" customFormat="1" ht="15" customHeight="1">
      <c r="A25" s="230"/>
      <c r="B25" s="300" t="s">
        <v>455</v>
      </c>
      <c r="C25" s="300"/>
      <c r="D25" s="300"/>
      <c r="E25" s="300"/>
      <c r="F25" s="300"/>
      <c r="G25" s="300"/>
      <c r="H25" s="300"/>
      <c r="I25" s="246"/>
      <c r="J25" s="246"/>
      <c r="K25" s="246"/>
      <c r="L25" s="246"/>
      <c r="M25" s="246"/>
      <c r="N25" s="246"/>
      <c r="O25" s="246"/>
    </row>
    <row r="26" spans="1:18" s="442" customFormat="1" ht="15" customHeight="1" thickBot="1">
      <c r="A26" s="230"/>
      <c r="B26" s="300" t="s">
        <v>229</v>
      </c>
      <c r="C26" s="300"/>
      <c r="D26" s="300"/>
      <c r="E26" s="300"/>
      <c r="F26" s="300"/>
      <c r="G26" s="300"/>
      <c r="H26" s="300"/>
      <c r="I26" s="246"/>
      <c r="J26" s="246"/>
      <c r="K26" s="246"/>
      <c r="L26" s="246"/>
      <c r="M26" s="246"/>
      <c r="N26" s="246"/>
      <c r="O26" s="246"/>
    </row>
    <row r="27" spans="1:18" s="442" customFormat="1" ht="30" customHeight="1" thickBot="1">
      <c r="A27" s="230"/>
      <c r="B27" s="478"/>
      <c r="C27" s="479"/>
      <c r="D27" s="479"/>
      <c r="E27" s="479"/>
      <c r="F27" s="479"/>
      <c r="G27" s="479"/>
      <c r="H27" s="479"/>
      <c r="I27" s="479"/>
      <c r="J27" s="479"/>
      <c r="K27" s="479"/>
      <c r="L27" s="479"/>
      <c r="M27" s="479"/>
      <c r="N27" s="480"/>
      <c r="O27" s="246"/>
    </row>
    <row r="28" spans="1:18" s="442" customFormat="1" ht="15" customHeight="1" thickBot="1">
      <c r="A28" s="230"/>
      <c r="B28" s="300" t="s">
        <v>230</v>
      </c>
      <c r="C28" s="300"/>
      <c r="D28" s="300"/>
      <c r="E28" s="300"/>
      <c r="F28" s="300"/>
      <c r="G28" s="300"/>
      <c r="H28" s="300"/>
      <c r="I28" s="246"/>
      <c r="J28" s="246"/>
      <c r="K28" s="246"/>
      <c r="L28" s="246"/>
      <c r="M28" s="246"/>
      <c r="N28" s="246"/>
      <c r="O28" s="246"/>
    </row>
    <row r="29" spans="1:18" s="442" customFormat="1" ht="30" customHeight="1" thickBot="1">
      <c r="A29" s="230"/>
      <c r="B29" s="478"/>
      <c r="C29" s="479"/>
      <c r="D29" s="479"/>
      <c r="E29" s="479"/>
      <c r="F29" s="479"/>
      <c r="G29" s="479"/>
      <c r="H29" s="479"/>
      <c r="I29" s="479"/>
      <c r="J29" s="479"/>
      <c r="K29" s="479"/>
      <c r="L29" s="479"/>
      <c r="M29" s="479"/>
      <c r="N29" s="480"/>
      <c r="O29" s="246"/>
    </row>
    <row r="30" spans="1:18" s="442" customFormat="1" ht="8.25" customHeight="1">
      <c r="A30" s="230"/>
      <c r="B30" s="250"/>
      <c r="C30" s="250"/>
      <c r="D30" s="250"/>
      <c r="E30" s="250"/>
      <c r="F30" s="250"/>
      <c r="G30" s="250"/>
      <c r="H30" s="250"/>
      <c r="I30" s="246"/>
      <c r="J30" s="246"/>
      <c r="K30" s="246"/>
      <c r="L30" s="246"/>
      <c r="M30" s="246"/>
      <c r="N30" s="246"/>
      <c r="O30" s="246"/>
    </row>
    <row r="31" spans="1:18" s="442" customFormat="1" ht="15" customHeight="1">
      <c r="A31" s="230"/>
      <c r="B31" s="300" t="s">
        <v>270</v>
      </c>
      <c r="C31" s="300"/>
      <c r="D31" s="300"/>
      <c r="E31" s="300"/>
      <c r="F31" s="300"/>
      <c r="G31" s="300"/>
      <c r="H31" s="300"/>
      <c r="I31" s="246"/>
      <c r="J31" s="246"/>
      <c r="K31" s="246"/>
      <c r="L31" s="246"/>
      <c r="M31" s="246"/>
      <c r="N31" s="246"/>
      <c r="O31" s="246"/>
    </row>
    <row r="32" spans="1:18" s="442" customFormat="1" ht="15" customHeight="1" thickBot="1">
      <c r="A32" s="230"/>
      <c r="B32" s="300" t="s">
        <v>229</v>
      </c>
      <c r="C32" s="300"/>
      <c r="D32" s="300"/>
      <c r="E32" s="300"/>
      <c r="F32" s="300"/>
      <c r="G32" s="300"/>
      <c r="H32" s="300"/>
      <c r="I32" s="246"/>
      <c r="J32" s="246"/>
      <c r="K32" s="246"/>
      <c r="L32" s="246"/>
      <c r="M32" s="246"/>
      <c r="N32" s="246"/>
      <c r="O32" s="246"/>
    </row>
    <row r="33" spans="1:15" s="442" customFormat="1" ht="30" customHeight="1" thickBot="1">
      <c r="A33" s="230"/>
      <c r="B33" s="478"/>
      <c r="C33" s="479"/>
      <c r="D33" s="479"/>
      <c r="E33" s="479"/>
      <c r="F33" s="479"/>
      <c r="G33" s="479"/>
      <c r="H33" s="479"/>
      <c r="I33" s="479"/>
      <c r="J33" s="479"/>
      <c r="K33" s="479"/>
      <c r="L33" s="479"/>
      <c r="M33" s="479"/>
      <c r="N33" s="480"/>
      <c r="O33" s="246"/>
    </row>
    <row r="34" spans="1:15" s="442" customFormat="1" ht="15" customHeight="1" thickBot="1">
      <c r="A34" s="230"/>
      <c r="B34" s="300" t="s">
        <v>230</v>
      </c>
      <c r="C34" s="300"/>
      <c r="D34" s="300"/>
      <c r="E34" s="300"/>
      <c r="F34" s="300"/>
      <c r="G34" s="300"/>
      <c r="H34" s="300"/>
      <c r="I34" s="246"/>
      <c r="J34" s="246"/>
      <c r="K34" s="246"/>
      <c r="L34" s="246"/>
      <c r="M34" s="246"/>
      <c r="N34" s="246"/>
      <c r="O34" s="246"/>
    </row>
    <row r="35" spans="1:15" s="442" customFormat="1" ht="30" customHeight="1" thickBot="1">
      <c r="A35" s="230"/>
      <c r="B35" s="478"/>
      <c r="C35" s="479"/>
      <c r="D35" s="479"/>
      <c r="E35" s="479"/>
      <c r="F35" s="479"/>
      <c r="G35" s="479"/>
      <c r="H35" s="479"/>
      <c r="I35" s="479"/>
      <c r="J35" s="479"/>
      <c r="K35" s="479"/>
      <c r="L35" s="479"/>
      <c r="M35" s="479"/>
      <c r="N35" s="480"/>
      <c r="O35" s="246"/>
    </row>
    <row r="36" spans="1:15" s="442" customFormat="1" ht="8.25" customHeight="1">
      <c r="A36" s="230"/>
      <c r="B36" s="250"/>
      <c r="C36" s="250"/>
      <c r="D36" s="250"/>
      <c r="E36" s="250"/>
      <c r="F36" s="250"/>
      <c r="G36" s="250"/>
      <c r="H36" s="250"/>
      <c r="I36" s="246"/>
      <c r="J36" s="246"/>
      <c r="K36" s="246"/>
      <c r="L36" s="246"/>
      <c r="M36" s="246"/>
      <c r="N36" s="246"/>
      <c r="O36" s="246"/>
    </row>
    <row r="37" spans="1:15" s="442" customFormat="1" ht="15" customHeight="1">
      <c r="A37" s="230"/>
      <c r="B37" s="300" t="s">
        <v>271</v>
      </c>
      <c r="C37" s="300"/>
      <c r="D37" s="300"/>
      <c r="E37" s="300"/>
      <c r="F37" s="300"/>
      <c r="G37" s="300"/>
      <c r="H37" s="300"/>
      <c r="I37" s="246"/>
      <c r="J37" s="246"/>
      <c r="K37" s="246"/>
      <c r="L37" s="246"/>
      <c r="M37" s="246"/>
      <c r="N37" s="246"/>
      <c r="O37" s="246"/>
    </row>
    <row r="38" spans="1:15" s="442" customFormat="1" ht="15" customHeight="1" thickBot="1">
      <c r="A38" s="230"/>
      <c r="B38" s="300" t="s">
        <v>229</v>
      </c>
      <c r="C38" s="300"/>
      <c r="D38" s="300"/>
      <c r="E38" s="300"/>
      <c r="F38" s="300"/>
      <c r="G38" s="300"/>
      <c r="H38" s="300"/>
      <c r="I38" s="246"/>
      <c r="J38" s="246"/>
      <c r="K38" s="246"/>
      <c r="L38" s="246"/>
      <c r="M38" s="246"/>
      <c r="N38" s="246"/>
      <c r="O38" s="246"/>
    </row>
    <row r="39" spans="1:15" s="442" customFormat="1" ht="30" customHeight="1" thickBot="1">
      <c r="A39" s="230"/>
      <c r="B39" s="478"/>
      <c r="C39" s="479"/>
      <c r="D39" s="479"/>
      <c r="E39" s="479"/>
      <c r="F39" s="479"/>
      <c r="G39" s="479"/>
      <c r="H39" s="479"/>
      <c r="I39" s="479"/>
      <c r="J39" s="479"/>
      <c r="K39" s="479"/>
      <c r="L39" s="479"/>
      <c r="M39" s="479"/>
      <c r="N39" s="480"/>
      <c r="O39" s="246"/>
    </row>
    <row r="40" spans="1:15" s="442" customFormat="1" ht="15" customHeight="1" thickBot="1">
      <c r="A40" s="230"/>
      <c r="B40" s="300" t="s">
        <v>230</v>
      </c>
      <c r="C40" s="300"/>
      <c r="D40" s="300"/>
      <c r="E40" s="300"/>
      <c r="F40" s="300"/>
      <c r="G40" s="300"/>
      <c r="H40" s="300"/>
      <c r="I40" s="246"/>
      <c r="J40" s="246"/>
      <c r="K40" s="246"/>
      <c r="L40" s="246"/>
      <c r="M40" s="246"/>
      <c r="N40" s="246"/>
      <c r="O40" s="246"/>
    </row>
    <row r="41" spans="1:15" s="442" customFormat="1" ht="30" customHeight="1" thickBot="1">
      <c r="A41" s="230"/>
      <c r="B41" s="478"/>
      <c r="C41" s="479"/>
      <c r="D41" s="479"/>
      <c r="E41" s="479"/>
      <c r="F41" s="479"/>
      <c r="G41" s="479"/>
      <c r="H41" s="479"/>
      <c r="I41" s="479"/>
      <c r="J41" s="479"/>
      <c r="K41" s="479"/>
      <c r="L41" s="479"/>
      <c r="M41" s="479"/>
      <c r="N41" s="480"/>
      <c r="O41" s="246"/>
    </row>
    <row r="42" spans="1:15" s="442" customFormat="1" ht="30" customHeight="1">
      <c r="A42" s="230"/>
      <c r="B42" s="809" t="s">
        <v>310</v>
      </c>
      <c r="C42" s="810"/>
      <c r="D42" s="810"/>
      <c r="E42" s="810"/>
      <c r="F42" s="810"/>
      <c r="G42" s="810"/>
      <c r="H42" s="810"/>
      <c r="I42" s="810"/>
      <c r="J42" s="810"/>
      <c r="K42" s="810"/>
      <c r="L42" s="810"/>
      <c r="M42" s="810"/>
      <c r="N42" s="810"/>
      <c r="O42" s="246"/>
    </row>
    <row r="43" spans="1:15">
      <c r="A43" s="27"/>
      <c r="B43" s="801"/>
      <c r="C43" s="801"/>
      <c r="D43" s="801"/>
      <c r="E43" s="801"/>
      <c r="F43" s="801"/>
      <c r="G43" s="801"/>
      <c r="H43" s="801"/>
    </row>
    <row r="44" spans="1:15">
      <c r="A44" s="109"/>
      <c r="B44" s="109"/>
      <c r="C44" s="109"/>
      <c r="D44" s="109"/>
      <c r="E44" s="109"/>
      <c r="F44" s="109"/>
      <c r="G44" s="109"/>
      <c r="H44" s="109"/>
    </row>
    <row r="45" spans="1:15">
      <c r="A45" s="27"/>
      <c r="B45" s="3" t="s">
        <v>225</v>
      </c>
      <c r="C45" s="3"/>
      <c r="D45" s="3"/>
      <c r="E45" s="3"/>
      <c r="F45" s="3"/>
      <c r="G45" s="3"/>
      <c r="H45" s="3"/>
    </row>
    <row r="46" spans="1:15">
      <c r="A46" s="26"/>
      <c r="B46" s="5"/>
      <c r="C46" s="5"/>
      <c r="D46" s="5"/>
      <c r="E46" s="3"/>
      <c r="F46" s="3"/>
      <c r="G46" s="3"/>
      <c r="H46" s="3"/>
    </row>
    <row r="47" spans="1:15">
      <c r="A47" s="28"/>
      <c r="B47" s="802"/>
      <c r="C47" s="802"/>
      <c r="D47" s="802"/>
      <c r="E47" s="802"/>
      <c r="F47" s="802"/>
      <c r="G47" s="802"/>
      <c r="H47" s="802"/>
    </row>
    <row r="48" spans="1:15" ht="15.75" customHeight="1">
      <c r="A48" s="28"/>
      <c r="B48" s="800"/>
      <c r="C48" s="800"/>
      <c r="D48" s="800"/>
      <c r="E48" s="800"/>
      <c r="F48" s="800"/>
      <c r="G48" s="800"/>
      <c r="H48" s="800"/>
    </row>
    <row r="49" spans="1:10" ht="81" customHeight="1">
      <c r="A49" s="28"/>
      <c r="B49" s="802"/>
      <c r="C49" s="802"/>
      <c r="D49" s="802"/>
      <c r="E49" s="802"/>
      <c r="F49" s="802"/>
      <c r="G49" s="802"/>
      <c r="H49" s="802"/>
    </row>
    <row r="50" spans="1:10">
      <c r="A50" s="28"/>
      <c r="B50" s="122"/>
      <c r="C50" s="122"/>
      <c r="D50" s="122"/>
      <c r="E50" s="122"/>
      <c r="F50" s="122"/>
      <c r="G50" s="122"/>
      <c r="H50" s="122"/>
    </row>
    <row r="51" spans="1:10" ht="33.75" customHeight="1">
      <c r="A51" s="28"/>
      <c r="B51" s="800"/>
      <c r="C51" s="800"/>
      <c r="D51" s="800"/>
      <c r="E51" s="800"/>
      <c r="F51" s="800"/>
      <c r="G51" s="800"/>
      <c r="H51" s="800"/>
    </row>
    <row r="52" spans="1:10" ht="81" customHeight="1">
      <c r="A52" s="28"/>
      <c r="B52" s="802"/>
      <c r="C52" s="802"/>
      <c r="D52" s="802"/>
      <c r="E52" s="802"/>
      <c r="F52" s="802"/>
      <c r="G52" s="802"/>
      <c r="H52" s="802"/>
    </row>
    <row r="53" spans="1:10">
      <c r="A53" s="28"/>
      <c r="B53" s="122"/>
      <c r="C53" s="122"/>
      <c r="D53" s="122"/>
      <c r="E53" s="122"/>
      <c r="F53" s="122"/>
      <c r="G53" s="122"/>
      <c r="H53" s="122"/>
    </row>
    <row r="54" spans="1:10" ht="39.75" customHeight="1">
      <c r="A54" s="28"/>
      <c r="B54" s="800"/>
      <c r="C54" s="800"/>
      <c r="D54" s="800"/>
      <c r="E54" s="800"/>
      <c r="F54" s="800"/>
      <c r="G54" s="800"/>
      <c r="H54" s="800"/>
      <c r="J54" s="8"/>
    </row>
    <row r="55" spans="1:10" ht="81" customHeight="1">
      <c r="A55" s="28"/>
      <c r="B55" s="802"/>
      <c r="C55" s="802"/>
      <c r="D55" s="802"/>
      <c r="E55" s="802"/>
      <c r="F55" s="802"/>
      <c r="G55" s="802"/>
      <c r="H55" s="802"/>
    </row>
    <row r="56" spans="1:10">
      <c r="A56" s="28"/>
      <c r="B56" s="122"/>
      <c r="C56" s="122"/>
      <c r="D56" s="122"/>
      <c r="E56" s="122"/>
      <c r="F56" s="122"/>
      <c r="G56" s="122"/>
      <c r="H56" s="122"/>
    </row>
    <row r="57" spans="1:10" ht="37.5" customHeight="1">
      <c r="A57" s="28"/>
      <c r="B57" s="800"/>
      <c r="C57" s="800"/>
      <c r="D57" s="800"/>
      <c r="E57" s="800"/>
      <c r="F57" s="800"/>
      <c r="G57" s="800"/>
      <c r="H57" s="800"/>
    </row>
    <row r="58" spans="1:10" ht="81" customHeight="1">
      <c r="A58" s="28"/>
      <c r="B58" s="799"/>
      <c r="C58" s="799"/>
      <c r="D58" s="799"/>
      <c r="E58" s="799"/>
      <c r="F58" s="799"/>
      <c r="G58" s="799"/>
      <c r="H58" s="799"/>
    </row>
    <row r="59" spans="1:10">
      <c r="A59" s="28"/>
      <c r="B59" s="121"/>
      <c r="C59" s="121"/>
      <c r="D59" s="121"/>
      <c r="E59" s="121"/>
      <c r="F59" s="121"/>
      <c r="G59" s="121"/>
      <c r="H59" s="121"/>
    </row>
    <row r="60" spans="1:10" ht="38.25" customHeight="1">
      <c r="A60" s="29"/>
      <c r="B60" s="802"/>
      <c r="C60" s="802"/>
      <c r="D60" s="802"/>
      <c r="E60" s="802"/>
      <c r="F60" s="802"/>
      <c r="G60" s="802"/>
      <c r="H60" s="802"/>
    </row>
    <row r="61" spans="1:10" ht="82.5" customHeight="1">
      <c r="A61" s="29"/>
      <c r="B61" s="799"/>
      <c r="C61" s="799"/>
      <c r="D61" s="799"/>
      <c r="E61" s="799"/>
      <c r="F61" s="799"/>
      <c r="G61" s="799"/>
      <c r="H61" s="799"/>
    </row>
  </sheetData>
  <mergeCells count="32">
    <mergeCell ref="B15:D15"/>
    <mergeCell ref="H15:I15"/>
    <mergeCell ref="J15:K15"/>
    <mergeCell ref="F5:N5"/>
    <mergeCell ref="B11:N11"/>
    <mergeCell ref="B14:D14"/>
    <mergeCell ref="B5:E5"/>
    <mergeCell ref="B41:N41"/>
    <mergeCell ref="B19:D19"/>
    <mergeCell ref="E19:F19"/>
    <mergeCell ref="B20:D20"/>
    <mergeCell ref="E20:F20"/>
    <mergeCell ref="I20:J20"/>
    <mergeCell ref="K20:L20"/>
    <mergeCell ref="B27:N27"/>
    <mergeCell ref="B29:N29"/>
    <mergeCell ref="B33:N33"/>
    <mergeCell ref="B35:N35"/>
    <mergeCell ref="B39:N39"/>
    <mergeCell ref="B42:N42"/>
    <mergeCell ref="B61:H61"/>
    <mergeCell ref="B43:H43"/>
    <mergeCell ref="B47:H47"/>
    <mergeCell ref="B48:H48"/>
    <mergeCell ref="B49:H49"/>
    <mergeCell ref="B51:H51"/>
    <mergeCell ref="B52:H52"/>
    <mergeCell ref="B54:H54"/>
    <mergeCell ref="B55:H55"/>
    <mergeCell ref="B57:H57"/>
    <mergeCell ref="B58:H58"/>
    <mergeCell ref="B60:H60"/>
  </mergeCells>
  <phoneticPr fontId="2"/>
  <printOptions horizontalCentered="1"/>
  <pageMargins left="0.78740157480314965" right="0.78740157480314965" top="0.59055118110236227" bottom="0.39370078740157483" header="0.27559055118110237" footer="0.23622047244094491"/>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様式1-1_①表紙</vt:lpstr>
      <vt:lpstr>様式1-1_②補助事業者</vt:lpstr>
      <vt:lpstr>様式1-1_③事業内容</vt:lpstr>
      <vt:lpstr>様式1-1_④収支予算</vt:lpstr>
      <vt:lpstr>様式1-1_⑤物件</vt:lpstr>
      <vt:lpstr>様式1-1_⑥目標等</vt:lpstr>
      <vt:lpstr>様式1-1_⑥目標等 (連携)</vt:lpstr>
      <vt:lpstr>様式1-1_⑦３か年計画</vt:lpstr>
      <vt:lpstr>様式1-1_⑦３か年計画 (2)</vt:lpstr>
      <vt:lpstr>'様式1-1_①表紙'!Print_Area</vt:lpstr>
      <vt:lpstr>'様式1-1_②補助事業者'!Print_Area</vt:lpstr>
      <vt:lpstr>'様式1-1_③事業内容'!Print_Area</vt:lpstr>
      <vt:lpstr>'様式1-1_④収支予算'!Print_Area</vt:lpstr>
      <vt:lpstr>'様式1-1_⑤物件'!Print_Area</vt:lpstr>
      <vt:lpstr>'様式1-1_⑥目標等'!Print_Area</vt:lpstr>
      <vt:lpstr>'様式1-1_⑥目標等 (連携)'!Print_Area</vt:lpstr>
      <vt:lpstr>'様式1-1_⑦３か年計画'!Print_Area</vt:lpstr>
      <vt:lpstr>'様式1-1_⑦３か年計画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2026-01-29T01:02:46Z</cp:lastPrinted>
  <dcterms:created xsi:type="dcterms:W3CDTF">2018-10-04T01:14:50Z</dcterms:created>
  <dcterms:modified xsi:type="dcterms:W3CDTF">2026-04-07T07:58:37Z</dcterms:modified>
</cp:coreProperties>
</file>