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交付申請様式(提供体制整備)\交付申請様式\04_多職種連携\"/>
    </mc:Choice>
  </mc:AlternateContent>
  <bookViews>
    <workbookView xWindow="480" yWindow="36" windowWidth="8496" windowHeight="4728"/>
  </bookViews>
  <sheets>
    <sheet name="別紙１（所要額調書）" sheetId="14" r:id="rId1"/>
    <sheet name="記載例" sheetId="21" r:id="rId2"/>
    <sheet name="連携医療機関数による基準額の変動" sheetId="20" r:id="rId3"/>
  </sheets>
  <externalReferences>
    <externalReference r:id="rId4"/>
  </externalReferences>
  <definedNames>
    <definedName name="_xlnm.Print_Area" localSheetId="1">記載例!$A$1:$J$30</definedName>
    <definedName name="_xlnm.Print_Area" localSheetId="0">'別紙１（所要額調書）'!$A$1:$J$30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K26" i="21" l="1"/>
  <c r="E26" i="21"/>
  <c r="D26" i="21"/>
  <c r="F24" i="21"/>
  <c r="G24" i="21" s="1"/>
  <c r="H24" i="21" s="1"/>
  <c r="I24" i="21" s="1"/>
  <c r="J24" i="21" s="1"/>
  <c r="F22" i="21"/>
  <c r="G22" i="21" s="1"/>
  <c r="H22" i="21" s="1"/>
  <c r="I22" i="21" s="1"/>
  <c r="J22" i="21" s="1"/>
  <c r="F20" i="21"/>
  <c r="G20" i="21" s="1"/>
  <c r="H20" i="21" s="1"/>
  <c r="I20" i="21" s="1"/>
  <c r="J20" i="21" s="1"/>
  <c r="F18" i="21"/>
  <c r="G18" i="21" s="1"/>
  <c r="H18" i="21" s="1"/>
  <c r="I18" i="21" s="1"/>
  <c r="J18" i="21" s="1"/>
  <c r="A17" i="21"/>
  <c r="F15" i="21"/>
  <c r="G15" i="21" s="1"/>
  <c r="C15" i="21"/>
  <c r="G26" i="21" l="1"/>
  <c r="H15" i="21"/>
  <c r="I15" i="21" s="1"/>
  <c r="J15" i="21" s="1"/>
  <c r="J26" i="21" s="1"/>
  <c r="K27" i="21" s="1"/>
  <c r="G26" i="14"/>
  <c r="J26" i="14"/>
  <c r="E26" i="14"/>
  <c r="D26" i="14"/>
  <c r="F18" i="14" l="1"/>
  <c r="F20" i="14"/>
  <c r="F22" i="14"/>
  <c r="F24" i="14"/>
  <c r="F15" i="14"/>
  <c r="K26" i="14" l="1"/>
  <c r="C15" i="14"/>
  <c r="G15" i="14" l="1"/>
  <c r="G18" i="14"/>
  <c r="H18" i="14" s="1"/>
  <c r="I18" i="14" s="1"/>
  <c r="J18" i="14" s="1"/>
  <c r="G20" i="14"/>
  <c r="H20" i="14" s="1"/>
  <c r="I20" i="14" s="1"/>
  <c r="J20" i="14" s="1"/>
  <c r="G24" i="14"/>
  <c r="H24" i="14" s="1"/>
  <c r="I24" i="14" s="1"/>
  <c r="J24" i="14" s="1"/>
  <c r="G22" i="14"/>
  <c r="H22" i="14" s="1"/>
  <c r="I22" i="14" s="1"/>
  <c r="J22" i="14" s="1"/>
  <c r="A17" i="14"/>
  <c r="H15" i="14" l="1"/>
  <c r="I15" i="14" s="1"/>
  <c r="J15" i="14" s="1"/>
  <c r="K27" i="14" l="1"/>
</calcChain>
</file>

<file path=xl/comments1.xml><?xml version="1.0" encoding="utf-8"?>
<comments xmlns="http://schemas.openxmlformats.org/spreadsheetml/2006/main">
  <authors>
    <author>user</author>
  </authors>
  <commentList>
    <comment ref="K2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エラーチェックで×になっていないことを確認してください</t>
        </r>
      </text>
    </comment>
  </commentList>
</comments>
</file>

<file path=xl/sharedStrings.xml><?xml version="1.0" encoding="utf-8"?>
<sst xmlns="http://schemas.openxmlformats.org/spreadsheetml/2006/main" count="106" uniqueCount="49">
  <si>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</si>
  <si>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</si>
  <si>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</si>
  <si>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</si>
  <si>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</si>
  <si>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</si>
  <si>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</si>
  <si>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</si>
  <si>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</si>
  <si>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</si>
  <si>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</si>
  <si>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</si>
  <si>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</si>
  <si>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</si>
  <si>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</si>
  <si>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</si>
  <si>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</si>
  <si>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</si>
  <si>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</si>
  <si>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</si>
  <si>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</si>
  <si>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</si>
  <si>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</si>
  <si>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</si>
  <si>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別紙１</t>
    <rPh sb="0" eb="2">
      <t>ベッシ</t>
    </rPh>
    <phoneticPr fontId="1"/>
  </si>
  <si>
    <t>申請事業者</t>
    <rPh sb="0" eb="2">
      <t>シンセイ</t>
    </rPh>
    <rPh sb="2" eb="5">
      <t>ジギョウシャ</t>
    </rPh>
    <phoneticPr fontId="1"/>
  </si>
  <si>
    <t>連携先事業者①</t>
    <rPh sb="0" eb="2">
      <t>レンケイ</t>
    </rPh>
    <rPh sb="2" eb="3">
      <t>サキ</t>
    </rPh>
    <rPh sb="3" eb="6">
      <t>ジギョウシャ</t>
    </rPh>
    <phoneticPr fontId="1"/>
  </si>
  <si>
    <t>連携先事業者②</t>
    <rPh sb="0" eb="2">
      <t>レンケイ</t>
    </rPh>
    <rPh sb="2" eb="3">
      <t>サキ</t>
    </rPh>
    <rPh sb="3" eb="6">
      <t>ジギョウシャ</t>
    </rPh>
    <phoneticPr fontId="1"/>
  </si>
  <si>
    <t>連携先事業者③</t>
    <rPh sb="0" eb="2">
      <t>レンケイ</t>
    </rPh>
    <rPh sb="2" eb="3">
      <t>サキ</t>
    </rPh>
    <rPh sb="3" eb="6">
      <t>ジギョウシャ</t>
    </rPh>
    <phoneticPr fontId="1"/>
  </si>
  <si>
    <t>連携先事業者④</t>
    <rPh sb="0" eb="2">
      <t>レンケイ</t>
    </rPh>
    <rPh sb="2" eb="3">
      <t>サキ</t>
    </rPh>
    <rPh sb="3" eb="6">
      <t>ジギョウシャ</t>
    </rPh>
    <phoneticPr fontId="1"/>
  </si>
  <si>
    <t>参考　連携医療機関数による補助上限額の変動</t>
    <rPh sb="3" eb="5">
      <t>レンケイ</t>
    </rPh>
    <rPh sb="5" eb="7">
      <t>イリョウ</t>
    </rPh>
    <rPh sb="7" eb="9">
      <t>キカン</t>
    </rPh>
    <rPh sb="9" eb="10">
      <t>スウ</t>
    </rPh>
    <rPh sb="13" eb="15">
      <t>ホジョ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</si>
  <si>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</si>
  <si>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1施設あたり</t>
    <rPh sb="1" eb="3">
      <t>シセツ</t>
    </rPh>
    <phoneticPr fontId="1"/>
  </si>
  <si>
    <t>所要額調書</t>
    <rPh sb="0" eb="2">
      <t>ショヨウ</t>
    </rPh>
    <rPh sb="2" eb="3">
      <t>ガク</t>
    </rPh>
    <rPh sb="3" eb="5">
      <t>チョウショ</t>
    </rPh>
    <phoneticPr fontId="1"/>
  </si>
  <si>
    <t>連携体全体の</t>
    <rPh sb="0" eb="2">
      <t>レンケイ</t>
    </rPh>
    <rPh sb="2" eb="3">
      <t>タイ</t>
    </rPh>
    <rPh sb="3" eb="5">
      <t>ゼンタイ</t>
    </rPh>
    <phoneticPr fontId="1"/>
  </si>
  <si>
    <t>5者以上</t>
    <rPh sb="1" eb="2">
      <t>モノ</t>
    </rPh>
    <rPh sb="2" eb="4">
      <t>イジョウ</t>
    </rPh>
    <phoneticPr fontId="1"/>
  </si>
  <si>
    <t>連携体を構成する事業者数</t>
    <rPh sb="0" eb="2">
      <t>レンケイ</t>
    </rPh>
    <rPh sb="2" eb="3">
      <t>タイ</t>
    </rPh>
    <rPh sb="4" eb="6">
      <t>コウセイ</t>
    </rPh>
    <rPh sb="8" eb="11">
      <t>ジギョウシャ</t>
    </rPh>
    <rPh sb="11" eb="12">
      <t>スウ</t>
    </rPh>
    <phoneticPr fontId="1"/>
  </si>
  <si>
    <t>連携体全体の合計</t>
    <rPh sb="0" eb="2">
      <t>レンケイ</t>
    </rPh>
    <rPh sb="2" eb="3">
      <t>タイ</t>
    </rPh>
    <rPh sb="3" eb="5">
      <t>ゼンタイ</t>
    </rPh>
    <rPh sb="6" eb="8">
      <t>ゴウケイ</t>
    </rPh>
    <phoneticPr fontId="1"/>
  </si>
  <si>
    <t>エラーチェック</t>
    <phoneticPr fontId="1"/>
  </si>
  <si>
    <t>×の場合は経費支出額を減らしてください</t>
    <rPh sb="2" eb="4">
      <t>バアイ</t>
    </rPh>
    <rPh sb="5" eb="7">
      <t>ケイヒ</t>
    </rPh>
    <rPh sb="7" eb="9">
      <t>シシュツ</t>
    </rPh>
    <rPh sb="9" eb="10">
      <t>ガク</t>
    </rPh>
    <rPh sb="11" eb="12">
      <t>ヘ</t>
    </rPh>
    <phoneticPr fontId="1"/>
  </si>
  <si>
    <t>(Ｂ) － (Ｃ)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</si>
  <si>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対象経費の支出予定額(Ｂ)欄には、当該事業に係る部分のみ記入してください。
　　　　３　寄付金その他の収入があれば、(Ｃ)欄に記入してください。</t>
    <phoneticPr fontId="1"/>
  </si>
  <si>
    <t>(Ａ)と(Ｄ)を比較して少ない方の額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</si>
  <si>
    <t>神奈川県庁診療所</t>
    <rPh sb="0" eb="3">
      <t>カナガワ</t>
    </rPh>
    <rPh sb="3" eb="5">
      <t>ケンチョウ</t>
    </rPh>
    <rPh sb="5" eb="8">
      <t>シンリョウジョ</t>
    </rPh>
    <phoneticPr fontId="1"/>
  </si>
  <si>
    <t>5者以上</t>
  </si>
  <si>
    <t>○○訪問看護ステーション</t>
    <rPh sb="2" eb="4">
      <t>ホウモン</t>
    </rPh>
    <rPh sb="4" eb="6">
      <t>カンゴ</t>
    </rPh>
    <phoneticPr fontId="1"/>
  </si>
  <si>
    <t>△△薬局</t>
    <rPh sb="2" eb="4">
      <t>ヤッキョク</t>
    </rPh>
    <phoneticPr fontId="1"/>
  </si>
  <si>
    <t>××病院</t>
    <rPh sb="2" eb="4">
      <t>ビョウイン</t>
    </rPh>
    <phoneticPr fontId="1"/>
  </si>
  <si>
    <t>□□訪問看護ステーション</t>
    <rPh sb="2" eb="4">
      <t>ホウモン</t>
    </rPh>
    <rPh sb="4" eb="6">
      <t>カンゴ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</si>
</sst>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2" xfId="0" applyFont="1" applyBorder="1" applyAlignment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0" fillId="2" borderId="7" xfId="0" applyFont="1" applyFill="1" applyBorder="1" applyAlignment="1">
      <alignment horizontal="center" vertical="center"/>
    </xf>
    <xf numFmtId="176" fontId="7" fillId="0" borderId="6" xfId="2" applyNumberFormat="1" applyFont="1" applyFill="1" applyBorder="1" applyAlignment="1">
      <alignment horizontal="center" vertical="center"/>
    </xf>
    <xf numFmtId="38" fontId="7" fillId="0" borderId="15" xfId="2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38" fontId="7" fillId="0" borderId="16" xfId="2" applyFont="1" applyFill="1" applyBorder="1" applyAlignment="1">
      <alignment horizontal="center" vertical="center"/>
    </xf>
    <xf numFmtId="0" fontId="7" fillId="0" borderId="17" xfId="0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right"/>
    </xf>
    <xf numFmtId="38" fontId="7" fillId="0" borderId="21" xfId="2" applyFont="1" applyFill="1" applyBorder="1" applyAlignment="1">
      <alignment horizontal="center" vertical="center"/>
    </xf>
    <xf numFmtId="38" fontId="0" fillId="0" borderId="0" xfId="2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0" borderId="23" xfId="0" applyFont="1" applyBorder="1"/>
    <xf numFmtId="0" fontId="6" fillId="0" borderId="14" xfId="0" applyFont="1" applyBorder="1"/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38" fontId="7" fillId="0" borderId="3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176" fontId="7" fillId="2" borderId="13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0" borderId="1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0" fontId="7" fillId="2" borderId="3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/>
    </xf>
    <xf numFmtId="38" fontId="7" fillId="0" borderId="20" xfId="2" applyFont="1" applyFill="1" applyBorder="1" applyAlignment="1">
      <alignment horizontal="center" vertical="center"/>
    </xf>
    <xf numFmtId="38" fontId="7" fillId="0" borderId="19" xfId="2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8" fontId="7" fillId="0" borderId="7" xfId="2" applyFont="1" applyFill="1" applyBorder="1" applyAlignment="1">
      <alignment horizontal="center" vertical="center"/>
    </xf>
    <xf numFmtId="38" fontId="7" fillId="0" borderId="18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6" fontId="7" fillId="2" borderId="13" xfId="2" applyNumberFormat="1" applyFont="1" applyFill="1" applyBorder="1" applyAlignment="1">
      <alignment horizontal="center" vertical="center"/>
    </xf>
    <xf numFmtId="176" fontId="7" fillId="2" borderId="11" xfId="2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5" fillId="2" borderId="1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76" fontId="15" fillId="2" borderId="10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76" fontId="15" fillId="2" borderId="11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76" fontId="15" fillId="2" borderId="13" xfId="2" applyNumberFormat="1" applyFont="1" applyFill="1" applyBorder="1" applyAlignment="1">
      <alignment horizontal="center" vertical="center"/>
    </xf>
    <xf numFmtId="0" fontId="15" fillId="2" borderId="3" xfId="2" applyNumberFormat="1" applyFont="1" applyFill="1" applyBorder="1" applyAlignment="1">
      <alignment horizontal="center" vertical="center"/>
    </xf>
    <xf numFmtId="176" fontId="15" fillId="2" borderId="11" xfId="2" applyNumberFormat="1" applyFont="1" applyFill="1" applyBorder="1" applyAlignment="1">
      <alignment horizontal="center" vertical="center"/>
    </xf>
    <xf numFmtId="0" fontId="15" fillId="2" borderId="4" xfId="2" applyNumberFormat="1" applyFont="1" applyFill="1" applyBorder="1" applyAlignment="1">
      <alignment horizontal="center" vertical="center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view="pageBreakPreview" zoomScale="115" zoomScaleNormal="100" zoomScaleSheetLayoutView="115" workbookViewId="0"/>
  </sheetViews>
  <sheetFormatPr defaultColWidth="9" defaultRowHeight="12"/>
  <cols>
    <col min="1" max="1" width="32.5546875" style="1" customWidth="1"/>
    <col min="2" max="2" width="8.109375" style="1" customWidth="1"/>
    <col min="3" max="3" width="16.33203125" style="1" customWidth="1"/>
    <col min="4" max="10" width="14.77734375" style="1" customWidth="1"/>
    <col min="11" max="11" width="17.6640625" style="1" customWidth="1"/>
    <col min="12" max="16384" width="9" style="1"/>
  </cols>
  <sheetData>
    <row r="1" spans="1:10">
      <c r="A1" s="4" t="s">
        <v>24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6.2">
      <c r="A3" s="4"/>
      <c r="B3" s="4"/>
      <c r="C3" s="64" t="s">
        <v>33</v>
      </c>
      <c r="D3" s="64"/>
      <c r="E3" s="64"/>
      <c r="F3" s="64"/>
      <c r="G3" s="64"/>
      <c r="H3" s="64"/>
      <c r="I3" s="4"/>
      <c r="J3" s="4"/>
    </row>
    <row r="4" spans="1:10" ht="16.2">
      <c r="A4" s="4"/>
      <c r="B4" s="4"/>
      <c r="C4" s="16"/>
      <c r="D4" s="16"/>
      <c r="E4" s="16"/>
      <c r="F4" s="17"/>
      <c r="G4" s="16"/>
      <c r="H4" s="16"/>
      <c r="I4" s="4"/>
      <c r="J4" s="4"/>
    </row>
    <row r="5" spans="1:10" ht="12" customHeight="1">
      <c r="C5" s="4"/>
      <c r="D5" s="4"/>
      <c r="E5" s="4"/>
      <c r="F5" s="35"/>
      <c r="G5" s="4"/>
      <c r="H5" s="4"/>
      <c r="I5" s="4"/>
      <c r="J5" s="4"/>
    </row>
    <row r="6" spans="1:10" ht="15" customHeight="1" thickBot="1">
      <c r="C6" s="5" t="s">
        <v>18</v>
      </c>
      <c r="D6" s="5"/>
      <c r="E6" s="6"/>
      <c r="F6" s="35"/>
      <c r="G6" s="7" t="s">
        <v>19</v>
      </c>
      <c r="H6" s="65"/>
      <c r="I6" s="65"/>
      <c r="J6" s="65"/>
    </row>
    <row r="7" spans="1:10" ht="6" customHeight="1" thickBot="1">
      <c r="C7" s="4"/>
      <c r="D7" s="4"/>
      <c r="E7" s="4"/>
      <c r="F7" s="36"/>
      <c r="G7" s="38"/>
      <c r="H7" s="37"/>
      <c r="I7" s="5"/>
      <c r="J7" s="4"/>
    </row>
    <row r="8" spans="1:10" ht="13.8" thickTop="1">
      <c r="A8" s="40"/>
      <c r="B8" s="41"/>
      <c r="C8" s="8"/>
      <c r="D8" s="8"/>
      <c r="E8" s="8"/>
      <c r="F8" s="8"/>
      <c r="G8" s="8"/>
      <c r="H8" s="8"/>
      <c r="I8" s="22"/>
      <c r="J8" s="26"/>
    </row>
    <row r="9" spans="1:10" s="2" customFormat="1" ht="13.5" customHeight="1">
      <c r="A9" s="42"/>
      <c r="B9" s="43"/>
      <c r="C9" s="9" t="s">
        <v>34</v>
      </c>
      <c r="D9" s="10" t="s">
        <v>7</v>
      </c>
      <c r="E9" s="10" t="s">
        <v>9</v>
      </c>
      <c r="F9" s="34"/>
      <c r="G9" s="48" t="s">
        <v>42</v>
      </c>
      <c r="H9" s="9"/>
      <c r="I9" s="23"/>
      <c r="J9" s="27" t="s">
        <v>14</v>
      </c>
    </row>
    <row r="10" spans="1:10" s="2" customFormat="1" ht="13.2">
      <c r="A10" s="42"/>
      <c r="B10" s="43"/>
      <c r="C10" s="9" t="s">
        <v>6</v>
      </c>
      <c r="D10" s="10" t="s">
        <v>8</v>
      </c>
      <c r="E10" s="10" t="s">
        <v>10</v>
      </c>
      <c r="F10" s="9" t="s">
        <v>12</v>
      </c>
      <c r="G10" s="48"/>
      <c r="H10" s="9" t="s">
        <v>13</v>
      </c>
      <c r="I10" s="23" t="s">
        <v>20</v>
      </c>
      <c r="J10" s="27"/>
    </row>
    <row r="11" spans="1:10" s="2" customFormat="1" ht="13.2">
      <c r="A11" s="42"/>
      <c r="B11" s="43"/>
      <c r="C11" s="9"/>
      <c r="D11" s="15" t="s">
        <v>23</v>
      </c>
      <c r="E11" s="10" t="s">
        <v>11</v>
      </c>
      <c r="F11" s="9" t="s">
        <v>40</v>
      </c>
      <c r="G11" s="48"/>
      <c r="H11" s="9"/>
      <c r="I11" s="23" t="s">
        <v>22</v>
      </c>
      <c r="J11" s="27" t="s">
        <v>15</v>
      </c>
    </row>
    <row r="12" spans="1:10" s="2" customFormat="1" ht="13.2">
      <c r="A12" s="42"/>
      <c r="B12" s="43"/>
      <c r="C12" s="9"/>
      <c r="D12" s="11"/>
      <c r="E12" s="11"/>
      <c r="F12" s="11"/>
      <c r="G12" s="9"/>
      <c r="H12" s="9"/>
      <c r="I12" s="23"/>
      <c r="J12" s="27"/>
    </row>
    <row r="13" spans="1:10" s="2" customFormat="1" ht="13.2">
      <c r="A13" s="42"/>
      <c r="B13" s="43"/>
      <c r="C13" s="9" t="s">
        <v>1</v>
      </c>
      <c r="D13" s="12" t="s">
        <v>2</v>
      </c>
      <c r="E13" s="9" t="s">
        <v>3</v>
      </c>
      <c r="F13" s="12" t="s">
        <v>4</v>
      </c>
      <c r="G13" s="9" t="s">
        <v>5</v>
      </c>
      <c r="H13" s="9" t="s">
        <v>16</v>
      </c>
      <c r="I13" s="23" t="s">
        <v>17</v>
      </c>
      <c r="J13" s="27" t="s">
        <v>21</v>
      </c>
    </row>
    <row r="14" spans="1:10" s="3" customFormat="1" ht="13.2">
      <c r="A14" s="44"/>
      <c r="B14" s="45"/>
      <c r="C14" s="13" t="s">
        <v>0</v>
      </c>
      <c r="D14" s="13" t="s">
        <v>0</v>
      </c>
      <c r="E14" s="13" t="s">
        <v>0</v>
      </c>
      <c r="F14" s="13" t="s">
        <v>0</v>
      </c>
      <c r="G14" s="13" t="s">
        <v>0</v>
      </c>
      <c r="H14" s="13" t="s">
        <v>0</v>
      </c>
      <c r="I14" s="24" t="s">
        <v>0</v>
      </c>
      <c r="J14" s="28" t="s">
        <v>0</v>
      </c>
    </row>
    <row r="15" spans="1:10" s="3" customFormat="1" ht="21" customHeight="1">
      <c r="A15" s="14" t="s">
        <v>36</v>
      </c>
      <c r="B15" s="19"/>
      <c r="C15" s="49" t="str">
        <f>IF(B15="","",VLOOKUP(B15,連携医療機関数による基準額の変動!$A$3:$B$7,2,FALSE))</f>
        <v/>
      </c>
      <c r="D15" s="53"/>
      <c r="E15" s="57"/>
      <c r="F15" s="49" t="str">
        <f>IF(D15="","",D15-E15)</f>
        <v/>
      </c>
      <c r="G15" s="49" t="str">
        <f>IF(F15="","",MIN(C15,F15))</f>
        <v/>
      </c>
      <c r="H15" s="49" t="str">
        <f>G15</f>
        <v/>
      </c>
      <c r="I15" s="59" t="str">
        <f>IF(H15="","",ROUNDDOWN((H15*3/4),0))</f>
        <v/>
      </c>
      <c r="J15" s="66" t="str">
        <f>IF(I15="","",ROUNDDOWN(I15,-3))</f>
        <v/>
      </c>
    </row>
    <row r="16" spans="1:10" s="3" customFormat="1" ht="13.2" customHeight="1">
      <c r="A16" s="46" t="s">
        <v>25</v>
      </c>
      <c r="B16" s="47"/>
      <c r="C16" s="51"/>
      <c r="D16" s="61"/>
      <c r="E16" s="73"/>
      <c r="F16" s="51"/>
      <c r="G16" s="51"/>
      <c r="H16" s="51"/>
      <c r="I16" s="71"/>
      <c r="J16" s="72"/>
    </row>
    <row r="17" spans="1:11" s="3" customFormat="1" ht="28.2" customHeight="1">
      <c r="A17" s="76" t="str">
        <f>IF(H6="","",H6)</f>
        <v/>
      </c>
      <c r="B17" s="77"/>
      <c r="C17" s="51"/>
      <c r="D17" s="54"/>
      <c r="E17" s="58"/>
      <c r="F17" s="50"/>
      <c r="G17" s="50"/>
      <c r="H17" s="50"/>
      <c r="I17" s="60"/>
      <c r="J17" s="67"/>
    </row>
    <row r="18" spans="1:11" s="3" customFormat="1" ht="15.6" customHeight="1">
      <c r="A18" s="46" t="s">
        <v>26</v>
      </c>
      <c r="B18" s="47"/>
      <c r="C18" s="51"/>
      <c r="D18" s="53"/>
      <c r="E18" s="57"/>
      <c r="F18" s="49" t="str">
        <f>IF(D18="","",D18-E18)</f>
        <v/>
      </c>
      <c r="G18" s="49" t="str">
        <f>IF(F18="","",MIN(C15,F18))</f>
        <v/>
      </c>
      <c r="H18" s="49" t="str">
        <f>G18</f>
        <v/>
      </c>
      <c r="I18" s="59" t="str">
        <f>IF(H18="","",ROUNDDOWN((H18*3/4),0))</f>
        <v/>
      </c>
      <c r="J18" s="66" t="str">
        <f>IF(I18="","",ROUNDDOWN(I18,-3))</f>
        <v/>
      </c>
    </row>
    <row r="19" spans="1:11" s="3" customFormat="1" ht="28.2" customHeight="1">
      <c r="A19" s="55"/>
      <c r="B19" s="56"/>
      <c r="C19" s="51"/>
      <c r="D19" s="54"/>
      <c r="E19" s="58"/>
      <c r="F19" s="50"/>
      <c r="G19" s="50"/>
      <c r="H19" s="50"/>
      <c r="I19" s="60"/>
      <c r="J19" s="67"/>
    </row>
    <row r="20" spans="1:11" s="3" customFormat="1" ht="14.4" customHeight="1">
      <c r="A20" s="46" t="s">
        <v>27</v>
      </c>
      <c r="B20" s="47"/>
      <c r="C20" s="51"/>
      <c r="D20" s="74"/>
      <c r="E20" s="62"/>
      <c r="F20" s="49" t="str">
        <f>IF(D20="","",D20-E20)</f>
        <v/>
      </c>
      <c r="G20" s="49" t="str">
        <f>IF(F20="","",MIN(C15,F20))</f>
        <v/>
      </c>
      <c r="H20" s="49" t="str">
        <f>G20</f>
        <v/>
      </c>
      <c r="I20" s="59" t="str">
        <f>IF(H20="","",ROUNDDOWN((H20*3/4),0))</f>
        <v/>
      </c>
      <c r="J20" s="66" t="str">
        <f>IF(I20="","",ROUNDDOWN(I20,-3))</f>
        <v/>
      </c>
    </row>
    <row r="21" spans="1:11" s="3" customFormat="1" ht="28.2" customHeight="1">
      <c r="A21" s="55"/>
      <c r="B21" s="56"/>
      <c r="C21" s="51"/>
      <c r="D21" s="75"/>
      <c r="E21" s="63"/>
      <c r="F21" s="50"/>
      <c r="G21" s="50"/>
      <c r="H21" s="50"/>
      <c r="I21" s="60"/>
      <c r="J21" s="67"/>
    </row>
    <row r="22" spans="1:11" s="3" customFormat="1" ht="16.8" customHeight="1">
      <c r="A22" s="46" t="s">
        <v>28</v>
      </c>
      <c r="B22" s="47"/>
      <c r="C22" s="51"/>
      <c r="D22" s="74"/>
      <c r="E22" s="62"/>
      <c r="F22" s="49" t="str">
        <f>IF(D22="","",D22-E22)</f>
        <v/>
      </c>
      <c r="G22" s="49" t="str">
        <f>IF(F22="","",MIN(C15,F22))</f>
        <v/>
      </c>
      <c r="H22" s="49" t="str">
        <f>G22</f>
        <v/>
      </c>
      <c r="I22" s="59" t="str">
        <f>IF(H22="","",ROUNDDOWN((H22*3/4),0))</f>
        <v/>
      </c>
      <c r="J22" s="66" t="str">
        <f>IF(I22="","",ROUNDDOWN(I22,-3))</f>
        <v/>
      </c>
    </row>
    <row r="23" spans="1:11" s="3" customFormat="1" ht="28.2" customHeight="1">
      <c r="A23" s="55"/>
      <c r="B23" s="56"/>
      <c r="C23" s="51"/>
      <c r="D23" s="75"/>
      <c r="E23" s="63"/>
      <c r="F23" s="50"/>
      <c r="G23" s="50"/>
      <c r="H23" s="50"/>
      <c r="I23" s="60"/>
      <c r="J23" s="67"/>
    </row>
    <row r="24" spans="1:11" s="3" customFormat="1" ht="16.8" customHeight="1">
      <c r="A24" s="46" t="s">
        <v>29</v>
      </c>
      <c r="B24" s="47"/>
      <c r="C24" s="51"/>
      <c r="D24" s="74"/>
      <c r="E24" s="62"/>
      <c r="F24" s="49" t="str">
        <f>IF(D24="","",D24-E24)</f>
        <v/>
      </c>
      <c r="G24" s="49" t="str">
        <f>IF(F24="","",MIN(C15,F24))</f>
        <v/>
      </c>
      <c r="H24" s="49" t="str">
        <f>G24</f>
        <v/>
      </c>
      <c r="I24" s="59" t="str">
        <f>IF(H24="","",ROUNDDOWN((H24*3/4),0))</f>
        <v/>
      </c>
      <c r="J24" s="66" t="str">
        <f>IF(I24="","",ROUNDDOWN(I24,-3))</f>
        <v/>
      </c>
      <c r="K24" s="33"/>
    </row>
    <row r="25" spans="1:11" s="3" customFormat="1" ht="28.2" customHeight="1">
      <c r="A25" s="55"/>
      <c r="B25" s="56"/>
      <c r="C25" s="51"/>
      <c r="D25" s="75"/>
      <c r="E25" s="63"/>
      <c r="F25" s="50"/>
      <c r="G25" s="50"/>
      <c r="H25" s="50"/>
      <c r="I25" s="60"/>
      <c r="J25" s="67"/>
      <c r="K25" s="32" t="s">
        <v>38</v>
      </c>
    </row>
    <row r="26" spans="1:11" s="18" customFormat="1" ht="28.2" customHeight="1" thickBot="1">
      <c r="A26" s="68" t="s">
        <v>37</v>
      </c>
      <c r="B26" s="69"/>
      <c r="C26" s="50"/>
      <c r="D26" s="20" t="str">
        <f>IF(D15="","",SUM(D15:D25))</f>
        <v/>
      </c>
      <c r="E26" s="20" t="str">
        <f>IF(E15="","",SUM(E15:E25))</f>
        <v/>
      </c>
      <c r="F26" s="21"/>
      <c r="G26" s="20" t="str">
        <f>IF(G15="","",SUM(G15:G25))</f>
        <v/>
      </c>
      <c r="H26" s="21"/>
      <c r="I26" s="25"/>
      <c r="J26" s="29" t="str">
        <f>IF(J15="","",SUM(J15:J25))</f>
        <v/>
      </c>
      <c r="K26" s="30" t="e">
        <f>IF(B15="","",VLOOKUP(B15,連携医療機関数による基準額の変動!$A$3:$B$7,2,FALSE))*0.75</f>
        <v>#VALUE!</v>
      </c>
    </row>
    <row r="27" spans="1:11" ht="13.95" customHeight="1" thickTop="1">
      <c r="A27" s="52" t="s">
        <v>41</v>
      </c>
      <c r="B27" s="52"/>
      <c r="C27" s="52"/>
      <c r="D27" s="52"/>
      <c r="E27" s="52"/>
      <c r="F27" s="52"/>
      <c r="G27" s="52"/>
      <c r="H27" s="52"/>
      <c r="I27" s="52"/>
      <c r="J27" s="52"/>
      <c r="K27" s="31" t="e">
        <f>IF(J26&lt;=K26,"○","×")</f>
        <v>#VALUE!</v>
      </c>
    </row>
    <row r="28" spans="1:11" ht="13.9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70" t="s">
        <v>39</v>
      </c>
    </row>
    <row r="29" spans="1:11" ht="13.9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70"/>
    </row>
    <row r="30" spans="1:11" ht="12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70"/>
    </row>
  </sheetData>
  <mergeCells count="53">
    <mergeCell ref="A26:B26"/>
    <mergeCell ref="C15:C26"/>
    <mergeCell ref="K28:K30"/>
    <mergeCell ref="G18:G19"/>
    <mergeCell ref="H18:H19"/>
    <mergeCell ref="I15:I17"/>
    <mergeCell ref="J15:J17"/>
    <mergeCell ref="E15:E17"/>
    <mergeCell ref="G15:G17"/>
    <mergeCell ref="H15:H17"/>
    <mergeCell ref="I18:I19"/>
    <mergeCell ref="J18:J19"/>
    <mergeCell ref="D20:D21"/>
    <mergeCell ref="D22:D23"/>
    <mergeCell ref="D24:D25"/>
    <mergeCell ref="A17:B17"/>
    <mergeCell ref="C3:H3"/>
    <mergeCell ref="H6:J6"/>
    <mergeCell ref="J24:J25"/>
    <mergeCell ref="G20:G21"/>
    <mergeCell ref="H20:H21"/>
    <mergeCell ref="I20:I21"/>
    <mergeCell ref="J20:J21"/>
    <mergeCell ref="G22:G23"/>
    <mergeCell ref="H22:H23"/>
    <mergeCell ref="I22:I23"/>
    <mergeCell ref="J22:J23"/>
    <mergeCell ref="G24:G25"/>
    <mergeCell ref="H24:H25"/>
    <mergeCell ref="A27:J30"/>
    <mergeCell ref="D18:D19"/>
    <mergeCell ref="A23:B23"/>
    <mergeCell ref="A24:B24"/>
    <mergeCell ref="A25:B25"/>
    <mergeCell ref="E18:E19"/>
    <mergeCell ref="A18:B18"/>
    <mergeCell ref="A19:B19"/>
    <mergeCell ref="A20:B20"/>
    <mergeCell ref="A21:B21"/>
    <mergeCell ref="A22:B22"/>
    <mergeCell ref="I24:I25"/>
    <mergeCell ref="F24:F25"/>
    <mergeCell ref="E20:E21"/>
    <mergeCell ref="E22:E23"/>
    <mergeCell ref="E24:E25"/>
    <mergeCell ref="A8:B14"/>
    <mergeCell ref="A16:B16"/>
    <mergeCell ref="G9:G11"/>
    <mergeCell ref="F20:F21"/>
    <mergeCell ref="F22:F23"/>
    <mergeCell ref="F15:F17"/>
    <mergeCell ref="F18:F19"/>
    <mergeCell ref="D15:D17"/>
  </mergeCells>
  <phoneticPr fontId="1"/>
  <dataValidations count="1">
    <dataValidation type="list" allowBlank="1" showInputMessage="1" showErrorMessage="1" sqref="B15">
      <formula1>"2,3,4,5者以上"</formula1>
    </dataValidation>
  </dataValidations>
  <printOptions horizontalCentered="1"/>
  <pageMargins left="0.43307086614173229" right="0.43307086614173229" top="1.1811023622047245" bottom="0.39370078740157483" header="0.51181102362204722" footer="0.51181102362204722"/>
  <pageSetup paperSize="9" scale="88" orientation="landscape" horizontalDpi="300" verticalDpi="300" r:id="rId1"/>
  <headerFooter alignWithMargins="0">
    <oddFooter>&amp;R&amp;"ＭＳ 明朝,標準"（多職種連携型）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view="pageBreakPreview" zoomScale="115" zoomScaleNormal="100" zoomScaleSheetLayoutView="115" workbookViewId="0"/>
  </sheetViews>
  <sheetFormatPr defaultColWidth="9" defaultRowHeight="12"/>
  <cols>
    <col min="1" max="1" width="32.5546875" style="1" customWidth="1"/>
    <col min="2" max="2" width="8.109375" style="1" customWidth="1"/>
    <col min="3" max="3" width="16.33203125" style="1" customWidth="1"/>
    <col min="4" max="10" width="14.77734375" style="1" customWidth="1"/>
    <col min="11" max="11" width="17.6640625" style="1" customWidth="1"/>
    <col min="12" max="16384" width="9" style="1"/>
  </cols>
  <sheetData>
    <row r="1" spans="1:10">
      <c r="A1" s="4" t="s">
        <v>24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6.2">
      <c r="A3" s="4"/>
      <c r="B3" s="4"/>
      <c r="C3" s="64" t="s">
        <v>33</v>
      </c>
      <c r="D3" s="64"/>
      <c r="E3" s="64"/>
      <c r="F3" s="64"/>
      <c r="G3" s="64"/>
      <c r="H3" s="64"/>
      <c r="I3" s="4"/>
      <c r="J3" s="4"/>
    </row>
    <row r="4" spans="1:10" ht="16.2">
      <c r="A4" s="4"/>
      <c r="B4" s="4"/>
      <c r="C4" s="39"/>
      <c r="D4" s="39"/>
      <c r="E4" s="39"/>
      <c r="F4" s="39"/>
      <c r="G4" s="39"/>
      <c r="H4" s="39"/>
      <c r="I4" s="4"/>
      <c r="J4" s="4"/>
    </row>
    <row r="5" spans="1:10" ht="12" customHeight="1">
      <c r="C5" s="4"/>
      <c r="D5" s="4"/>
      <c r="E5" s="4"/>
      <c r="F5" s="35"/>
      <c r="G5" s="4"/>
      <c r="H5" s="4"/>
      <c r="I5" s="4"/>
      <c r="J5" s="4"/>
    </row>
    <row r="6" spans="1:10" ht="15" customHeight="1">
      <c r="C6" s="5" t="s">
        <v>18</v>
      </c>
      <c r="D6" s="5"/>
      <c r="E6" s="6"/>
      <c r="F6" s="35"/>
      <c r="G6" s="7" t="s">
        <v>19</v>
      </c>
      <c r="H6" s="78" t="s">
        <v>43</v>
      </c>
      <c r="I6" s="78"/>
      <c r="J6" s="78"/>
    </row>
    <row r="7" spans="1:10" ht="6" customHeight="1" thickBot="1">
      <c r="C7" s="4"/>
      <c r="D7" s="4"/>
      <c r="E7" s="4"/>
      <c r="F7" s="36"/>
      <c r="G7" s="38"/>
      <c r="H7" s="37"/>
      <c r="I7" s="5"/>
      <c r="J7" s="4"/>
    </row>
    <row r="8" spans="1:10" ht="13.8" thickTop="1">
      <c r="A8" s="40"/>
      <c r="B8" s="41"/>
      <c r="C8" s="8"/>
      <c r="D8" s="8"/>
      <c r="E8" s="8"/>
      <c r="F8" s="8"/>
      <c r="G8" s="8"/>
      <c r="H8" s="8"/>
      <c r="I8" s="22"/>
      <c r="J8" s="26"/>
    </row>
    <row r="9" spans="1:10" s="2" customFormat="1" ht="13.5" customHeight="1">
      <c r="A9" s="42"/>
      <c r="B9" s="43"/>
      <c r="C9" s="9" t="s">
        <v>34</v>
      </c>
      <c r="D9" s="10" t="s">
        <v>7</v>
      </c>
      <c r="E9" s="10" t="s">
        <v>9</v>
      </c>
      <c r="F9" s="34"/>
      <c r="G9" s="48" t="s">
        <v>42</v>
      </c>
      <c r="H9" s="9"/>
      <c r="I9" s="23"/>
      <c r="J9" s="27" t="s">
        <v>14</v>
      </c>
    </row>
    <row r="10" spans="1:10" s="2" customFormat="1" ht="13.2">
      <c r="A10" s="42"/>
      <c r="B10" s="43"/>
      <c r="C10" s="9" t="s">
        <v>6</v>
      </c>
      <c r="D10" s="10" t="s">
        <v>8</v>
      </c>
      <c r="E10" s="10" t="s">
        <v>10</v>
      </c>
      <c r="F10" s="9" t="s">
        <v>12</v>
      </c>
      <c r="G10" s="48"/>
      <c r="H10" s="9" t="s">
        <v>13</v>
      </c>
      <c r="I10" s="23" t="s">
        <v>20</v>
      </c>
      <c r="J10" s="27"/>
    </row>
    <row r="11" spans="1:10" s="2" customFormat="1" ht="13.2">
      <c r="A11" s="42"/>
      <c r="B11" s="43"/>
      <c r="C11" s="9"/>
      <c r="D11" s="15" t="s">
        <v>23</v>
      </c>
      <c r="E11" s="10" t="s">
        <v>11</v>
      </c>
      <c r="F11" s="9" t="s">
        <v>40</v>
      </c>
      <c r="G11" s="48"/>
      <c r="H11" s="9"/>
      <c r="I11" s="23" t="s">
        <v>22</v>
      </c>
      <c r="J11" s="27" t="s">
        <v>15</v>
      </c>
    </row>
    <row r="12" spans="1:10" s="2" customFormat="1" ht="13.2">
      <c r="A12" s="42"/>
      <c r="B12" s="43"/>
      <c r="C12" s="9"/>
      <c r="D12" s="11"/>
      <c r="E12" s="11"/>
      <c r="F12" s="11"/>
      <c r="G12" s="9"/>
      <c r="H12" s="9"/>
      <c r="I12" s="23"/>
      <c r="J12" s="27"/>
    </row>
    <row r="13" spans="1:10" s="2" customFormat="1" ht="13.2">
      <c r="A13" s="42"/>
      <c r="B13" s="43"/>
      <c r="C13" s="9" t="s">
        <v>1</v>
      </c>
      <c r="D13" s="12" t="s">
        <v>2</v>
      </c>
      <c r="E13" s="9" t="s">
        <v>3</v>
      </c>
      <c r="F13" s="12" t="s">
        <v>4</v>
      </c>
      <c r="G13" s="9" t="s">
        <v>5</v>
      </c>
      <c r="H13" s="9" t="s">
        <v>16</v>
      </c>
      <c r="I13" s="23" t="s">
        <v>17</v>
      </c>
      <c r="J13" s="27" t="s">
        <v>21</v>
      </c>
    </row>
    <row r="14" spans="1:10" s="3" customFormat="1" ht="13.2">
      <c r="A14" s="44"/>
      <c r="B14" s="45"/>
      <c r="C14" s="13" t="s">
        <v>0</v>
      </c>
      <c r="D14" s="13" t="s">
        <v>0</v>
      </c>
      <c r="E14" s="13" t="s">
        <v>0</v>
      </c>
      <c r="F14" s="13" t="s">
        <v>0</v>
      </c>
      <c r="G14" s="13" t="s">
        <v>0</v>
      </c>
      <c r="H14" s="13" t="s">
        <v>0</v>
      </c>
      <c r="I14" s="24" t="s">
        <v>0</v>
      </c>
      <c r="J14" s="28" t="s">
        <v>0</v>
      </c>
    </row>
    <row r="15" spans="1:10" s="3" customFormat="1" ht="21" customHeight="1">
      <c r="A15" s="14" t="s">
        <v>36</v>
      </c>
      <c r="B15" s="82" t="s">
        <v>44</v>
      </c>
      <c r="C15" s="49">
        <f>IF(B15="","",VLOOKUP(B15,連携医療機関数による基準額の変動!$A$3:$B$7,2,FALSE))</f>
        <v>5000000</v>
      </c>
      <c r="D15" s="83">
        <v>1000000</v>
      </c>
      <c r="E15" s="84">
        <v>0</v>
      </c>
      <c r="F15" s="49">
        <f>IF(D15="","",D15-E15)</f>
        <v>1000000</v>
      </c>
      <c r="G15" s="49">
        <f>IF(F15="","",MIN(C15,F15))</f>
        <v>1000000</v>
      </c>
      <c r="H15" s="49">
        <f>G15</f>
        <v>1000000</v>
      </c>
      <c r="I15" s="59">
        <f>IF(H15="","",ROUNDDOWN((H15*3/4),0))</f>
        <v>750000</v>
      </c>
      <c r="J15" s="66">
        <f>IF(I15="","",ROUNDDOWN(I15,-3))</f>
        <v>750000</v>
      </c>
    </row>
    <row r="16" spans="1:10" s="3" customFormat="1" ht="13.2" customHeight="1">
      <c r="A16" s="46" t="s">
        <v>25</v>
      </c>
      <c r="B16" s="47"/>
      <c r="C16" s="51"/>
      <c r="D16" s="85"/>
      <c r="E16" s="86"/>
      <c r="F16" s="51"/>
      <c r="G16" s="51"/>
      <c r="H16" s="51"/>
      <c r="I16" s="71"/>
      <c r="J16" s="72"/>
    </row>
    <row r="17" spans="1:11" s="3" customFormat="1" ht="28.2" customHeight="1">
      <c r="A17" s="76" t="str">
        <f>IF(H6="","",H6)</f>
        <v>神奈川県庁診療所</v>
      </c>
      <c r="B17" s="77"/>
      <c r="C17" s="51"/>
      <c r="D17" s="87"/>
      <c r="E17" s="88"/>
      <c r="F17" s="50"/>
      <c r="G17" s="50"/>
      <c r="H17" s="50"/>
      <c r="I17" s="60"/>
      <c r="J17" s="67"/>
    </row>
    <row r="18" spans="1:11" s="3" customFormat="1" ht="15.6" customHeight="1">
      <c r="A18" s="46" t="s">
        <v>26</v>
      </c>
      <c r="B18" s="47"/>
      <c r="C18" s="51"/>
      <c r="D18" s="83">
        <v>1000000</v>
      </c>
      <c r="E18" s="84">
        <v>0</v>
      </c>
      <c r="F18" s="49">
        <f>IF(D18="","",D18-E18)</f>
        <v>1000000</v>
      </c>
      <c r="G18" s="49">
        <f>IF(F18="","",MIN(C15,F18))</f>
        <v>1000000</v>
      </c>
      <c r="H18" s="49">
        <f>G18</f>
        <v>1000000</v>
      </c>
      <c r="I18" s="59">
        <f>IF(H18="","",ROUNDDOWN((H18*3/4),0))</f>
        <v>750000</v>
      </c>
      <c r="J18" s="66">
        <f>IF(I18="","",ROUNDDOWN(I18,-3))</f>
        <v>750000</v>
      </c>
    </row>
    <row r="19" spans="1:11" s="3" customFormat="1" ht="28.2" customHeight="1">
      <c r="A19" s="80" t="s">
        <v>47</v>
      </c>
      <c r="B19" s="81"/>
      <c r="C19" s="51"/>
      <c r="D19" s="87"/>
      <c r="E19" s="88"/>
      <c r="F19" s="50"/>
      <c r="G19" s="50"/>
      <c r="H19" s="50"/>
      <c r="I19" s="60"/>
      <c r="J19" s="67"/>
    </row>
    <row r="20" spans="1:11" s="3" customFormat="1" ht="14.4" customHeight="1">
      <c r="A20" s="46" t="s">
        <v>27</v>
      </c>
      <c r="B20" s="47"/>
      <c r="C20" s="51"/>
      <c r="D20" s="89">
        <v>1000000</v>
      </c>
      <c r="E20" s="90">
        <v>0</v>
      </c>
      <c r="F20" s="49">
        <f>IF(D20="","",D20-E20)</f>
        <v>1000000</v>
      </c>
      <c r="G20" s="49">
        <f>IF(F20="","",MIN(C15,F20))</f>
        <v>1000000</v>
      </c>
      <c r="H20" s="49">
        <f>G20</f>
        <v>1000000</v>
      </c>
      <c r="I20" s="59">
        <f>IF(H20="","",ROUNDDOWN((H20*3/4),0))</f>
        <v>750000</v>
      </c>
      <c r="J20" s="66">
        <f>IF(I20="","",ROUNDDOWN(I20,-3))</f>
        <v>750000</v>
      </c>
    </row>
    <row r="21" spans="1:11" s="3" customFormat="1" ht="28.2" customHeight="1">
      <c r="A21" s="80" t="s">
        <v>45</v>
      </c>
      <c r="B21" s="81"/>
      <c r="C21" s="51"/>
      <c r="D21" s="91"/>
      <c r="E21" s="92"/>
      <c r="F21" s="50"/>
      <c r="G21" s="50"/>
      <c r="H21" s="50"/>
      <c r="I21" s="60"/>
      <c r="J21" s="67"/>
    </row>
    <row r="22" spans="1:11" s="3" customFormat="1" ht="16.8" customHeight="1">
      <c r="A22" s="46" t="s">
        <v>28</v>
      </c>
      <c r="B22" s="47"/>
      <c r="C22" s="51"/>
      <c r="D22" s="89">
        <v>1000000</v>
      </c>
      <c r="E22" s="90">
        <v>0</v>
      </c>
      <c r="F22" s="49">
        <f>IF(D22="","",D22-E22)</f>
        <v>1000000</v>
      </c>
      <c r="G22" s="49">
        <f>IF(F22="","",MIN(C15,F22))</f>
        <v>1000000</v>
      </c>
      <c r="H22" s="49">
        <f>G22</f>
        <v>1000000</v>
      </c>
      <c r="I22" s="59">
        <f>IF(H22="","",ROUNDDOWN((H22*3/4),0))</f>
        <v>750000</v>
      </c>
      <c r="J22" s="66">
        <f>IF(I22="","",ROUNDDOWN(I22,-3))</f>
        <v>750000</v>
      </c>
    </row>
    <row r="23" spans="1:11" s="3" customFormat="1" ht="28.2" customHeight="1">
      <c r="A23" s="80" t="s">
        <v>48</v>
      </c>
      <c r="B23" s="81"/>
      <c r="C23" s="51"/>
      <c r="D23" s="91"/>
      <c r="E23" s="92"/>
      <c r="F23" s="50"/>
      <c r="G23" s="50"/>
      <c r="H23" s="50"/>
      <c r="I23" s="60"/>
      <c r="J23" s="67"/>
    </row>
    <row r="24" spans="1:11" s="3" customFormat="1" ht="16.8" customHeight="1">
      <c r="A24" s="46" t="s">
        <v>29</v>
      </c>
      <c r="B24" s="79"/>
      <c r="C24" s="51"/>
      <c r="D24" s="89">
        <v>1000000</v>
      </c>
      <c r="E24" s="90">
        <v>0</v>
      </c>
      <c r="F24" s="49">
        <f>IF(D24="","",D24-E24)</f>
        <v>1000000</v>
      </c>
      <c r="G24" s="49">
        <f>IF(F24="","",MIN(C15,F24))</f>
        <v>1000000</v>
      </c>
      <c r="H24" s="49">
        <f>G24</f>
        <v>1000000</v>
      </c>
      <c r="I24" s="59">
        <f>IF(H24="","",ROUNDDOWN((H24*3/4),0))</f>
        <v>750000</v>
      </c>
      <c r="J24" s="66">
        <f>IF(I24="","",ROUNDDOWN(I24,-3))</f>
        <v>750000</v>
      </c>
      <c r="K24" s="33"/>
    </row>
    <row r="25" spans="1:11" s="3" customFormat="1" ht="28.2" customHeight="1">
      <c r="A25" s="80" t="s">
        <v>46</v>
      </c>
      <c r="B25" s="81"/>
      <c r="C25" s="51"/>
      <c r="D25" s="91"/>
      <c r="E25" s="92"/>
      <c r="F25" s="50"/>
      <c r="G25" s="50"/>
      <c r="H25" s="50"/>
      <c r="I25" s="60"/>
      <c r="J25" s="67"/>
      <c r="K25" s="32" t="s">
        <v>38</v>
      </c>
    </row>
    <row r="26" spans="1:11" s="18" customFormat="1" ht="28.2" customHeight="1" thickBot="1">
      <c r="A26" s="68" t="s">
        <v>37</v>
      </c>
      <c r="B26" s="69"/>
      <c r="C26" s="50"/>
      <c r="D26" s="20">
        <f>IF(D15="","",SUM(D15:D25))</f>
        <v>5000000</v>
      </c>
      <c r="E26" s="20">
        <f>IF(E15="","",SUM(E15:E25))</f>
        <v>0</v>
      </c>
      <c r="F26" s="21"/>
      <c r="G26" s="20">
        <f>IF(G15="","",SUM(G15:G25))</f>
        <v>5000000</v>
      </c>
      <c r="H26" s="21"/>
      <c r="I26" s="25"/>
      <c r="J26" s="29">
        <f>IF(J15="","",SUM(J15:J25))</f>
        <v>3750000</v>
      </c>
      <c r="K26" s="30">
        <f>IF(B15="","",VLOOKUP(B15,連携医療機関数による基準額の変動!$A$3:$B$7,2,FALSE))*0.75</f>
        <v>3750000</v>
      </c>
    </row>
    <row r="27" spans="1:11" ht="13.95" customHeight="1" thickTop="1">
      <c r="A27" s="52" t="s">
        <v>41</v>
      </c>
      <c r="B27" s="52"/>
      <c r="C27" s="52"/>
      <c r="D27" s="52"/>
      <c r="E27" s="52"/>
      <c r="F27" s="52"/>
      <c r="G27" s="52"/>
      <c r="H27" s="52"/>
      <c r="I27" s="52"/>
      <c r="J27" s="52"/>
      <c r="K27" s="31" t="str">
        <f>IF(J26&lt;=K26,"○","×")</f>
        <v>○</v>
      </c>
    </row>
    <row r="28" spans="1:11" ht="13.9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70" t="s">
        <v>39</v>
      </c>
    </row>
    <row r="29" spans="1:11" ht="13.9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70"/>
    </row>
    <row r="30" spans="1:11" ht="12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70"/>
    </row>
  </sheetData>
  <mergeCells count="53">
    <mergeCell ref="K28:K30"/>
    <mergeCell ref="H24:H25"/>
    <mergeCell ref="I24:I25"/>
    <mergeCell ref="J24:J25"/>
    <mergeCell ref="A25:B25"/>
    <mergeCell ref="A26:B26"/>
    <mergeCell ref="A27:J30"/>
    <mergeCell ref="A23:B23"/>
    <mergeCell ref="A24:B24"/>
    <mergeCell ref="D24:D25"/>
    <mergeCell ref="E24:E25"/>
    <mergeCell ref="F24:F25"/>
    <mergeCell ref="G24:G25"/>
    <mergeCell ref="J20:J21"/>
    <mergeCell ref="A21:B21"/>
    <mergeCell ref="A22:B22"/>
    <mergeCell ref="D22:D23"/>
    <mergeCell ref="E22:E23"/>
    <mergeCell ref="F22:F23"/>
    <mergeCell ref="G22:G23"/>
    <mergeCell ref="H22:H23"/>
    <mergeCell ref="I22:I23"/>
    <mergeCell ref="J22:J23"/>
    <mergeCell ref="I18:I19"/>
    <mergeCell ref="J18:J19"/>
    <mergeCell ref="A19:B19"/>
    <mergeCell ref="A20:B20"/>
    <mergeCell ref="D20:D21"/>
    <mergeCell ref="E20:E21"/>
    <mergeCell ref="F20:F21"/>
    <mergeCell ref="G20:G21"/>
    <mergeCell ref="H20:H21"/>
    <mergeCell ref="I20:I21"/>
    <mergeCell ref="I15:I17"/>
    <mergeCell ref="J15:J17"/>
    <mergeCell ref="A16:B16"/>
    <mergeCell ref="A17:B17"/>
    <mergeCell ref="A18:B18"/>
    <mergeCell ref="D18:D19"/>
    <mergeCell ref="E18:E19"/>
    <mergeCell ref="F18:F19"/>
    <mergeCell ref="G18:G19"/>
    <mergeCell ref="H18:H19"/>
    <mergeCell ref="C3:H3"/>
    <mergeCell ref="H6:J6"/>
    <mergeCell ref="A8:B14"/>
    <mergeCell ref="G9:G11"/>
    <mergeCell ref="C15:C26"/>
    <mergeCell ref="D15:D17"/>
    <mergeCell ref="E15:E17"/>
    <mergeCell ref="F15:F17"/>
    <mergeCell ref="G15:G17"/>
    <mergeCell ref="H15:H17"/>
  </mergeCells>
  <phoneticPr fontId="1"/>
  <dataValidations count="1">
    <dataValidation type="list" allowBlank="1" showInputMessage="1" showErrorMessage="1" sqref="B15">
      <formula1>"2,3,4,5者以上"</formula1>
    </dataValidation>
  </dataValidations>
  <printOptions horizontalCentered="1"/>
  <pageMargins left="0.43307086614173229" right="0.43307086614173229" top="1.1811023622047245" bottom="0.39370078740157483" header="0.51181102362204722" footer="0.51181102362204722"/>
  <pageSetup paperSize="9" scale="88" orientation="landscape" horizontalDpi="300" verticalDpi="300" r:id="rId1"/>
  <headerFooter alignWithMargins="0">
    <oddFooter>&amp;R&amp;"ＭＳ 明朝,標準"（多職種連携型）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"/>
  <sheetViews>
    <sheetView workbookViewId="0">
      <selection activeCell="A6" sqref="A6"/>
    </sheetView>
  </sheetViews>
  <sheetFormatPr defaultRowHeight="13.2"/>
  <cols>
    <col min="1" max="1" width="12.88671875" customWidth="1"/>
    <col min="2" max="2" width="11.33203125" customWidth="1"/>
    <col min="4" max="4" width="12.77734375" customWidth="1"/>
  </cols>
  <sheetData>
    <row r="1" spans="1:5">
      <c r="A1" t="s">
        <v>30</v>
      </c>
    </row>
    <row r="2" spans="1:5">
      <c r="A2" t="s">
        <v>31</v>
      </c>
      <c r="B2" t="s">
        <v>6</v>
      </c>
    </row>
    <row r="3" spans="1:5">
      <c r="A3">
        <v>2</v>
      </c>
      <c r="B3">
        <v>1000000</v>
      </c>
      <c r="D3" t="s">
        <v>32</v>
      </c>
      <c r="E3">
        <v>500000</v>
      </c>
    </row>
    <row r="4" spans="1:5">
      <c r="A4">
        <v>3</v>
      </c>
      <c r="B4">
        <v>1800000</v>
      </c>
      <c r="D4" t="s">
        <v>32</v>
      </c>
      <c r="E4">
        <v>600000</v>
      </c>
    </row>
    <row r="5" spans="1:5">
      <c r="A5">
        <v>4</v>
      </c>
      <c r="B5">
        <v>3000000</v>
      </c>
      <c r="D5" t="s">
        <v>32</v>
      </c>
      <c r="E5">
        <v>750000</v>
      </c>
    </row>
    <row r="6" spans="1:5">
      <c r="A6" t="s">
        <v>35</v>
      </c>
      <c r="B6">
        <v>5000000</v>
      </c>
      <c r="D6" t="s">
        <v>32</v>
      </c>
      <c r="E6">
        <v>1000000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別紙１（所要額調書）</vt:lpstr>
      <vt:lpstr>記載例</vt:lpstr>
      <vt:lpstr>連携医療機関数による基準額の変動</vt:lpstr>
      <vt:lpstr>記載例!Print_Area</vt:lpstr>
      <vt:lpstr>'別紙１（所要額調書）'!Print_Area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2025-04-22T05:41:50Z</cp:lastPrinted>
  <dcterms:created xsi:type="dcterms:W3CDTF">1997-01-08T22:48:59Z</dcterms:created>
  <dcterms:modified xsi:type="dcterms:W3CDTF">2025-05-01T08:27:58Z</dcterms:modified>
</cp:coreProperties>
</file>