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05_財政G\☆02_調査\000_データ類\04_財政状況資料集\R05決算\99-1_市町村送付用（確定版）\２回目\03_市町村確定版（A1 100 %後）\"/>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<sst xmlns="http://schemas.openxmlformats.org/spreadsheetml/2006/main" count="1069" uniqueCount="539">
  <si>
    <t>標準財政規模比（％）</t>
  </si>
  <si>
    <t>※ 減債基金積立不足算定額=(C)×(１－(D)/(E))</t>
  </si>
  <si>
    <t>組合等負担等見込額</t>
  </si>
  <si>
    <t>区分</t>
    <rPh sb="0" eb="2">
      <t>クブン</t>
    </rPh>
    <phoneticPr fontId="32"/>
  </si>
  <si>
    <t>連結実質赤字額</t>
  </si>
  <si>
    <t>年度</t>
    <rPh sb="0" eb="2">
      <t>ネンド</t>
    </rPh>
    <phoneticPr fontId="32"/>
  </si>
  <si>
    <t>財政調整基金残高</t>
    <rPh sb="0" eb="2">
      <t>ザイセイ</t>
    </rPh>
    <rPh sb="2" eb="4">
      <t>チョウセイ</t>
    </rPh>
    <rPh sb="4" eb="6">
      <t>キキン</t>
    </rPh>
    <rPh sb="6" eb="8">
      <t>ザンダカ</t>
    </rPh>
    <phoneticPr fontId="32"/>
  </si>
  <si>
    <t>公営企業債等繰入見込額</t>
  </si>
  <si>
    <t>実質収支額</t>
    <rPh sb="0" eb="2">
      <t>ジッシツ</t>
    </rPh>
    <rPh sb="2" eb="4">
      <t>シュウシ</t>
    </rPh>
    <rPh sb="4" eb="5">
      <t>ガク</t>
    </rPh>
    <phoneticPr fontId="32"/>
  </si>
  <si>
    <t>実質単年度収支</t>
    <rPh sb="0" eb="2">
      <t>ジッシツ</t>
    </rPh>
    <rPh sb="2" eb="5">
      <t>タンネンド</t>
    </rPh>
    <rPh sb="5" eb="7">
      <t>シュウシ</t>
    </rPh>
    <phoneticPr fontId="32"/>
  </si>
  <si>
    <t>会計</t>
    <rPh sb="0" eb="2">
      <t>カイケイ</t>
    </rPh>
    <phoneticPr fontId="32"/>
  </si>
  <si>
    <t>　　特別土地保有税</t>
  </si>
  <si>
    <t>資金不足
比率</t>
    <rPh sb="0" eb="2">
      <t>シキン</t>
    </rPh>
    <rPh sb="2" eb="4">
      <t>フソク</t>
    </rPh>
    <rPh sb="5" eb="7">
      <t>ヒリツ</t>
    </rPh>
    <phoneticPr fontId="32"/>
  </si>
  <si>
    <t>（百万円）</t>
    <rPh sb="1" eb="2">
      <t>ヒャク</t>
    </rPh>
    <rPh sb="2" eb="4">
      <t>マンエン</t>
    </rPh>
    <phoneticPr fontId="3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</si>
  <si>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</si>
  <si>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分子の構造</t>
    <rPh sb="0" eb="2">
      <t>ブンシ</t>
    </rPh>
    <rPh sb="3" eb="5">
      <t>コウゾウ</t>
    </rPh>
    <phoneticPr fontId="32"/>
  </si>
  <si>
    <t>元利償還金等</t>
    <rPh sb="0" eb="2">
      <t>ガンリ</t>
    </rPh>
    <rPh sb="2" eb="5">
      <t>ショウカンキン</t>
    </rPh>
    <rPh sb="5" eb="6">
      <t>トウ</t>
    </rPh>
    <phoneticPr fontId="32"/>
  </si>
  <si>
    <t>減債基金</t>
    <rPh sb="0" eb="2">
      <t>ゲンサイ</t>
    </rPh>
    <rPh sb="2" eb="4">
      <t>キキン</t>
    </rPh>
    <phoneticPr fontId="32"/>
  </si>
  <si>
    <t>連結実質赤字比率に係る赤字・黒字の構成分析</t>
  </si>
  <si>
    <t>元利償還金等(A)</t>
  </si>
  <si>
    <t>公営企業債の元利償還金に対する繰入金</t>
  </si>
  <si>
    <t>収入済額</t>
    <rPh sb="0" eb="2">
      <t>シュウニュウ</t>
    </rPh>
    <rPh sb="2" eb="3">
      <t>スミ</t>
    </rPh>
    <rPh sb="3" eb="4">
      <t>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</si>
  <si>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</si>
  <si>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元利償還金</t>
  </si>
  <si>
    <t>減債基金積立不足算定額※2</t>
  </si>
  <si>
    <t>満期一括償還地方債に係る年度割相当額</t>
  </si>
  <si>
    <t>組合等連結実質赤字額負担見込額</t>
  </si>
  <si>
    <t>組合等が起こした地方債の元利償還金に対する負担金等</t>
  </si>
  <si>
    <t>法適用企業</t>
  </si>
  <si>
    <t>債務負担行為に基づく支出額</t>
  </si>
  <si>
    <t>一時借入金の利子</t>
  </si>
  <si>
    <t>地方債
現在高</t>
  </si>
  <si>
    <t>実質単年度収支</t>
    <rPh sb="0" eb="2">
      <t>ジッシツ</t>
    </rPh>
    <rPh sb="2" eb="5">
      <t>タンネンド</t>
    </rPh>
    <rPh sb="5" eb="7">
      <t>シュウシ</t>
    </rPh>
    <phoneticPr fontId="37"/>
  </si>
  <si>
    <t>-</t>
  </si>
  <si>
    <t>基準財政需要額算入見込額</t>
  </si>
  <si>
    <t>算入公債費等(B)</t>
  </si>
  <si>
    <t>連結実質赤字額</t>
    <rPh sb="0" eb="2">
      <t>レンケツ</t>
    </rPh>
    <rPh sb="2" eb="4">
      <t>ジッシツ</t>
    </rPh>
    <rPh sb="4" eb="7">
      <t>アカジガク</t>
    </rPh>
    <phoneticPr fontId="32"/>
  </si>
  <si>
    <t>黒字額</t>
    <rPh sb="0" eb="2">
      <t>クロジ</t>
    </rPh>
    <rPh sb="2" eb="3">
      <t>ガク</t>
    </rPh>
    <phoneticPr fontId="37"/>
  </si>
  <si>
    <t>保険給付費</t>
  </si>
  <si>
    <t>分担金・負担金</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</si>
  <si>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</si>
  <si>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</si>
  <si>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(A)－(B)</t>
  </si>
  <si>
    <t>実質公債費比率の分子</t>
  </si>
  <si>
    <t>普通建設事業費</t>
    <rPh sb="0" eb="2">
      <t>フツウ</t>
    </rPh>
    <rPh sb="2" eb="4">
      <t>ケンセツ</t>
    </rPh>
    <rPh sb="4" eb="7">
      <t>ジギョウヒ</t>
    </rPh>
    <phoneticPr fontId="32"/>
  </si>
  <si>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</si>
  <si>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公債費負担比率</t>
    <rPh sb="0" eb="3">
      <t>コウサイヒ</t>
    </rPh>
    <rPh sb="3" eb="5">
      <t>フタン</t>
    </rPh>
    <rPh sb="5" eb="7">
      <t>ヒリツ</t>
    </rPh>
    <phoneticPr fontId="32"/>
  </si>
  <si>
    <t>　法定外普通税</t>
  </si>
  <si>
    <t>(一財)伊勢原市事業公社</t>
    <rPh sb="1" eb="3">
      <t>イチザイ</t>
    </rPh>
    <rPh sb="4" eb="8">
      <t>イセハラシ</t>
    </rPh>
    <rPh sb="8" eb="10">
      <t>ジギョウ</t>
    </rPh>
    <rPh sb="10" eb="12">
      <t>コウシャ</t>
    </rPh>
    <phoneticPr fontId="39"/>
  </si>
  <si>
    <t>（参考）</t>
    <rPh sb="1" eb="3">
      <t>サンコウ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</si>
  <si>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</si>
  <si>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（百万円）</t>
  </si>
  <si>
    <t>公共下水道事業会計</t>
  </si>
  <si>
    <t>財政調整基金</t>
    <rPh sb="0" eb="2">
      <t>ザイセイ</t>
    </rPh>
    <rPh sb="2" eb="4">
      <t>チョウセイ</t>
    </rPh>
    <rPh sb="4" eb="6">
      <t>キキン</t>
    </rPh>
    <phoneticPr fontId="32"/>
  </si>
  <si>
    <t>(Ｄ)</t>
  </si>
  <si>
    <t>減債基金
積立状況等（注）</t>
    <rPh sb="0" eb="2">
      <t>ゲンサイ</t>
    </rPh>
    <rPh sb="2" eb="4">
      <t>キキン</t>
    </rPh>
    <rPh sb="5" eb="7">
      <t>ツミタテ</t>
    </rPh>
    <rPh sb="7" eb="9">
      <t>ジョウキョウ</t>
    </rPh>
    <rPh sb="9" eb="10">
      <t>トウ</t>
    </rPh>
    <rPh sb="10" eb="13">
      <t>チュウ</t>
    </rPh>
    <phoneticPr fontId="32"/>
  </si>
  <si>
    <t xml:space="preserve"> R05</t>
  </si>
  <si>
    <t>第3次</t>
    <rPh sb="0" eb="1">
      <t>ダイ</t>
    </rPh>
    <rPh sb="2" eb="3">
      <t>ジ</t>
    </rPh>
    <phoneticPr fontId="32"/>
  </si>
  <si>
    <t>満期一括償還地方債に係る実質償還額又は理論償還額のいずれか少ない額(C)</t>
  </si>
  <si>
    <t>森林総合研究所等が行う事業に係るもの</t>
  </si>
  <si>
    <t>前年度末減債基金残高(D)</t>
  </si>
  <si>
    <t>公債費</t>
  </si>
  <si>
    <t>地方公務員等共済組合に係るもの</t>
    <rPh sb="0" eb="2">
      <t>チホウ</t>
    </rPh>
    <rPh sb="2" eb="5">
      <t>コウムイン</t>
    </rPh>
    <rPh sb="5" eb="6">
      <t>トウ</t>
    </rPh>
    <rPh sb="6" eb="8">
      <t>キョウサイ</t>
    </rPh>
    <rPh sb="8" eb="10">
      <t>クミアイ</t>
    </rPh>
    <rPh sb="11" eb="12">
      <t>カカ</t>
    </rPh>
    <phoneticPr fontId="3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</si>
  <si>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</si>
  <si>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首都</t>
    <rPh sb="0" eb="2">
      <t>シュト</t>
    </rPh>
    <phoneticPr fontId="32"/>
  </si>
  <si>
    <t>将来負担額(A)</t>
  </si>
  <si>
    <t>一般会計等に係る地方債の現在高</t>
  </si>
  <si>
    <t>充当可能基金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</si>
  <si>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</si>
  <si>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債務負担行為に基づく支出予定額</t>
  </si>
  <si>
    <t>退職手当負担見込額</t>
  </si>
  <si>
    <t>(一般財源計)</t>
  </si>
  <si>
    <t>設立法人等の負債額等負担見込額</t>
  </si>
  <si>
    <t>公営企業会計等</t>
    <rPh sb="0" eb="2">
      <t>コウエイ</t>
    </rPh>
    <rPh sb="2" eb="4">
      <t>キギョウ</t>
    </rPh>
    <rPh sb="4" eb="6">
      <t>カイケイ</t>
    </rPh>
    <rPh sb="6" eb="7">
      <t>トウ</t>
    </rPh>
    <phoneticPr fontId="32"/>
  </si>
  <si>
    <t>地方税</t>
  </si>
  <si>
    <t>歳出合計</t>
  </si>
  <si>
    <t>うち、健全化法施行規則附則第三条に係る負担見込額</t>
  </si>
  <si>
    <t>地方税の状況（単位 千円・％）</t>
    <rPh sb="0" eb="2">
      <t>チホウ</t>
    </rPh>
    <rPh sb="2" eb="3">
      <t>ゼイ</t>
    </rPh>
    <rPh sb="4" eb="6">
      <t>ジョウキョウ</t>
    </rPh>
    <rPh sb="7" eb="9">
      <t>タンイ</t>
    </rPh>
    <rPh sb="10" eb="12">
      <t>センエン</t>
    </rPh>
    <phoneticPr fontId="32"/>
  </si>
  <si>
    <t>地方債現在高</t>
  </si>
  <si>
    <t>(Ｃ)</t>
  </si>
  <si>
    <t>当該団体(円)</t>
  </si>
  <si>
    <t>人口密度 (人/k㎡)</t>
    <rPh sb="0" eb="2">
      <t>ジンコウ</t>
    </rPh>
    <rPh sb="2" eb="4">
      <t>ミツド</t>
    </rPh>
    <phoneticPr fontId="32"/>
  </si>
  <si>
    <t>財政再生基準</t>
  </si>
  <si>
    <t>充当可能財源等(B)</t>
  </si>
  <si>
    <t>神奈川県伊勢原市</t>
  </si>
  <si>
    <t>定数</t>
    <rPh sb="0" eb="2">
      <t>テイスウ</t>
    </rPh>
    <phoneticPr fontId="32"/>
  </si>
  <si>
    <t>連結実質赤字比率</t>
    <rPh sb="0" eb="2">
      <t>レンケツ</t>
    </rPh>
    <rPh sb="2" eb="4">
      <t>ジッシツ</t>
    </rPh>
    <rPh sb="4" eb="6">
      <t>アカジ</t>
    </rPh>
    <rPh sb="6" eb="8">
      <t>ヒリツ</t>
    </rPh>
    <phoneticPr fontId="40"/>
  </si>
  <si>
    <t>充当可能特定歳入</t>
  </si>
  <si>
    <t>算入公債費等</t>
    <rPh sb="0" eb="2">
      <t>サンニュウ</t>
    </rPh>
    <rPh sb="2" eb="6">
      <t>コウサイヒトウ</t>
    </rPh>
    <phoneticPr fontId="37"/>
  </si>
  <si>
    <t>土地開発公社に係る将来負担額</t>
    <rPh sb="0" eb="2">
      <t>トチ</t>
    </rPh>
    <rPh sb="2" eb="4">
      <t>カイハツ</t>
    </rPh>
    <rPh sb="4" eb="6">
      <t>コウシャ</t>
    </rPh>
    <rPh sb="7" eb="8">
      <t>カカ</t>
    </rPh>
    <rPh sb="9" eb="11">
      <t>ショウライ</t>
    </rPh>
    <rPh sb="11" eb="14">
      <t>フタンガク</t>
    </rPh>
    <phoneticPr fontId="36"/>
  </si>
  <si>
    <t>将来負担比率の分子</t>
  </si>
  <si>
    <t>合計</t>
    <rPh sb="0" eb="2">
      <t>ゴウケイ</t>
    </rPh>
    <phoneticPr fontId="32"/>
  </si>
  <si>
    <t>算入公債費等の額</t>
    <rPh sb="0" eb="2">
      <t>サンニュウ</t>
    </rPh>
    <rPh sb="2" eb="4">
      <t>コウサイ</t>
    </rPh>
    <rPh sb="4" eb="5">
      <t>ヒ</t>
    </rPh>
    <rPh sb="5" eb="6">
      <t>トウ</t>
    </rPh>
    <rPh sb="7" eb="8">
      <t>ガク</t>
    </rPh>
    <phoneticPr fontId="32"/>
  </si>
  <si>
    <t>（百万円）</t>
    <rPh sb="1" eb="4">
      <t>ヒャクマンエン</t>
    </rPh>
    <phoneticPr fontId="32"/>
  </si>
  <si>
    <t>　実質公債費比率</t>
    <rPh sb="1" eb="3">
      <t>ジッシツ</t>
    </rPh>
    <rPh sb="3" eb="6">
      <t>コウサイヒ</t>
    </rPh>
    <rPh sb="6" eb="8">
      <t>ヒリツ</t>
    </rPh>
    <phoneticPr fontId="32"/>
  </si>
  <si>
    <t>当該団体
からの
出資金</t>
  </si>
  <si>
    <t>その他特定目的基金</t>
    <rPh sb="2" eb="3">
      <t>タ</t>
    </rPh>
    <rPh sb="3" eb="5">
      <t>トクテイ</t>
    </rPh>
    <rPh sb="5" eb="7">
      <t>モクテキ</t>
    </rPh>
    <rPh sb="7" eb="9">
      <t>キキン</t>
    </rPh>
    <phoneticPr fontId="32"/>
  </si>
  <si>
    <t>令和4年度(千円)</t>
    <rPh sb="0" eb="2">
      <t>レイワ</t>
    </rPh>
    <rPh sb="4" eb="5">
      <t>ド</t>
    </rPh>
    <rPh sb="6" eb="8">
      <t>センエン</t>
    </rPh>
    <phoneticPr fontId="32"/>
  </si>
  <si>
    <t>(当該欄に積立額が多い上位５基金の基金名を入力して下さい(R05年度末現在))</t>
  </si>
  <si>
    <t>基金残高合計</t>
    <rPh sb="0" eb="2">
      <t>キキン</t>
    </rPh>
    <rPh sb="2" eb="4">
      <t>ザンダカ</t>
    </rPh>
    <rPh sb="4" eb="6">
      <t>ゴウケイ</t>
    </rPh>
    <phoneticPr fontId="32"/>
  </si>
  <si>
    <t>実質収支比率等に係る経年分析</t>
  </si>
  <si>
    <t>実質収支額</t>
  </si>
  <si>
    <t>財政調整基金残高</t>
  </si>
  <si>
    <t>赤字額</t>
    <rPh sb="0" eb="2">
      <t>アカジ</t>
    </rPh>
    <rPh sb="2" eb="3">
      <t>ガク</t>
    </rPh>
    <phoneticPr fontId="37"/>
  </si>
  <si>
    <t>債務負担行為</t>
    <rPh sb="0" eb="2">
      <t>サイム</t>
    </rPh>
    <rPh sb="2" eb="4">
      <t>フタン</t>
    </rPh>
    <rPh sb="4" eb="6">
      <t>コウイ</t>
    </rPh>
    <phoneticPr fontId="32"/>
  </si>
  <si>
    <t>実質公債費比率（分子）の構造</t>
  </si>
  <si>
    <t>算入公債費等</t>
    <rPh sb="0" eb="2">
      <t>サンニュウ</t>
    </rPh>
    <rPh sb="2" eb="6">
      <t>コウサイヒトウ</t>
    </rPh>
    <phoneticPr fontId="32"/>
  </si>
  <si>
    <t>減債基金積立不足算定額</t>
  </si>
  <si>
    <t>将来負担比率（分子）の構造</t>
  </si>
  <si>
    <t>・計</t>
  </si>
  <si>
    <t>将来負担額</t>
    <rPh sb="0" eb="2">
      <t>ショウライ</t>
    </rPh>
    <rPh sb="2" eb="4">
      <t>フタン</t>
    </rPh>
    <rPh sb="4" eb="5">
      <t>ガク</t>
    </rPh>
    <phoneticPr fontId="32"/>
  </si>
  <si>
    <t>充当可能財源等</t>
    <rPh sb="0" eb="2">
      <t>ジュウトウ</t>
    </rPh>
    <rPh sb="2" eb="4">
      <t>カノウ</t>
    </rPh>
    <rPh sb="4" eb="6">
      <t>ザイゲン</t>
    </rPh>
    <rPh sb="6" eb="7">
      <t>トウ</t>
    </rPh>
    <phoneticPr fontId="32"/>
  </si>
  <si>
    <t>　　水利地益税等</t>
  </si>
  <si>
    <t>基金残高に係る経年分析</t>
  </si>
  <si>
    <t>財政調整基金</t>
  </si>
  <si>
    <t>　うち臨時財政対策債</t>
  </si>
  <si>
    <t>繰越金</t>
  </si>
  <si>
    <t>減債基金</t>
  </si>
  <si>
    <t>その他特定目的基金</t>
  </si>
  <si>
    <t>令和5年度　財政状況資料集</t>
  </si>
  <si>
    <t>　　うち人件費</t>
  </si>
  <si>
    <t>総括表（市町村）</t>
    <rPh sb="0" eb="2">
      <t>ソウカツ</t>
    </rPh>
    <rPh sb="2" eb="3">
      <t>ヒョウ</t>
    </rPh>
    <rPh sb="4" eb="7">
      <t>シチョウソン</t>
    </rPh>
    <phoneticPr fontId="32"/>
  </si>
  <si>
    <t>都道府県名</t>
  </si>
  <si>
    <t>神奈川県</t>
  </si>
  <si>
    <t>市町村類型</t>
  </si>
  <si>
    <t>人口</t>
    <rPh sb="0" eb="2">
      <t>ジンコウ</t>
    </rPh>
    <phoneticPr fontId="32"/>
  </si>
  <si>
    <t>Ⅲ－３</t>
  </si>
  <si>
    <t>指定団体等の指定状況</t>
  </si>
  <si>
    <t>　　事業所税</t>
  </si>
  <si>
    <t>合計</t>
  </si>
  <si>
    <t>(Ｅ)</t>
  </si>
  <si>
    <t>令和5年度(千円)</t>
    <rPh sb="0" eb="2">
      <t>レイワ</t>
    </rPh>
    <rPh sb="3" eb="5">
      <t>ネンド</t>
    </rPh>
    <rPh sb="6" eb="8">
      <t>センエン</t>
    </rPh>
    <phoneticPr fontId="32"/>
  </si>
  <si>
    <t>令和5年度(千円･％)</t>
    <rPh sb="0" eb="2">
      <t>レイワ</t>
    </rPh>
    <rPh sb="3" eb="5">
      <t>ネンド</t>
    </rPh>
    <rPh sb="6" eb="8">
      <t>センエン</t>
    </rPh>
    <phoneticPr fontId="32"/>
  </si>
  <si>
    <t>(　参考　）</t>
    <rPh sb="2" eb="4">
      <t>サンコウ</t>
    </rPh>
    <phoneticPr fontId="32"/>
  </si>
  <si>
    <t>令和4年度(千円･％)</t>
    <rPh sb="0" eb="2">
      <t>レイワ</t>
    </rPh>
    <rPh sb="4" eb="5">
      <t>ド</t>
    </rPh>
    <rPh sb="6" eb="8">
      <t>センエン</t>
    </rPh>
    <phoneticPr fontId="32"/>
  </si>
  <si>
    <t>歳入総額</t>
  </si>
  <si>
    <t>手数料</t>
  </si>
  <si>
    <t>実質収支比率</t>
    <rPh sb="0" eb="2">
      <t>ジッシツ</t>
    </rPh>
    <rPh sb="2" eb="4">
      <t>シュウシ</t>
    </rPh>
    <rPh sb="4" eb="6">
      <t>ヒリツ</t>
    </rPh>
    <phoneticPr fontId="32"/>
  </si>
  <si>
    <t>財政健全化等</t>
    <rPh sb="0" eb="2">
      <t>ザイセイ</t>
    </rPh>
    <rPh sb="2" eb="5">
      <t>ケンゼンカ</t>
    </rPh>
    <rPh sb="5" eb="6">
      <t>トウ</t>
    </rPh>
    <phoneticPr fontId="32"/>
  </si>
  <si>
    <t>×</t>
  </si>
  <si>
    <t>歳出総額</t>
  </si>
  <si>
    <t>歳出の状況（単位 千円・％）</t>
  </si>
  <si>
    <t>類似団体平均(円)</t>
    <rPh sb="0" eb="2">
      <t>ルイジ</t>
    </rPh>
    <rPh sb="2" eb="4">
      <t>ダンタイ</t>
    </rPh>
    <rPh sb="4" eb="6">
      <t>ヘイキン</t>
    </rPh>
    <rPh sb="7" eb="8">
      <t>エン</t>
    </rPh>
    <phoneticPr fontId="32"/>
  </si>
  <si>
    <t>経常収支比率</t>
    <rPh sb="0" eb="2">
      <t>ケイジョウ</t>
    </rPh>
    <rPh sb="2" eb="4">
      <t>シュウシ</t>
    </rPh>
    <rPh sb="4" eb="6">
      <t>ヒリツ</t>
    </rPh>
    <phoneticPr fontId="32"/>
  </si>
  <si>
    <t>市町村名</t>
    <rPh sb="0" eb="3">
      <t>シチョウソン</t>
    </rPh>
    <rPh sb="3" eb="4">
      <t>メイ</t>
    </rPh>
    <phoneticPr fontId="32"/>
  </si>
  <si>
    <t>伊勢原市</t>
  </si>
  <si>
    <t>地方交付税種地</t>
    <rPh sb="0" eb="2">
      <t>チホウ</t>
    </rPh>
    <rPh sb="2" eb="5">
      <t>コウフゼイ</t>
    </rPh>
    <rPh sb="5" eb="6">
      <t>シュ</t>
    </rPh>
    <rPh sb="6" eb="7">
      <t>チ</t>
    </rPh>
    <phoneticPr fontId="32"/>
  </si>
  <si>
    <t>上水道</t>
  </si>
  <si>
    <t>1-5</t>
  </si>
  <si>
    <t>財源超過</t>
    <rPh sb="0" eb="2">
      <t>ザイゲン</t>
    </rPh>
    <rPh sb="2" eb="4">
      <t>チョウカ</t>
    </rPh>
    <phoneticPr fontId="32"/>
  </si>
  <si>
    <t>人口１人当たり決算額</t>
    <rPh sb="0" eb="2">
      <t>ジンコウ</t>
    </rPh>
    <rPh sb="2" eb="4">
      <t>ヒトリ</t>
    </rPh>
    <rPh sb="4" eb="5">
      <t>ア</t>
    </rPh>
    <rPh sb="7" eb="10">
      <t>ケッサンガク</t>
    </rPh>
    <phoneticPr fontId="32"/>
  </si>
  <si>
    <t>議会議長</t>
    <rPh sb="0" eb="2">
      <t>ギカイ</t>
    </rPh>
    <rPh sb="2" eb="4">
      <t>ギチョウ</t>
    </rPh>
    <phoneticPr fontId="32"/>
  </si>
  <si>
    <t>歳入歳出差引</t>
  </si>
  <si>
    <t>区分</t>
  </si>
  <si>
    <t>(A)のうち普通建設事業費</t>
    <rPh sb="6" eb="8">
      <t>フツウ</t>
    </rPh>
    <rPh sb="8" eb="10">
      <t>ケンセツ</t>
    </rPh>
    <rPh sb="10" eb="13">
      <t>ジギョウヒ</t>
    </rPh>
    <phoneticPr fontId="32"/>
  </si>
  <si>
    <t>公営事業等への繰出</t>
    <rPh sb="0" eb="2">
      <t>コウエイ</t>
    </rPh>
    <rPh sb="2" eb="4">
      <t>ジギョウ</t>
    </rPh>
    <rPh sb="4" eb="5">
      <t>トウ</t>
    </rPh>
    <rPh sb="7" eb="9">
      <t>クリダ</t>
    </rPh>
    <phoneticPr fontId="32"/>
  </si>
  <si>
    <t>　　(※1)</t>
  </si>
  <si>
    <t>○</t>
  </si>
  <si>
    <t>翌年度に繰越すべき財源</t>
  </si>
  <si>
    <t>標準財政規模</t>
    <rPh sb="0" eb="2">
      <t>ヒョウジュン</t>
    </rPh>
    <rPh sb="2" eb="4">
      <t>ザイセイ</t>
    </rPh>
    <rPh sb="4" eb="6">
      <t>キボ</t>
    </rPh>
    <phoneticPr fontId="32"/>
  </si>
  <si>
    <t>純損益
（形式収支）</t>
  </si>
  <si>
    <t>面積 (k㎡)</t>
    <rPh sb="0" eb="2">
      <t>メンセキ</t>
    </rPh>
    <phoneticPr fontId="32"/>
  </si>
  <si>
    <t>近畿</t>
    <rPh sb="0" eb="2">
      <t>キンキ</t>
    </rPh>
    <phoneticPr fontId="32"/>
  </si>
  <si>
    <t>収益事業収入</t>
  </si>
  <si>
    <t>　公債費</t>
  </si>
  <si>
    <t>実質収支</t>
  </si>
  <si>
    <t>引き受けた債務の履行に係るもの</t>
    <rPh sb="0" eb="1">
      <t>ヒ</t>
    </rPh>
    <rPh sb="2" eb="3">
      <t>ウ</t>
    </rPh>
    <rPh sb="5" eb="7">
      <t>サイム</t>
    </rPh>
    <rPh sb="8" eb="10">
      <t>リコウ</t>
    </rPh>
    <rPh sb="11" eb="12">
      <t>カカ</t>
    </rPh>
    <phoneticPr fontId="32"/>
  </si>
  <si>
    <t>財政力指数</t>
    <rPh sb="0" eb="3">
      <t>ザイセイリョク</t>
    </rPh>
    <rPh sb="3" eb="5">
      <t>シスウ</t>
    </rPh>
    <phoneticPr fontId="32"/>
  </si>
  <si>
    <t>令和2年国調(人)</t>
    <rPh sb="3" eb="4">
      <t>ネン</t>
    </rPh>
    <rPh sb="4" eb="5">
      <t>コク</t>
    </rPh>
    <rPh sb="5" eb="6">
      <t>チョウ</t>
    </rPh>
    <phoneticPr fontId="32"/>
  </si>
  <si>
    <t>積立金
現在高</t>
    <rPh sb="4" eb="7">
      <t>ゲンザイダカ</t>
    </rPh>
    <phoneticPr fontId="6"/>
  </si>
  <si>
    <t>決算額</t>
    <rPh sb="0" eb="2">
      <t>ケッサン</t>
    </rPh>
    <rPh sb="2" eb="3">
      <t>ガク</t>
    </rPh>
    <phoneticPr fontId="32"/>
  </si>
  <si>
    <r>
      <t>産業構造</t>
    </r>
    <r>
      <rPr>
        <sz val="9"/>
        <color indexed="8"/>
        <rFont val="ＭＳ ゴシック"/>
        <family val="3"/>
        <charset val="128"/>
      </rPr>
      <t xml:space="preserve"> (※5)</t>
    </r>
    <rPh sb="0" eb="2">
      <t>サンギョウ</t>
    </rPh>
    <rPh sb="2" eb="4">
      <t>コウゾウ</t>
    </rPh>
    <phoneticPr fontId="32"/>
  </si>
  <si>
    <t>普通税</t>
    <rPh sb="0" eb="2">
      <t>フツウ</t>
    </rPh>
    <rPh sb="2" eb="3">
      <t>ゼイ</t>
    </rPh>
    <phoneticPr fontId="41"/>
  </si>
  <si>
    <t>ラスパイレス指数</t>
    <rPh sb="6" eb="8">
      <t>シスウ</t>
    </rPh>
    <phoneticPr fontId="32"/>
  </si>
  <si>
    <t>　　都市計画税</t>
  </si>
  <si>
    <t>中部</t>
    <rPh sb="0" eb="2">
      <t>チュウブ</t>
    </rPh>
    <phoneticPr fontId="32"/>
  </si>
  <si>
    <t>単年度収支</t>
  </si>
  <si>
    <t>衛生費</t>
  </si>
  <si>
    <t>平成27年国調(人)</t>
    <rPh sb="4" eb="5">
      <t>ネン</t>
    </rPh>
    <rPh sb="5" eb="6">
      <t>コク</t>
    </rPh>
    <rPh sb="6" eb="7">
      <t>チョウ</t>
    </rPh>
    <phoneticPr fontId="32"/>
  </si>
  <si>
    <t>0.2</t>
  </si>
  <si>
    <t>過疎</t>
    <rPh sb="0" eb="2">
      <t>カソ</t>
    </rPh>
    <phoneticPr fontId="32"/>
  </si>
  <si>
    <t>積立不足額を考慮して算定した額</t>
    <rPh sb="0" eb="1">
      <t>ツ</t>
    </rPh>
    <rPh sb="1" eb="2">
      <t>タ</t>
    </rPh>
    <rPh sb="2" eb="5">
      <t>フソクガク</t>
    </rPh>
    <rPh sb="6" eb="8">
      <t>コウリョ</t>
    </rPh>
    <rPh sb="10" eb="12">
      <t>サンテイ</t>
    </rPh>
    <rPh sb="14" eb="15">
      <t>ガク</t>
    </rPh>
    <phoneticPr fontId="42"/>
  </si>
  <si>
    <t>積立金</t>
  </si>
  <si>
    <t>人件費</t>
    <rPh sb="0" eb="3">
      <t>ジンケンヒ</t>
    </rPh>
    <phoneticPr fontId="32"/>
  </si>
  <si>
    <t>健全化判断比率</t>
  </si>
  <si>
    <t>議会費</t>
  </si>
  <si>
    <r>
      <t xml:space="preserve">増減率 </t>
    </r>
    <r>
      <rPr>
        <sz val="9"/>
        <color indexed="8"/>
        <rFont val="ＭＳ ゴシック"/>
        <family val="3"/>
        <charset val="128"/>
      </rPr>
      <t xml:space="preserve"> (％)</t>
    </r>
    <rPh sb="0" eb="2">
      <t>ゾウゲン</t>
    </rPh>
    <rPh sb="2" eb="3">
      <t>リツ</t>
    </rPh>
    <phoneticPr fontId="32"/>
  </si>
  <si>
    <t>公営企業（法適）の一覧</t>
    <rPh sb="0" eb="2">
      <t>コウエイ</t>
    </rPh>
    <rPh sb="2" eb="4">
      <t>キギョウ</t>
    </rPh>
    <phoneticPr fontId="32"/>
  </si>
  <si>
    <t>0.3</t>
  </si>
  <si>
    <t>　　軽自動車税</t>
  </si>
  <si>
    <t>山振</t>
    <rPh sb="0" eb="1">
      <t>ヤマ</t>
    </rPh>
    <rPh sb="1" eb="2">
      <t>フ</t>
    </rPh>
    <phoneticPr fontId="32"/>
  </si>
  <si>
    <t>繰上償還金</t>
  </si>
  <si>
    <t>歳出</t>
  </si>
  <si>
    <t>被保険者
1人当り</t>
  </si>
  <si>
    <t>　実質赤字比率</t>
    <rPh sb="1" eb="3">
      <t>ジッシツ</t>
    </rPh>
    <rPh sb="3" eb="5">
      <t>アカジ</t>
    </rPh>
    <rPh sb="5" eb="7">
      <t>ヒリツ</t>
    </rPh>
    <phoneticPr fontId="32"/>
  </si>
  <si>
    <t>住民基本台帳人口
 (※7)</t>
    <rPh sb="0" eb="2">
      <t>ジュウミン</t>
    </rPh>
    <rPh sb="2" eb="4">
      <t>キホン</t>
    </rPh>
    <rPh sb="4" eb="6">
      <t>ダイチョウ</t>
    </rPh>
    <rPh sb="6" eb="8">
      <t>ジンコウ</t>
    </rPh>
    <phoneticPr fontId="32"/>
  </si>
  <si>
    <t>対比（％）</t>
    <rPh sb="0" eb="2">
      <t>タイヒ</t>
    </rPh>
    <phoneticPr fontId="32"/>
  </si>
  <si>
    <t>令06.01.01(人)</t>
    <rPh sb="0" eb="1">
      <t>レイ</t>
    </rPh>
    <phoneticPr fontId="32"/>
  </si>
  <si>
    <t>臨時職員</t>
    <rPh sb="0" eb="2">
      <t>リンジ</t>
    </rPh>
    <rPh sb="2" eb="4">
      <t>ショクイン</t>
    </rPh>
    <phoneticPr fontId="32"/>
  </si>
  <si>
    <t>令和2年国調</t>
    <rPh sb="0" eb="2">
      <t>レイワ</t>
    </rPh>
    <rPh sb="3" eb="4">
      <t>ネン</t>
    </rPh>
    <rPh sb="4" eb="5">
      <t>コク</t>
    </rPh>
    <rPh sb="5" eb="6">
      <t>チョウ</t>
    </rPh>
    <phoneticPr fontId="32"/>
  </si>
  <si>
    <t>総務費</t>
  </si>
  <si>
    <t>R02</t>
  </si>
  <si>
    <t>教育公務員</t>
    <rPh sb="0" eb="2">
      <t>キョウイク</t>
    </rPh>
    <rPh sb="2" eb="5">
      <t>コウムイン</t>
    </rPh>
    <phoneticPr fontId="32"/>
  </si>
  <si>
    <t>平成27年国調</t>
    <rPh sb="4" eb="5">
      <t>ネン</t>
    </rPh>
    <rPh sb="5" eb="6">
      <t>コク</t>
    </rPh>
    <rPh sb="6" eb="7">
      <t>チョウ</t>
    </rPh>
    <phoneticPr fontId="32"/>
  </si>
  <si>
    <t>地方譲与税</t>
  </si>
  <si>
    <t>低開発</t>
    <rPh sb="0" eb="1">
      <t>テイ</t>
    </rPh>
    <rPh sb="1" eb="3">
      <t>カイハツ</t>
    </rPh>
    <phoneticPr fontId="32"/>
  </si>
  <si>
    <t>特別職等</t>
    <rPh sb="0" eb="2">
      <t>トクベツ</t>
    </rPh>
    <rPh sb="2" eb="3">
      <t>ショク</t>
    </rPh>
    <rPh sb="3" eb="4">
      <t>トウ</t>
    </rPh>
    <phoneticPr fontId="32"/>
  </si>
  <si>
    <t>地方道路公社に係る将来負担額</t>
    <rPh sb="0" eb="2">
      <t>チホウ</t>
    </rPh>
    <rPh sb="2" eb="4">
      <t>ドウロ</t>
    </rPh>
    <rPh sb="4" eb="6">
      <t>コウシャ</t>
    </rPh>
    <rPh sb="7" eb="8">
      <t>カカ</t>
    </rPh>
    <rPh sb="9" eb="11">
      <t>ショウライ</t>
    </rPh>
    <rPh sb="11" eb="14">
      <t>フタンガク</t>
    </rPh>
    <phoneticPr fontId="36"/>
  </si>
  <si>
    <t>積立金取崩し額</t>
  </si>
  <si>
    <t>　連結実質赤字比率</t>
    <rPh sb="1" eb="3">
      <t>レンケツ</t>
    </rPh>
    <rPh sb="3" eb="5">
      <t>ジッシツ</t>
    </rPh>
    <rPh sb="5" eb="7">
      <t>アカジ</t>
    </rPh>
    <rPh sb="7" eb="9">
      <t>ヒリツ</t>
    </rPh>
    <phoneticPr fontId="32"/>
  </si>
  <si>
    <t>　　うち一部事務組合負担金</t>
  </si>
  <si>
    <t>うち日本人(人)</t>
  </si>
  <si>
    <t>第1次</t>
    <rPh sb="0" eb="1">
      <t>ダイ</t>
    </rPh>
    <rPh sb="2" eb="3">
      <t>ジ</t>
    </rPh>
    <phoneticPr fontId="32"/>
  </si>
  <si>
    <t>指数表選定</t>
    <rPh sb="0" eb="2">
      <t>シスウ</t>
    </rPh>
    <rPh sb="2" eb="3">
      <t>ヒョウ</t>
    </rPh>
    <rPh sb="3" eb="5">
      <t>センテイ</t>
    </rPh>
    <phoneticPr fontId="32"/>
  </si>
  <si>
    <t>実質単年度収支</t>
  </si>
  <si>
    <t>令05.01.01(人)</t>
  </si>
  <si>
    <t>国営土地改良事業に係るもの</t>
    <rPh sb="0" eb="2">
      <t>コクエイ</t>
    </rPh>
    <rPh sb="2" eb="4">
      <t>トチ</t>
    </rPh>
    <rPh sb="4" eb="6">
      <t>カイリョウ</t>
    </rPh>
    <rPh sb="6" eb="8">
      <t>ジギョウ</t>
    </rPh>
    <rPh sb="9" eb="10">
      <t>カカ</t>
    </rPh>
    <phoneticPr fontId="36"/>
  </si>
  <si>
    <t>増減率  (％)</t>
    <rPh sb="0" eb="2">
      <t>ゾウゲン</t>
    </rPh>
    <rPh sb="2" eb="3">
      <t>リツ</t>
    </rPh>
    <phoneticPr fontId="32"/>
  </si>
  <si>
    <t>団体名</t>
    <rPh sb="0" eb="2">
      <t>ダンタイ</t>
    </rPh>
    <phoneticPr fontId="32"/>
  </si>
  <si>
    <t>　将来負担比率</t>
    <rPh sb="1" eb="3">
      <t>ショウライ</t>
    </rPh>
    <rPh sb="3" eb="5">
      <t>フタン</t>
    </rPh>
    <rPh sb="5" eb="7">
      <t>ヒリツ</t>
    </rPh>
    <phoneticPr fontId="32"/>
  </si>
  <si>
    <t>第2次</t>
    <rPh sb="0" eb="1">
      <t>ダイ</t>
    </rPh>
    <rPh sb="2" eb="3">
      <t>ジ</t>
    </rPh>
    <phoneticPr fontId="32"/>
  </si>
  <si>
    <t>基準財政収入額</t>
  </si>
  <si>
    <t>一部事務組合等名</t>
    <rPh sb="0" eb="2">
      <t>イチブ</t>
    </rPh>
    <rPh sb="2" eb="4">
      <t>ジム</t>
    </rPh>
    <rPh sb="4" eb="6">
      <t>クミアイ</t>
    </rPh>
    <rPh sb="6" eb="7">
      <t>トウ</t>
    </rPh>
    <rPh sb="7" eb="8">
      <t>メイ</t>
    </rPh>
    <phoneticPr fontId="36"/>
  </si>
  <si>
    <t>　前年度繰上充用金</t>
  </si>
  <si>
    <r>
      <t>資金不足比率 (※</t>
    </r>
    <r>
      <rPr>
        <sz val="9"/>
        <color indexed="8"/>
        <rFont val="ＭＳ ゴシック"/>
        <family val="3"/>
        <charset val="128"/>
      </rPr>
      <t>4)</t>
    </r>
  </si>
  <si>
    <t>基準財政需要額</t>
  </si>
  <si>
    <t>うち日本人(％)</t>
  </si>
  <si>
    <t>　補助費等</t>
    <rPh sb="1" eb="3">
      <t>ホジョ</t>
    </rPh>
    <rPh sb="3" eb="4">
      <t>ヒ</t>
    </rPh>
    <rPh sb="4" eb="5">
      <t>トウ</t>
    </rPh>
    <phoneticPr fontId="32"/>
  </si>
  <si>
    <t>-0.1</t>
  </si>
  <si>
    <t>標準税収入額等</t>
  </si>
  <si>
    <t>元利償還金</t>
    <rPh sb="0" eb="2">
      <t>ガンリ</t>
    </rPh>
    <rPh sb="2" eb="5">
      <t>ショウカンキン</t>
    </rPh>
    <phoneticPr fontId="36"/>
  </si>
  <si>
    <t>経常経費充当一般財源等</t>
    <rPh sb="0" eb="2">
      <t>ケイジョウ</t>
    </rPh>
    <rPh sb="2" eb="4">
      <t>ケイヒ</t>
    </rPh>
    <rPh sb="4" eb="6">
      <t>ジュウトウ</t>
    </rPh>
    <rPh sb="6" eb="8">
      <t>イッパン</t>
    </rPh>
    <rPh sb="8" eb="10">
      <t>ザイゲン</t>
    </rPh>
    <rPh sb="10" eb="11">
      <t>トウ</t>
    </rPh>
    <phoneticPr fontId="6"/>
  </si>
  <si>
    <t>依頼土地の買い戻しに係るもの</t>
    <rPh sb="0" eb="2">
      <t>イライ</t>
    </rPh>
    <rPh sb="2" eb="4">
      <t>トチ</t>
    </rPh>
    <rPh sb="5" eb="6">
      <t>カ</t>
    </rPh>
    <rPh sb="7" eb="8">
      <t>モド</t>
    </rPh>
    <rPh sb="10" eb="11">
      <t>カカ</t>
    </rPh>
    <phoneticPr fontId="32"/>
  </si>
  <si>
    <t>歳入一般財源等</t>
    <rPh sb="0" eb="2">
      <t>サイニュウ</t>
    </rPh>
    <rPh sb="2" eb="4">
      <t>イッパン</t>
    </rPh>
    <rPh sb="4" eb="6">
      <t>ザイゲン</t>
    </rPh>
    <rPh sb="6" eb="7">
      <t>トウ</t>
    </rPh>
    <phoneticPr fontId="6"/>
  </si>
  <si>
    <t>世帯数 (世帯)</t>
    <rPh sb="0" eb="3">
      <t>セタイスウ</t>
    </rPh>
    <phoneticPr fontId="32"/>
  </si>
  <si>
    <t>職員の状況 (※8)</t>
    <rPh sb="0" eb="2">
      <t>ショクイン</t>
    </rPh>
    <rPh sb="3" eb="5">
      <t>ジョウキョウ</t>
    </rPh>
    <phoneticPr fontId="32"/>
  </si>
  <si>
    <t>　人件費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</si>
  <si>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</si>
  <si>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将来負担比率（(Ｅ)－(Ｆ)）／（(Ｃ)－(Ｄ)）×１００</t>
    <rPh sb="0" eb="2">
      <t>ショウライ</t>
    </rPh>
    <rPh sb="2" eb="4">
      <t>フタン</t>
    </rPh>
    <rPh sb="4" eb="6">
      <t>ヒリツ</t>
    </rPh>
    <phoneticPr fontId="32"/>
  </si>
  <si>
    <t>1人あたり平均
給料月額(百円)</t>
    <rPh sb="1" eb="2">
      <t>リ</t>
    </rPh>
    <rPh sb="5" eb="7">
      <t>ヘイキン</t>
    </rPh>
    <rPh sb="8" eb="10">
      <t>キュウリョウ</t>
    </rPh>
    <rPh sb="10" eb="11">
      <t>ツキ</t>
    </rPh>
    <rPh sb="11" eb="12">
      <t>ガク</t>
    </rPh>
    <rPh sb="13" eb="15">
      <t>ヒャクエン</t>
    </rPh>
    <phoneticPr fontId="32"/>
  </si>
  <si>
    <t>一般職員等(※6)</t>
    <rPh sb="0" eb="2">
      <t>イッパン</t>
    </rPh>
    <rPh sb="2" eb="4">
      <t>ショクイン</t>
    </rPh>
    <rPh sb="4" eb="5">
      <t>トウ</t>
    </rPh>
    <phoneticPr fontId="3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</si>
  <si>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</si>
  <si>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職員数
(人)</t>
    <rPh sb="0" eb="3">
      <t>ショクインスウ</t>
    </rPh>
    <phoneticPr fontId="32"/>
  </si>
  <si>
    <t>　　うち職員給</t>
    <rPh sb="4" eb="6">
      <t>ショクイン</t>
    </rPh>
    <rPh sb="6" eb="7">
      <t>キュウ</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</si>
  <si>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</si>
  <si>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その他会計（黒字）</t>
  </si>
  <si>
    <t>給料月額
(百円)</t>
    <rPh sb="0" eb="2">
      <t>キュウリョウ</t>
    </rPh>
    <rPh sb="2" eb="3">
      <t>ツキ</t>
    </rPh>
    <rPh sb="3" eb="4">
      <t>ガク</t>
    </rPh>
    <rPh sb="6" eb="8">
      <t>ヒャクエン</t>
    </rPh>
    <phoneticPr fontId="32"/>
  </si>
  <si>
    <t>内訳</t>
    <rPh sb="0" eb="2">
      <t>ウチワケ</t>
    </rPh>
    <phoneticPr fontId="32"/>
  </si>
  <si>
    <t>　うち公的資金</t>
    <rPh sb="3" eb="5">
      <t>コウテキ</t>
    </rPh>
    <phoneticPr fontId="32"/>
  </si>
  <si>
    <t>市区町村長</t>
    <rPh sb="0" eb="2">
      <t>シク</t>
    </rPh>
    <rPh sb="2" eb="4">
      <t>チョウソン</t>
    </rPh>
    <rPh sb="4" eb="5">
      <t>チョウ</t>
    </rPh>
    <phoneticPr fontId="32"/>
  </si>
  <si>
    <t>一般職員</t>
    <rPh sb="0" eb="2">
      <t>イッパン</t>
    </rPh>
    <rPh sb="2" eb="4">
      <t>ショクイン</t>
    </rPh>
    <phoneticPr fontId="32"/>
  </si>
  <si>
    <t>(1) 普通会計の状況（市町村）</t>
    <rPh sb="4" eb="6">
      <t>フツウ</t>
    </rPh>
    <rPh sb="6" eb="8">
      <t>カイケイ</t>
    </rPh>
    <rPh sb="9" eb="11">
      <t>ジョウキョウ</t>
    </rPh>
    <rPh sb="12" eb="15">
      <t>シチョウソン</t>
    </rPh>
    <phoneticPr fontId="32"/>
  </si>
  <si>
    <t>地方債現在高（臨時財政対策債除き）</t>
  </si>
  <si>
    <t>副市区町村長</t>
    <rPh sb="0" eb="1">
      <t>フク</t>
    </rPh>
    <rPh sb="1" eb="3">
      <t>シク</t>
    </rPh>
    <rPh sb="3" eb="5">
      <t>チョウソン</t>
    </rPh>
    <rPh sb="5" eb="6">
      <t>チョウ</t>
    </rPh>
    <phoneticPr fontId="32"/>
  </si>
  <si>
    <t>　うち消防職員</t>
    <rPh sb="3" eb="5">
      <t>ショウボウ</t>
    </rPh>
    <rPh sb="5" eb="7">
      <t>ショクイン</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</si>
  <si>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32"/>
  </si>
  <si>
    <t>利子割交付金</t>
  </si>
  <si>
    <t>企業債等
繰入見込額</t>
    <rPh sb="0" eb="2">
      <t>キギョウ</t>
    </rPh>
    <rPh sb="2" eb="3">
      <t>サイ</t>
    </rPh>
    <rPh sb="3" eb="4">
      <t>トウ</t>
    </rPh>
    <rPh sb="5" eb="7">
      <t>クリイレ</t>
    </rPh>
    <rPh sb="7" eb="9">
      <t>ミコ</t>
    </rPh>
    <rPh sb="9" eb="10">
      <t>ガク</t>
    </rPh>
    <phoneticPr fontId="32"/>
  </si>
  <si>
    <t>教育長</t>
  </si>
  <si>
    <t>令和4年度</t>
    <rPh sb="0" eb="2">
      <t>レイワ</t>
    </rPh>
    <rPh sb="4" eb="5">
      <t>ド</t>
    </rPh>
    <phoneticPr fontId="32"/>
  </si>
  <si>
    <t>▲特定財源の額</t>
  </si>
  <si>
    <t>有形固定資産減価償却率</t>
  </si>
  <si>
    <t>　うち技能労務職員</t>
    <rPh sb="3" eb="5">
      <t>ギノウ</t>
    </rPh>
    <rPh sb="5" eb="7">
      <t>ロウム</t>
    </rPh>
    <rPh sb="7" eb="9">
      <t>ショクイン</t>
    </rPh>
    <phoneticPr fontId="32"/>
  </si>
  <si>
    <t>実質公債費比率</t>
  </si>
  <si>
    <t>ゴルフ場利用税交付金</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</si>
  <si>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</si>
  <si>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2"/>
  </si>
  <si>
    <t>議会議員</t>
    <rPh sb="0" eb="2">
      <t>ギカイ</t>
    </rPh>
    <rPh sb="2" eb="4">
      <t>ギイン</t>
    </rPh>
    <phoneticPr fontId="32"/>
  </si>
  <si>
    <t>減債基金</t>
    <rPh sb="0" eb="1">
      <t>ゲン</t>
    </rPh>
    <rPh sb="1" eb="2">
      <t>サイ</t>
    </rPh>
    <rPh sb="2" eb="4">
      <t>キキン</t>
    </rPh>
    <phoneticPr fontId="32"/>
  </si>
  <si>
    <t>（参考）　普通建設事業費の分析</t>
    <rPh sb="1" eb="3">
      <t>サンコウ</t>
    </rPh>
    <rPh sb="5" eb="7">
      <t>フツウ</t>
    </rPh>
    <rPh sb="7" eb="9">
      <t>ケンセツ</t>
    </rPh>
    <rPh sb="9" eb="11">
      <t>ジギョウ</t>
    </rPh>
    <rPh sb="11" eb="12">
      <t>ヒ</t>
    </rPh>
    <rPh sb="13" eb="15">
      <t>ブンセキ</t>
    </rPh>
    <phoneticPr fontId="32"/>
  </si>
  <si>
    <t>一般会計等の一覧</t>
  </si>
  <si>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</si>
  <si>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事業会計の一覧</t>
    <rPh sb="0" eb="2">
      <t>ジギョウ</t>
    </rPh>
    <rPh sb="2" eb="4">
      <t>カイケイ</t>
    </rPh>
    <phoneticPr fontId="32"/>
  </si>
  <si>
    <t>公営企業（法非適）の一覧</t>
    <rPh sb="0" eb="2">
      <t>コウエイ</t>
    </rPh>
    <rPh sb="2" eb="4">
      <t>キギョウ</t>
    </rPh>
    <rPh sb="6" eb="7">
      <t>ヒ</t>
    </rPh>
    <phoneticPr fontId="32"/>
  </si>
  <si>
    <t>関係する一部事務組合等一覧</t>
    <rPh sb="0" eb="2">
      <t>カンケイ</t>
    </rPh>
    <rPh sb="4" eb="6">
      <t>イチブ</t>
    </rPh>
    <rPh sb="6" eb="8">
      <t>ジム</t>
    </rPh>
    <rPh sb="8" eb="10">
      <t>クミアイ</t>
    </rPh>
    <rPh sb="10" eb="11">
      <t>トウ</t>
    </rPh>
    <rPh sb="11" eb="13">
      <t>イチラン</t>
    </rPh>
    <phoneticPr fontId="32"/>
  </si>
  <si>
    <t>一部事務組合等の起こした地方債に充てたと認められる
補助金又は負担金</t>
  </si>
  <si>
    <t>地方公社・第三セクター等一覧</t>
    <rPh sb="0" eb="2">
      <t>チホウ</t>
    </rPh>
    <rPh sb="2" eb="4">
      <t>コウシャ</t>
    </rPh>
    <rPh sb="5" eb="6">
      <t>ダイ</t>
    </rPh>
    <rPh sb="6" eb="7">
      <t>３</t>
    </rPh>
    <rPh sb="11" eb="12">
      <t>トウ</t>
    </rPh>
    <rPh sb="12" eb="14">
      <t>イチラン</t>
    </rPh>
    <phoneticPr fontId="32"/>
  </si>
  <si>
    <t>項番</t>
  </si>
  <si>
    <t>会計名</t>
  </si>
  <si>
    <t>寄附金</t>
  </si>
  <si>
    <t>実質収支</t>
    <rPh sb="0" eb="2">
      <t>ジッシツ</t>
    </rPh>
    <rPh sb="2" eb="4">
      <t>シュウシ</t>
    </rPh>
    <phoneticPr fontId="32"/>
  </si>
  <si>
    <t>項番</t>
    <rPh sb="0" eb="2">
      <t>コウバン</t>
    </rPh>
    <phoneticPr fontId="32"/>
  </si>
  <si>
    <t>会計名</t>
    <rPh sb="0" eb="2">
      <t>カイケイ</t>
    </rPh>
    <rPh sb="2" eb="3">
      <t>メイ</t>
    </rPh>
    <phoneticPr fontId="32"/>
  </si>
  <si>
    <t>一時借入金の利子</t>
    <rPh sb="0" eb="2">
      <t>イチジ</t>
    </rPh>
    <rPh sb="2" eb="5">
      <t>カリイレキン</t>
    </rPh>
    <rPh sb="6" eb="8">
      <t>リシ</t>
    </rPh>
    <phoneticPr fontId="36"/>
  </si>
  <si>
    <t>組合等名</t>
  </si>
  <si>
    <t>用地取得事業特別会計</t>
  </si>
  <si>
    <r>
      <t>(※</t>
    </r>
    <r>
      <rPr>
        <sz val="9"/>
        <color indexed="8"/>
        <rFont val="ＭＳ ゴシック"/>
        <family val="3"/>
        <charset val="128"/>
      </rPr>
      <t>3)</t>
    </r>
  </si>
  <si>
    <t xml:space="preserve"> R04</t>
  </si>
  <si>
    <t>利子補給に係るもの</t>
  </si>
  <si>
    <t>（注釈）</t>
    <rPh sb="1" eb="3">
      <t>チュウシャク</t>
    </rPh>
    <phoneticPr fontId="32"/>
  </si>
  <si>
    <t>地方債</t>
  </si>
  <si>
    <t>　繰出金</t>
  </si>
  <si>
    <t>※1：経常収支比率の( )内の数値は、「減収補塡債（特例分）」及び「臨時財政対策債」を除いて算出したものである。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</si>
  <si>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</si>
  <si>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下水道</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</si>
  <si>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</si>
  <si>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令和5年度</t>
  </si>
  <si>
    <t xml:space="preserve"> R03</t>
  </si>
  <si>
    <t>当該団体（円）</t>
    <rPh sb="0" eb="2">
      <t>トウガイ</t>
    </rPh>
    <rPh sb="2" eb="4">
      <t>ダンタイ</t>
    </rPh>
    <rPh sb="5" eb="6">
      <t>エン</t>
    </rPh>
    <phoneticPr fontId="3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</si>
  <si>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</si>
  <si>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</si>
  <si>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43"/>
  </si>
  <si>
    <t>実質赤字額</t>
    <rPh sb="0" eb="2">
      <t>ジッシツ</t>
    </rPh>
    <rPh sb="2" eb="5">
      <t>アカジガク</t>
    </rPh>
    <phoneticPr fontId="32"/>
  </si>
  <si>
    <t>軽油引取税交付金</t>
  </si>
  <si>
    <t>※8：職員の状況については、調査対象年度の地方公務員給与実態調査に基づいている。</t>
  </si>
  <si>
    <t>歳入の状況（単位 千円・％）</t>
    <rPh sb="0" eb="2">
      <t>サイニュウ</t>
    </rPh>
    <rPh sb="3" eb="5">
      <t>ジョウキョウ</t>
    </rPh>
    <rPh sb="6" eb="8">
      <t>タンイ</t>
    </rPh>
    <rPh sb="9" eb="11">
      <t>センエン</t>
    </rPh>
    <phoneticPr fontId="32"/>
  </si>
  <si>
    <t>構成比</t>
    <rPh sb="0" eb="3">
      <t>コウセイヒ</t>
    </rPh>
    <phoneticPr fontId="32"/>
  </si>
  <si>
    <t xml:space="preserve">連結実質赤字額 </t>
  </si>
  <si>
    <t>経常一般財源等</t>
    <rPh sb="0" eb="2">
      <t>ケイジョウ</t>
    </rPh>
    <rPh sb="2" eb="4">
      <t>イッパン</t>
    </rPh>
    <rPh sb="4" eb="7">
      <t>ザイゲントウ</t>
    </rPh>
    <phoneticPr fontId="32"/>
  </si>
  <si>
    <t>参考</t>
    <rPh sb="0" eb="2">
      <t>サンコウ</t>
    </rPh>
    <phoneticPr fontId="32"/>
  </si>
  <si>
    <t>超過課税分</t>
    <rPh sb="0" eb="2">
      <t>チョウカ</t>
    </rPh>
    <rPh sb="2" eb="4">
      <t>カゼイ</t>
    </rPh>
    <rPh sb="4" eb="5">
      <t>ブン</t>
    </rPh>
    <phoneticPr fontId="32"/>
  </si>
  <si>
    <t>一時借入金利子
（同一団体における会計間の現金運用に係る利子は除く）</t>
  </si>
  <si>
    <t>目的別歳出の状況（単位 千円・％）</t>
  </si>
  <si>
    <t>R05</t>
  </si>
  <si>
    <t>決算額 (A)</t>
    <rPh sb="0" eb="2">
      <t>ケッサン</t>
    </rPh>
    <rPh sb="2" eb="3">
      <t>ガク</t>
    </rPh>
    <phoneticPr fontId="32"/>
  </si>
  <si>
    <t>(A)のうち充当一般財源等</t>
    <rPh sb="6" eb="8">
      <t>ジュウトウ</t>
    </rPh>
    <rPh sb="8" eb="10">
      <t>イッパン</t>
    </rPh>
    <rPh sb="10" eb="12">
      <t>ザイゲン</t>
    </rPh>
    <rPh sb="12" eb="13">
      <t>ナド</t>
    </rPh>
    <phoneticPr fontId="32"/>
  </si>
  <si>
    <t>　法定普通税</t>
  </si>
  <si>
    <t>ラスパイレス指数</t>
    <rPh sb="6" eb="8">
      <t>シスウ</t>
    </rPh>
    <phoneticPr fontId="44"/>
  </si>
  <si>
    <t>　　　所得割</t>
  </si>
  <si>
    <t>　　市町村民税</t>
  </si>
  <si>
    <t>配当割交付金</t>
    <rPh sb="0" eb="2">
      <t>ハイトウ</t>
    </rPh>
    <rPh sb="2" eb="3">
      <t>ワリ</t>
    </rPh>
    <rPh sb="3" eb="6">
      <t>コウフキン</t>
    </rPh>
    <phoneticPr fontId="41"/>
  </si>
  <si>
    <t>公債費負担の状況</t>
    <rPh sb="0" eb="3">
      <t>コウサイヒ</t>
    </rPh>
    <rPh sb="3" eb="5">
      <t>フタン</t>
    </rPh>
    <rPh sb="6" eb="8">
      <t>ジョウキョウ</t>
    </rPh>
    <phoneticPr fontId="32"/>
  </si>
  <si>
    <t>(注釈)</t>
    <rPh sb="1" eb="2">
      <t>チュウ</t>
    </rPh>
    <rPh sb="2" eb="3">
      <t>シャク</t>
    </rPh>
    <phoneticPr fontId="32"/>
  </si>
  <si>
    <t>　　　個人均等割</t>
  </si>
  <si>
    <t>民生費</t>
  </si>
  <si>
    <t>災害復旧費</t>
  </si>
  <si>
    <t>一部事務組合等</t>
    <rPh sb="0" eb="2">
      <t>イチブ</t>
    </rPh>
    <rPh sb="2" eb="4">
      <t>ジム</t>
    </rPh>
    <rPh sb="4" eb="6">
      <t>クミアイ</t>
    </rPh>
    <rPh sb="6" eb="7">
      <t>トウ</t>
    </rPh>
    <phoneticPr fontId="32"/>
  </si>
  <si>
    <t>株式等譲渡所得割交付金</t>
    <rPh sb="0" eb="2">
      <t>カブシキ</t>
    </rPh>
    <rPh sb="2" eb="3">
      <t>トウ</t>
    </rPh>
    <rPh sb="3" eb="5">
      <t>ジョウト</t>
    </rPh>
    <rPh sb="5" eb="7">
      <t>ショトク</t>
    </rPh>
    <rPh sb="7" eb="8">
      <t>ワリ</t>
    </rPh>
    <rPh sb="8" eb="11">
      <t>コウフキン</t>
    </rPh>
    <phoneticPr fontId="41"/>
  </si>
  <si>
    <t>都道府県支出金</t>
  </si>
  <si>
    <t>分離課税所得割交付金</t>
  </si>
  <si>
    <t>　　　法人均等割</t>
  </si>
  <si>
    <t>労働費</t>
  </si>
  <si>
    <t>地方公社・第三セクター等名</t>
    <rPh sb="12" eb="13">
      <t>メイ</t>
    </rPh>
    <phoneticPr fontId="32"/>
  </si>
  <si>
    <t>地方消費税交付金</t>
  </si>
  <si>
    <t>　うち、健全化法施行規則附則第三条に係る負担見込額</t>
  </si>
  <si>
    <t>地方独立行政法人に係る将来負担額</t>
  </si>
  <si>
    <t>　　　法人税割</t>
  </si>
  <si>
    <t>前年度繰上充用金</t>
  </si>
  <si>
    <t>農林水産業費</t>
  </si>
  <si>
    <t>　　固定資産税</t>
  </si>
  <si>
    <t>商工費</t>
  </si>
  <si>
    <t>一部事務組合負担金（補助費等）</t>
    <rPh sb="0" eb="2">
      <t>イチブ</t>
    </rPh>
    <rPh sb="2" eb="4">
      <t>ジム</t>
    </rPh>
    <rPh sb="4" eb="6">
      <t>クミアイ</t>
    </rPh>
    <rPh sb="6" eb="9">
      <t>フタンキン</t>
    </rPh>
    <rPh sb="10" eb="13">
      <t>ホジョヒ</t>
    </rPh>
    <rPh sb="13" eb="14">
      <t>トウ</t>
    </rPh>
    <phoneticPr fontId="32"/>
  </si>
  <si>
    <t>交通安全対策特別交付金</t>
  </si>
  <si>
    <t>特別地方消費税交付金</t>
  </si>
  <si>
    <t>　　　うち純固定資産税</t>
  </si>
  <si>
    <t>当該団体からの債務保証に係る債務残高</t>
    <rPh sb="9" eb="11">
      <t>ホショウ</t>
    </rPh>
    <phoneticPr fontId="32"/>
  </si>
  <si>
    <t>土木費</t>
  </si>
  <si>
    <t>財産収入</t>
  </si>
  <si>
    <t>自動車取得税交付金</t>
  </si>
  <si>
    <t>消防費</t>
  </si>
  <si>
    <t>現年</t>
    <rPh sb="0" eb="1">
      <t>ゲン</t>
    </rPh>
    <rPh sb="1" eb="2">
      <t>ネン</t>
    </rPh>
    <phoneticPr fontId="32"/>
  </si>
  <si>
    <t>　　市町村たばこ税</t>
  </si>
  <si>
    <t>教育費</t>
  </si>
  <si>
    <t>類似団体平均（円）</t>
    <rPh sb="0" eb="2">
      <t>ルイジ</t>
    </rPh>
    <rPh sb="2" eb="4">
      <t>ダンタイ</t>
    </rPh>
    <rPh sb="4" eb="6">
      <t>ヘイキン</t>
    </rPh>
    <rPh sb="7" eb="8">
      <t>エン</t>
    </rPh>
    <phoneticPr fontId="32"/>
  </si>
  <si>
    <t>自動車税環境性能割交付金</t>
  </si>
  <si>
    <t>　　鉱産税</t>
  </si>
  <si>
    <t>法人事業税交付金</t>
  </si>
  <si>
    <t>人口1人当たり決算額</t>
    <rPh sb="0" eb="2">
      <t>ジンコウ</t>
    </rPh>
    <rPh sb="2" eb="4">
      <t>ヒトリ</t>
    </rPh>
    <rPh sb="4" eb="5">
      <t>ア</t>
    </rPh>
    <rPh sb="7" eb="9">
      <t>ケッサン</t>
    </rPh>
    <rPh sb="9" eb="10">
      <t>ガク</t>
    </rPh>
    <phoneticPr fontId="32"/>
  </si>
  <si>
    <t>地方特例交付金等</t>
    <rPh sb="7" eb="8">
      <t>トウ</t>
    </rPh>
    <phoneticPr fontId="37"/>
  </si>
  <si>
    <t>諸支出金</t>
    <rPh sb="3" eb="4">
      <t>キン</t>
    </rPh>
    <phoneticPr fontId="6"/>
  </si>
  <si>
    <t>　物件費</t>
  </si>
  <si>
    <t>(3ヵ年平均)</t>
    <rPh sb="3" eb="4">
      <t>ネン</t>
    </rPh>
    <rPh sb="4" eb="6">
      <t>ヘイキン</t>
    </rPh>
    <phoneticPr fontId="32"/>
  </si>
  <si>
    <t>　地方特例交付金</t>
    <rPh sb="1" eb="3">
      <t>チホウ</t>
    </rPh>
    <phoneticPr fontId="32"/>
  </si>
  <si>
    <t>災害復旧事業費</t>
  </si>
  <si>
    <t>純資産又は
正味財産</t>
  </si>
  <si>
    <t>計</t>
    <rPh sb="0" eb="1">
      <t>ケイ</t>
    </rPh>
    <phoneticPr fontId="32"/>
  </si>
  <si>
    <t>目的税</t>
  </si>
  <si>
    <t>　維持補修費</t>
  </si>
  <si>
    <t>　新型コロナウイルス感染症対策地方税減収補塡特別交付金</t>
  </si>
  <si>
    <t>　法定目的税</t>
  </si>
  <si>
    <t>類似団体平均</t>
    <rPh sb="0" eb="2">
      <t>ルイジ</t>
    </rPh>
    <rPh sb="2" eb="4">
      <t>ダンタイ</t>
    </rPh>
    <rPh sb="4" eb="6">
      <t>ヘイキン</t>
    </rPh>
    <phoneticPr fontId="32"/>
  </si>
  <si>
    <t>地方交付税</t>
  </si>
  <si>
    <t xml:space="preserve"> R01</t>
  </si>
  <si>
    <t>当該団体
からの
貸付金</t>
  </si>
  <si>
    <t>減債基金積立不足算定額</t>
    <rPh sb="0" eb="2">
      <t>ゲンサイ</t>
    </rPh>
    <rPh sb="2" eb="4">
      <t>キキン</t>
    </rPh>
    <rPh sb="4" eb="6">
      <t>ツミタテ</t>
    </rPh>
    <rPh sb="6" eb="8">
      <t>ブソク</t>
    </rPh>
    <rPh sb="8" eb="10">
      <t>サンテイ</t>
    </rPh>
    <rPh sb="10" eb="11">
      <t>ガク</t>
    </rPh>
    <phoneticPr fontId="32"/>
  </si>
  <si>
    <t>　　入湯税</t>
  </si>
  <si>
    <t>　普通交付税</t>
  </si>
  <si>
    <t>充当可能
財源等</t>
    <rPh sb="0" eb="2">
      <t>ジュウトウ</t>
    </rPh>
    <rPh sb="2" eb="3">
      <t>カ</t>
    </rPh>
    <rPh sb="3" eb="4">
      <t>ノウ</t>
    </rPh>
    <rPh sb="5" eb="8">
      <t>ザイゲントウ</t>
    </rPh>
    <phoneticPr fontId="32"/>
  </si>
  <si>
    <t>性質別歳出の状況（単位 千円・％）</t>
    <rPh sb="0" eb="2">
      <t>セイシツ</t>
    </rPh>
    <phoneticPr fontId="32"/>
  </si>
  <si>
    <t>　特別交付税</t>
  </si>
  <si>
    <t>形式収支</t>
  </si>
  <si>
    <t>決算額</t>
  </si>
  <si>
    <t>構成比</t>
  </si>
  <si>
    <t>充当一般財源等</t>
  </si>
  <si>
    <t>対比（差引）</t>
    <rPh sb="0" eb="2">
      <t>タイヒ</t>
    </rPh>
    <rPh sb="3" eb="5">
      <t>サシヒキ</t>
    </rPh>
    <phoneticPr fontId="32"/>
  </si>
  <si>
    <t>その他の経費</t>
    <rPh sb="2" eb="3">
      <t>タ</t>
    </rPh>
    <rPh sb="4" eb="6">
      <t>ケイヒ</t>
    </rPh>
    <phoneticPr fontId="32"/>
  </si>
  <si>
    <t>経常経費充当一般財源等</t>
  </si>
  <si>
    <t>経常収支比率</t>
    <rPh sb="0" eb="2">
      <t>ケイジョウ</t>
    </rPh>
    <rPh sb="2" eb="4">
      <t>シュウシ</t>
    </rPh>
    <rPh sb="4" eb="6">
      <t>ヒリツ</t>
    </rPh>
    <phoneticPr fontId="40"/>
  </si>
  <si>
    <t>健全化判断比率</t>
    <rPh sb="0" eb="3">
      <t>ケンゼンカ</t>
    </rPh>
    <rPh sb="3" eb="5">
      <t>ハンダン</t>
    </rPh>
    <rPh sb="5" eb="7">
      <t>ヒリツ</t>
    </rPh>
    <phoneticPr fontId="40"/>
  </si>
  <si>
    <t>　震災復興特別交付税</t>
  </si>
  <si>
    <t>義務的経費計</t>
    <rPh sb="0" eb="3">
      <t>ギムテキ</t>
    </rPh>
    <rPh sb="3" eb="5">
      <t>ケイヒ</t>
    </rPh>
    <rPh sb="5" eb="6">
      <t>ケイ</t>
    </rPh>
    <phoneticPr fontId="32"/>
  </si>
  <si>
    <t>　法定外目的税</t>
  </si>
  <si>
    <t>旧法による税</t>
  </si>
  <si>
    <t>後期高齢者医療事業特別会計</t>
  </si>
  <si>
    <t>　扶助費</t>
  </si>
  <si>
    <t>令和3年度</t>
    <rPh sb="0" eb="2">
      <t>レイワ</t>
    </rPh>
    <rPh sb="3" eb="5">
      <t>ネンド</t>
    </rPh>
    <phoneticPr fontId="32"/>
  </si>
  <si>
    <t>一般会計等
負担見込額</t>
  </si>
  <si>
    <t>使用料</t>
  </si>
  <si>
    <t>国庫支出金</t>
  </si>
  <si>
    <t>令和5年度</t>
    <rPh sb="0" eb="2">
      <t>レイワ</t>
    </rPh>
    <rPh sb="3" eb="5">
      <t>ネンド</t>
    </rPh>
    <phoneticPr fontId="32"/>
  </si>
  <si>
    <t>　うち元金</t>
  </si>
  <si>
    <t>国有提供交付金(特別区財調交付金)</t>
  </si>
  <si>
    <t>徴収率
(％)</t>
    <rPh sb="0" eb="2">
      <t>チョウシュウ</t>
    </rPh>
    <rPh sb="2" eb="3">
      <t>リツ</t>
    </rPh>
    <phoneticPr fontId="3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</si>
  <si>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</si>
  <si>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うち利子</t>
  </si>
  <si>
    <t>市町村民税</t>
    <rPh sb="0" eb="3">
      <t>シチョウソン</t>
    </rPh>
    <rPh sb="3" eb="4">
      <t>ミン</t>
    </rPh>
    <rPh sb="4" eb="5">
      <t>ゼイ</t>
    </rPh>
    <phoneticPr fontId="32"/>
  </si>
  <si>
    <t>一時借入金利子</t>
  </si>
  <si>
    <t>純固定資産税</t>
    <rPh sb="0" eb="1">
      <t>ジュン</t>
    </rPh>
    <rPh sb="1" eb="3">
      <t>コテイ</t>
    </rPh>
    <rPh sb="3" eb="6">
      <t>シサンゼイ</t>
    </rPh>
    <phoneticPr fontId="32"/>
  </si>
  <si>
    <t>繰入金</t>
  </si>
  <si>
    <t>国民健康保険事業会計の状況</t>
    <rPh sb="0" eb="2">
      <t>コクミン</t>
    </rPh>
    <rPh sb="2" eb="4">
      <t>ケンコウ</t>
    </rPh>
    <rPh sb="4" eb="6">
      <t>ホケン</t>
    </rPh>
    <rPh sb="6" eb="8">
      <t>ジギョウ</t>
    </rPh>
    <rPh sb="8" eb="10">
      <t>カイケイ</t>
    </rPh>
    <rPh sb="11" eb="13">
      <t>ジョウキョウ</t>
    </rPh>
    <phoneticPr fontId="32"/>
  </si>
  <si>
    <t>被保険者数(人)</t>
  </si>
  <si>
    <t>早期健全化基準</t>
  </si>
  <si>
    <t>諸収入</t>
  </si>
  <si>
    <t>再差引収支</t>
    <rPh sb="0" eb="1">
      <t>サイ</t>
    </rPh>
    <rPh sb="1" eb="3">
      <t>サシヒキ</t>
    </rPh>
    <rPh sb="3" eb="5">
      <t>シュウシ</t>
    </rPh>
    <phoneticPr fontId="32"/>
  </si>
  <si>
    <t>加入世帯数(世帯)</t>
  </si>
  <si>
    <t>　うち減収補塡債(特例分)</t>
    <rPh sb="4" eb="5">
      <t>シュウ</t>
    </rPh>
    <rPh sb="9" eb="10">
      <t>トク</t>
    </rPh>
    <rPh sb="10" eb="11">
      <t>レイ</t>
    </rPh>
    <rPh sb="11" eb="12">
      <t>ブン</t>
    </rPh>
    <phoneticPr fontId="37"/>
  </si>
  <si>
    <t>企業債
（地方債）
現在高</t>
  </si>
  <si>
    <t>公社・
三セク等</t>
    <rPh sb="0" eb="2">
      <t>コウシャ</t>
    </rPh>
    <rPh sb="4" eb="5">
      <t>サン</t>
    </rPh>
    <rPh sb="7" eb="8">
      <t>トウ</t>
    </rPh>
    <phoneticPr fontId="32"/>
  </si>
  <si>
    <t>増減率(%)(B)</t>
    <rPh sb="0" eb="3">
      <t>ゾウゲンリツ</t>
    </rPh>
    <phoneticPr fontId="32"/>
  </si>
  <si>
    <t>工業用水道</t>
  </si>
  <si>
    <t>　積立金</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</si>
  <si>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</si>
  <si>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交通</t>
  </si>
  <si>
    <t>保険税(料)収入額</t>
  </si>
  <si>
    <t>　投資・出資金・貸付金</t>
  </si>
  <si>
    <t>普通建設事業費</t>
  </si>
  <si>
    <t>損失補償・債務保証の履行に係るもの</t>
    <rPh sb="0" eb="2">
      <t>ソンシツ</t>
    </rPh>
    <rPh sb="2" eb="4">
      <t>ホショウ</t>
    </rPh>
    <rPh sb="5" eb="7">
      <t>サイム</t>
    </rPh>
    <rPh sb="7" eb="9">
      <t>ホショウ</t>
    </rPh>
    <rPh sb="10" eb="12">
      <t>リコウ</t>
    </rPh>
    <rPh sb="13" eb="14">
      <t>カカ</t>
    </rPh>
    <phoneticPr fontId="32"/>
  </si>
  <si>
    <t>歳入合計</t>
  </si>
  <si>
    <t>国民健康保険</t>
  </si>
  <si>
    <t>その他</t>
  </si>
  <si>
    <t>投資的経費計</t>
    <rPh sb="5" eb="6">
      <t>ケイ</t>
    </rPh>
    <phoneticPr fontId="32"/>
  </si>
  <si>
    <t>介護保険事業特別会計</t>
  </si>
  <si>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</si>
  <si>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</si>
  <si>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</si>
  <si>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</si>
  <si>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うち補助</t>
  </si>
  <si>
    <t>　うち単独</t>
  </si>
  <si>
    <t>失業対策事業費</t>
  </si>
  <si>
    <t>(2)各会計、関係団体の財政状況及び健全化判断比率（市町村）</t>
    <rPh sb="26" eb="29">
      <t>シチョウソン</t>
    </rPh>
    <phoneticPr fontId="3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</si>
  <si>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</si>
  <si>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</si>
  <si>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</si>
  <si>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</si>
  <si>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他会計等
からの
繰入金</t>
    <rPh sb="9" eb="11">
      <t>クリイレ</t>
    </rPh>
    <rPh sb="11" eb="12">
      <t>キン</t>
    </rPh>
    <phoneticPr fontId="36"/>
  </si>
  <si>
    <t>その他の会計</t>
  </si>
  <si>
    <t>備考</t>
    <rPh sb="0" eb="2">
      <t>ビコウ</t>
    </rPh>
    <phoneticPr fontId="32"/>
  </si>
  <si>
    <t>経常損益</t>
  </si>
  <si>
    <t>総費用
（歳出）</t>
  </si>
  <si>
    <t>当該団体
からの
補助金</t>
  </si>
  <si>
    <t>いわゆる五省協定等に係るもの</t>
    <rPh sb="4" eb="6">
      <t>ゴショウ</t>
    </rPh>
    <rPh sb="6" eb="9">
      <t>キョウテイトウ</t>
    </rPh>
    <rPh sb="10" eb="11">
      <t>カカ</t>
    </rPh>
    <phoneticPr fontId="36"/>
  </si>
  <si>
    <t>当該団体からの損失補償に係る債務残高</t>
  </si>
  <si>
    <t>一般会計</t>
  </si>
  <si>
    <t>一般会計等（純計）</t>
    <rPh sb="0" eb="2">
      <t>イッパン</t>
    </rPh>
    <rPh sb="2" eb="4">
      <t>カイケイ</t>
    </rPh>
    <rPh sb="4" eb="5">
      <t>トウ</t>
    </rPh>
    <rPh sb="6" eb="8">
      <t>ジュンケイ</t>
    </rPh>
    <phoneticPr fontId="3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</si>
  <si>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</si>
  <si>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</si>
  <si>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</si>
  <si>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総収益
（歳入）</t>
  </si>
  <si>
    <t>令和4年度</t>
    <rPh sb="0" eb="2">
      <t>レイワ</t>
    </rPh>
    <rPh sb="3" eb="5">
      <t>ネンド</t>
    </rPh>
    <phoneticPr fontId="32"/>
  </si>
  <si>
    <t>実質公債費比率</t>
    <rPh sb="0" eb="2">
      <t>ジッシツ</t>
    </rPh>
    <rPh sb="2" eb="5">
      <t>コウサイヒ</t>
    </rPh>
    <rPh sb="5" eb="7">
      <t>ヒリツ</t>
    </rPh>
    <phoneticPr fontId="40"/>
  </si>
  <si>
    <t>資金剰余額
/不足額
（実質収支）</t>
  </si>
  <si>
    <t>他会計等
からの
繰入金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</si>
  <si>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</si>
  <si>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左のうち
一般会計等
繰入見込額</t>
  </si>
  <si>
    <t>国民健康保険事業特別会計</t>
  </si>
  <si>
    <t>左のうち
一般会計等
負担見込額</t>
  </si>
  <si>
    <t>地方公社・第三セクター等</t>
    <rPh sb="0" eb="4">
      <t>チホウコウシャ</t>
    </rPh>
    <rPh sb="5" eb="6">
      <t>ダイ</t>
    </rPh>
    <rPh sb="6" eb="7">
      <t>サン</t>
    </rPh>
    <rPh sb="11" eb="12">
      <t>ナド</t>
    </rPh>
    <phoneticPr fontId="3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</si>
  <si>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</si>
  <si>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</si>
  <si>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将来負担の状況</t>
  </si>
  <si>
    <t>実質公債費比率　　（千円・％）</t>
    <rPh sb="0" eb="2">
      <t>ジッシツ</t>
    </rPh>
    <rPh sb="2" eb="4">
      <t>コウサイ</t>
    </rPh>
    <rPh sb="4" eb="5">
      <t>ヒ</t>
    </rPh>
    <rPh sb="5" eb="7">
      <t>ヒリツ</t>
    </rPh>
    <rPh sb="10" eb="12">
      <t>センエン</t>
    </rPh>
    <phoneticPr fontId="32"/>
  </si>
  <si>
    <t>公債費に準ずる債務負担行為に係るもの</t>
  </si>
  <si>
    <t>将来負担比率　　（千円・％）</t>
    <rPh sb="0" eb="2">
      <t>ショウライ</t>
    </rPh>
    <rPh sb="2" eb="4">
      <t>フタン</t>
    </rPh>
    <phoneticPr fontId="32"/>
  </si>
  <si>
    <t>区分</t>
    <rPh sb="0" eb="1">
      <t>ク</t>
    </rPh>
    <rPh sb="1" eb="2">
      <t>ブン</t>
    </rPh>
    <phoneticPr fontId="36"/>
  </si>
  <si>
    <t>準元利償還金</t>
    <rPh sb="0" eb="1">
      <t>ジュン</t>
    </rPh>
    <rPh sb="1" eb="3">
      <t>ガンリ</t>
    </rPh>
    <rPh sb="3" eb="6">
      <t>ショウカンキン</t>
    </rPh>
    <phoneticPr fontId="36"/>
  </si>
  <si>
    <t>分母比</t>
    <rPh sb="0" eb="2">
      <t>ブンボ</t>
    </rPh>
    <rPh sb="2" eb="3">
      <t>ヒ</t>
    </rPh>
    <phoneticPr fontId="32"/>
  </si>
  <si>
    <t>内訳</t>
    <rPh sb="0" eb="2">
      <t>ウチワケ</t>
    </rPh>
    <phoneticPr fontId="36"/>
  </si>
  <si>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</si>
  <si>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</si>
  <si>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 xml:space="preserve">公営企業債等繰入見込額 </t>
    <rPh sb="0" eb="2">
      <t>コウエイ</t>
    </rPh>
    <rPh sb="2" eb="5">
      <t>キギョウサイ</t>
    </rPh>
    <rPh sb="5" eb="6">
      <t>トウ</t>
    </rPh>
    <rPh sb="6" eb="8">
      <t>クリイ</t>
    </rPh>
    <rPh sb="8" eb="11">
      <t>ミコミガク</t>
    </rPh>
    <phoneticPr fontId="36"/>
  </si>
  <si>
    <t xml:space="preserve">組合等負担等見込額 </t>
    <rPh sb="0" eb="2">
      <t>クミアイ</t>
    </rPh>
    <rPh sb="2" eb="3">
      <t>トウ</t>
    </rPh>
    <rPh sb="3" eb="5">
      <t>フタン</t>
    </rPh>
    <rPh sb="5" eb="6">
      <t>トウ</t>
    </rPh>
    <rPh sb="6" eb="9">
      <t>ミコミガク</t>
    </rPh>
    <phoneticPr fontId="36"/>
  </si>
  <si>
    <t>公債費及び公債費に準ずる費用の分析</t>
    <rPh sb="0" eb="3">
      <t>コウサイヒ</t>
    </rPh>
    <rPh sb="3" eb="4">
      <t>オヨ</t>
    </rPh>
    <rPh sb="5" eb="8">
      <t>コウサイヒ</t>
    </rPh>
    <rPh sb="9" eb="10">
      <t>ジュン</t>
    </rPh>
    <rPh sb="12" eb="14">
      <t>ヒヨウ</t>
    </rPh>
    <rPh sb="15" eb="17">
      <t>ブンセキ</t>
    </rPh>
    <phoneticPr fontId="32"/>
  </si>
  <si>
    <t xml:space="preserve">退職手当負担見込額 </t>
    <rPh sb="0" eb="2">
      <t>タイショク</t>
    </rPh>
    <rPh sb="2" eb="4">
      <t>テアテ</t>
    </rPh>
    <rPh sb="4" eb="6">
      <t>フタン</t>
    </rPh>
    <rPh sb="6" eb="9">
      <t>ミコミガク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</si>
  <si>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32"/>
  </si>
  <si>
    <t>その他会計（赤字）</t>
  </si>
  <si>
    <t>(Ａ)</t>
  </si>
  <si>
    <t>その他上記に準ずるもの</t>
    <rPh sb="2" eb="3">
      <t>タ</t>
    </rPh>
    <rPh sb="3" eb="5">
      <t>ジョウキ</t>
    </rPh>
    <rPh sb="6" eb="7">
      <t>ジュン</t>
    </rPh>
    <phoneticPr fontId="32"/>
  </si>
  <si>
    <t xml:space="preserve">充当可能基金 </t>
    <rPh sb="0" eb="2">
      <t>ジュウトウ</t>
    </rPh>
    <rPh sb="2" eb="4">
      <t>カノウ</t>
    </rPh>
    <rPh sb="4" eb="6">
      <t>キキン</t>
    </rPh>
    <phoneticPr fontId="3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</si>
  <si>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</si>
  <si>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</si>
  <si>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</si>
  <si>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(Ｆ)</t>
  </si>
  <si>
    <t>令和5年度</t>
    <rPh sb="0" eb="2">
      <t>レイワ</t>
    </rPh>
    <rPh sb="3" eb="5">
      <t>ネンド</t>
    </rPh>
    <phoneticPr fontId="40"/>
  </si>
  <si>
    <t>特定財源の額</t>
    <rPh sb="0" eb="2">
      <t>トクテイ</t>
    </rPh>
    <rPh sb="2" eb="4">
      <t>ザイゲン</t>
    </rPh>
    <rPh sb="5" eb="6">
      <t>ガク</t>
    </rPh>
    <phoneticPr fontId="32"/>
  </si>
  <si>
    <t>(Ｂ)</t>
  </si>
  <si>
    <t>実質赤字比率</t>
    <rPh sb="0" eb="2">
      <t>ジッシツ</t>
    </rPh>
    <rPh sb="2" eb="4">
      <t>アカジ</t>
    </rPh>
    <rPh sb="4" eb="6">
      <t>ヒリツ</t>
    </rPh>
    <phoneticPr fontId="40"/>
  </si>
  <si>
    <t>類似団体内平均値</t>
  </si>
  <si>
    <t>(Ｃ)－(Ｄ)</t>
  </si>
  <si>
    <t>(単年度)</t>
    <rPh sb="1" eb="4">
      <t>タンネンド</t>
    </rPh>
    <phoneticPr fontId="32"/>
  </si>
  <si>
    <t>将来負担比率</t>
    <rPh sb="0" eb="2">
      <t>ショウライ</t>
    </rPh>
    <rPh sb="2" eb="4">
      <t>フタン</t>
    </rPh>
    <rPh sb="4" eb="6">
      <t>ヒリツ</t>
    </rPh>
    <phoneticPr fontId="40"/>
  </si>
  <si>
    <t>実質公債費比率
（(Ａ)－((Ｂ)＋(Ｄ))）／（(Ｃ)－(Ｄ)）×１００</t>
    <rPh sb="0" eb="2">
      <t>ジッシツ</t>
    </rPh>
    <rPh sb="2" eb="4">
      <t>コウサイ</t>
    </rPh>
    <rPh sb="4" eb="5">
      <t>ヒ</t>
    </rPh>
    <rPh sb="5" eb="7">
      <t>ヒリツ</t>
    </rPh>
    <phoneticPr fontId="3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</si>
  <si>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</si>
  <si>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2"/>
  </si>
  <si>
    <t>人件費及び人件費に準ずる費用</t>
    <rPh sb="0" eb="3">
      <t>ジンケンヒ</t>
    </rPh>
    <rPh sb="3" eb="4">
      <t>オヨ</t>
    </rPh>
    <rPh sb="5" eb="8">
      <t>ジンケンヒ</t>
    </rPh>
    <rPh sb="9" eb="10">
      <t>ジュン</t>
    </rPh>
    <rPh sb="12" eb="14">
      <t>ヒヨウ</t>
    </rPh>
    <phoneticPr fontId="32"/>
  </si>
  <si>
    <t>当該団体決算額
（千円）</t>
    <rPh sb="0" eb="2">
      <t>トウガイ</t>
    </rPh>
    <rPh sb="2" eb="4">
      <t>ダンタイ</t>
    </rPh>
    <rPh sb="4" eb="6">
      <t>ケッサン</t>
    </rPh>
    <rPh sb="6" eb="7">
      <t>ガク</t>
    </rPh>
    <rPh sb="9" eb="11">
      <t>センエン</t>
    </rPh>
    <phoneticPr fontId="3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</si>
  <si>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</si>
  <si>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</si>
  <si>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▲退職金</t>
    <rPh sb="1" eb="3">
      <t>タイショク</t>
    </rPh>
    <rPh sb="3" eb="4">
      <t>キン</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</si>
  <si>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</si>
  <si>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</si>
  <si>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（注）人口については、各調査対象年度の1月1日現在の住民基本台帳に登載されている人口に基づいている。</t>
    <rPh sb="14" eb="16">
      <t>タイショウ</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</si>
  <si>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</si>
  <si>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</si>
  <si>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</si>
  <si>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</si>
  <si>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当該団体(円)</t>
    <rPh sb="0" eb="2">
      <t>トウガイ</t>
    </rPh>
    <rPh sb="2" eb="4">
      <t>ダンタイ</t>
    </rPh>
    <rPh sb="5" eb="6">
      <t>エン</t>
    </rPh>
    <phoneticPr fontId="32"/>
  </si>
  <si>
    <t>増減率(%)(A)</t>
    <rPh sb="0" eb="3">
      <t>ゾウゲンリツ</t>
    </rPh>
    <phoneticPr fontId="32"/>
  </si>
  <si>
    <t>うち単独分</t>
    <rPh sb="2" eb="4">
      <t>タンドク</t>
    </rPh>
    <rPh sb="4" eb="5">
      <t>ブン</t>
    </rPh>
    <phoneticPr fontId="32"/>
  </si>
  <si>
    <t xml:space="preserve"> R02</t>
  </si>
  <si>
    <t xml:space="preserve"> 過去５年間平均</t>
    <rPh sb="1" eb="3">
      <t>カコ</t>
    </rPh>
    <rPh sb="4" eb="6">
      <t>ネンカン</t>
    </rPh>
    <rPh sb="6" eb="8">
      <t>ヘイキン</t>
    </rPh>
    <phoneticPr fontId="32"/>
  </si>
  <si>
    <t>類似団体内平均(円)</t>
    <rPh sb="0" eb="2">
      <t>ルイジ</t>
    </rPh>
    <rPh sb="2" eb="4">
      <t>ダンタイ</t>
    </rPh>
    <phoneticPr fontId="32"/>
  </si>
  <si>
    <t>R01</t>
  </si>
  <si>
    <t>R03</t>
  </si>
  <si>
    <t>R04</t>
  </si>
  <si>
    <t>▲ 2.12</t>
  </si>
  <si>
    <t>▲ 5.34</t>
  </si>
  <si>
    <t>秦野市伊勢原市環境衛生組合</t>
    <rPh sb="0" eb="3">
      <t>ハダノシ</t>
    </rPh>
    <rPh sb="3" eb="7">
      <t>イセハラシ</t>
    </rPh>
    <rPh sb="7" eb="9">
      <t>カンキョウ</t>
    </rPh>
    <rPh sb="9" eb="11">
      <t>エイセイ</t>
    </rPh>
    <rPh sb="11" eb="13">
      <t>クミアイ</t>
    </rPh>
    <phoneticPr fontId="39"/>
  </si>
  <si>
    <t>金目川水害予防組合</t>
    <rPh sb="0" eb="2">
      <t>カナメ</t>
    </rPh>
    <rPh sb="2" eb="3">
      <t>ガワ</t>
    </rPh>
    <rPh sb="3" eb="5">
      <t>スイガイ</t>
    </rPh>
    <rPh sb="5" eb="7">
      <t>ヨボウ</t>
    </rPh>
    <rPh sb="7" eb="9">
      <t>クミアイ</t>
    </rPh>
    <phoneticPr fontId="39"/>
  </si>
  <si>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9"/>
  </si>
  <si>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39"/>
  </si>
  <si>
    <t>神奈川県市町村職員退職手当組合</t>
    <rPh sb="0" eb="4">
      <t>カナガワケン</t>
    </rPh>
    <rPh sb="4" eb="7">
      <t>シチョウソン</t>
    </rPh>
    <rPh sb="7" eb="9">
      <t>ショクイン</t>
    </rPh>
    <rPh sb="9" eb="11">
      <t>タイショク</t>
    </rPh>
    <rPh sb="11" eb="13">
      <t>テアテ</t>
    </rPh>
    <rPh sb="13" eb="15">
      <t>クミアイ</t>
    </rPh>
    <phoneticPr fontId="39"/>
  </si>
  <si>
    <t>伊勢原市土地開発公社</t>
    <rPh sb="0" eb="4">
      <t>イセハラシ</t>
    </rPh>
    <rPh sb="4" eb="6">
      <t>トチ</t>
    </rPh>
    <rPh sb="6" eb="8">
      <t>カイハツ</t>
    </rPh>
    <rPh sb="8" eb="10">
      <t>コウシャ</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</si>
  <si>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</si>
  <si>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</si>
  <si>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分析欄</t>
    <rPh sb="0" eb="2">
      <t>ブンセキ</t>
    </rPh>
    <rPh sb="2" eb="3">
      <t>ラン</t>
    </rPh>
    <phoneticPr fontId="32"/>
  </si>
  <si>
    <t>当該団体値</t>
    <rPh sb="0" eb="2">
      <t>トウガイ</t>
    </rPh>
    <rPh sb="2" eb="4">
      <t>ダンタイ</t>
    </rPh>
    <rPh sb="4" eb="5">
      <t>アタイ</t>
    </rPh>
    <phoneticPr fontId="32"/>
  </si>
  <si>
    <t>将来負担比率</t>
  </si>
  <si>
    <t>新規借入の抑制等により、将来負担比率は減少傾向にあるものの、類似団体と比較すると依然として高い水準となっている。また、公共施設の老朽化が進んでいることから、有形固定資産減価償却率も高い水準にあり、「公共施設等総合管理計画」に基づき施設の老朽化対策を進めていく。</t>
  </si>
  <si>
    <t>将来負担比率については、令和５年度における市債の新規借り入れ抑制や、組合等負担額等の減に伴い、前年度と比較し減少した。実質公債費比率については、分子となる市債の元利償還金等の減に伴い、前年度と比較しこちらも減少した。しかし、類似団体の数値と比較すると依然として高い水準にあるため、引き続き市債の新規発行の抑制等により比率の低下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</si>
</sst>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3"/>
      <color indexed="56"/>
      <name val="ＭＳ ゴシック"/>
      <family val="3"/>
    </font>
    <font>
      <b/>
      <sz val="18"/>
      <color indexed="8"/>
      <name val="ＭＳ ゴシック"/>
      <family val="3"/>
    </font>
    <font>
      <sz val="11"/>
      <name val="ＭＳ Ｐゴシック"/>
      <family val="3"/>
    </font>
    <font>
      <sz val="11"/>
      <color indexed="8"/>
      <name val="ＭＳ Ｐゴシック"/>
      <family val="3"/>
    </font>
    <font>
      <sz val="8"/>
      <color indexed="8"/>
      <name val="ＭＳ ゴシック"/>
      <family val="3"/>
    </font>
    <font>
      <sz val="9"/>
      <color indexed="8"/>
      <name val="ＭＳ ゴシック"/>
      <family val="3"/>
    </font>
    <font>
      <sz val="9"/>
      <name val="ＭＳ ゴシック"/>
      <family val="3"/>
    </font>
    <font>
      <sz val="11"/>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cellStyle name="標準 2 2" xfId="2"/>
    <cellStyle name="標準 2 3" xfId="3"/>
    <cellStyle name="標準 2_【財政状況資料集】_142140_伊勢原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_【財政状況資料集】_142140_伊勢原市_2023(2回目)" xfId="25"/>
    <cellStyle name="標準_【レイアウト】（市）資料３（Ｐ２）　歳出比較分析表" xfId="22"/>
    <cellStyle name="標準_【レイアウト】（市）資料３（Ｐ２）　歳出比較分析表_【財政状況資料集】_142140_伊勢原市_2023(2回目)" xfId="23"/>
    <cellStyle name="標準_APAHO251300" xfId="15"/>
    <cellStyle name="標準_APAHO251300_【財政状況資料集】_142140_伊勢原市_2023(2回目)" xfId="16"/>
    <cellStyle name="標準_APAHO252300" xfId="17"/>
    <cellStyle name="標準_APAHO252300_【財政状況資料集】_142140_伊勢原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0BEF-4065-9BF8-C3BA88DDD3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40790</c:v>
                </c:pt>
                <c:pt idx="1">
                  <c:v>26914</c:v>
                </c:pt>
                <c:pt idx="2">
                  <c:v>19737</c:v>
                </c:pt>
                <c:pt idx="3">
                  <c:v>19445</c:v>
                </c:pt>
                <c:pt idx="4">
                  <c:v>18977</c:v>
                </c:pt>
              </c:numCache>
            </c:numRef>
          </c:val>
          <c:smooth val="0"/>
          <c:extLst>
            <c:ext xmlns:c16="http://schemas.microsoft.com/office/drawing/2014/chart" uri="{C3380CC4-5D6E-409C-BE32-E72D297353CC}">
              <c16:uniqueId val="{00000001-0BEF-4065-9BF8-C3BA88DDD3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3.51</c:v>
                </c:pt>
                <c:pt idx="1">
                  <c:v>6</c:v>
                </c:pt>
                <c:pt idx="2">
                  <c:v>11.69</c:v>
                </c:pt>
                <c:pt idx="3">
                  <c:v>9.4499999999999993</c:v>
                </c:pt>
                <c:pt idx="4">
                  <c:v>5.84</c:v>
                </c:pt>
              </c:numCache>
            </c:numRef>
          </c:val>
          <c:extLst>
            <c:ext xmlns:c16="http://schemas.microsoft.com/office/drawing/2014/chart" uri="{C3380CC4-5D6E-409C-BE32-E72D297353CC}">
              <c16:uniqueId val="{00000000-7F40-4A7B-8722-12BD76C255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7.88</c:v>
                </c:pt>
                <c:pt idx="1">
                  <c:v>5.78</c:v>
                </c:pt>
                <c:pt idx="2">
                  <c:v>8.27</c:v>
                </c:pt>
                <c:pt idx="3">
                  <c:v>11.36</c:v>
                </c:pt>
                <c:pt idx="4">
                  <c:v>9.0399999999999991</c:v>
                </c:pt>
              </c:numCache>
            </c:numRef>
          </c:val>
          <c:extLst>
            <c:ext xmlns:c16="http://schemas.microsoft.com/office/drawing/2014/chart" uri="{C3380CC4-5D6E-409C-BE32-E72D297353CC}">
              <c16:uniqueId val="{00000001-7F40-4A7B-8722-12BD76C255E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0.55000000000000004</c:v>
                </c:pt>
                <c:pt idx="2">
                  <c:v>8.8000000000000007</c:v>
                </c:pt>
                <c:pt idx="3">
                  <c:v>0.48</c:v>
                </c:pt>
                <c:pt idx="4">
                  <c:v>-5.34</c:v>
                </c:pt>
              </c:numCache>
            </c:numRef>
          </c:val>
          <c:smooth val="0"/>
          <c:extLst>
            <c:ext xmlns:c16="http://schemas.microsoft.com/office/drawing/2014/chart" uri="{C3380CC4-5D6E-409C-BE32-E72D297353CC}">
              <c16:uniqueId val="{00000002-7F40-4A7B-8722-12BD76C255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9A-4CA5-A557-31406CF9D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9A-4CA5-A557-31406CF9DE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9A-4CA5-A557-31406CF9DE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9A-4CA5-A557-31406CF9DE3C}"/>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9A-4CA5-A557-31406CF9DE3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0.24</c:v>
                </c:pt>
                <c:pt idx="8">
                  <c:v>#N/A</c:v>
                </c:pt>
                <c:pt idx="9">
                  <c:v>0</c:v>
                </c:pt>
              </c:numCache>
            </c:numRef>
          </c:val>
          <c:extLst>
            <c:ext xmlns:c16="http://schemas.microsoft.com/office/drawing/2014/chart" uri="{C3380CC4-5D6E-409C-BE32-E72D297353CC}">
              <c16:uniqueId val="{00000005-D09A-4CA5-A557-31406CF9DE3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1.1100000000000001</c:v>
                </c:pt>
                <c:pt idx="4">
                  <c:v>#N/A</c:v>
                </c:pt>
                <c:pt idx="5">
                  <c:v>0.88</c:v>
                </c:pt>
                <c:pt idx="6">
                  <c:v>#N/A</c:v>
                </c:pt>
                <c:pt idx="7">
                  <c:v>0.69</c:v>
                </c:pt>
                <c:pt idx="8">
                  <c:v>#N/A</c:v>
                </c:pt>
                <c:pt idx="9">
                  <c:v>0.59</c:v>
                </c:pt>
              </c:numCache>
            </c:numRef>
          </c:val>
          <c:extLst>
            <c:ext xmlns:c16="http://schemas.microsoft.com/office/drawing/2014/chart" uri="{C3380CC4-5D6E-409C-BE32-E72D297353CC}">
              <c16:uniqueId val="{00000006-D09A-4CA5-A557-31406CF9DE3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0.74</c:v>
                </c:pt>
                <c:pt idx="4">
                  <c:v>#N/A</c:v>
                </c:pt>
                <c:pt idx="5">
                  <c:v>1.37</c:v>
                </c:pt>
                <c:pt idx="6">
                  <c:v>#N/A</c:v>
                </c:pt>
                <c:pt idx="7">
                  <c:v>1.85</c:v>
                </c:pt>
                <c:pt idx="8">
                  <c:v>#N/A</c:v>
                </c:pt>
                <c:pt idx="9">
                  <c:v>1.52</c:v>
                </c:pt>
              </c:numCache>
            </c:numRef>
          </c:val>
          <c:extLst>
            <c:ext xmlns:c16="http://schemas.microsoft.com/office/drawing/2014/chart" uri="{C3380CC4-5D6E-409C-BE32-E72D297353CC}">
              <c16:uniqueId val="{00000007-D09A-4CA5-A557-31406CF9DE3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2.58</c:v>
                </c:pt>
                <c:pt idx="4">
                  <c:v>#N/A</c:v>
                </c:pt>
                <c:pt idx="5">
                  <c:v>2.66</c:v>
                </c:pt>
                <c:pt idx="6">
                  <c:v>#N/A</c:v>
                </c:pt>
                <c:pt idx="7">
                  <c:v>3.1</c:v>
                </c:pt>
                <c:pt idx="8">
                  <c:v>#N/A</c:v>
                </c:pt>
                <c:pt idx="9">
                  <c:v>4.0599999999999996</c:v>
                </c:pt>
              </c:numCache>
            </c:numRef>
          </c:val>
          <c:extLst>
            <c:ext xmlns:c16="http://schemas.microsoft.com/office/drawing/2014/chart" uri="{C3380CC4-5D6E-409C-BE32-E72D297353CC}">
              <c16:uniqueId val="{00000008-D09A-4CA5-A557-31406CF9D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3.51</c:v>
                </c:pt>
                <c:pt idx="2">
                  <c:v>#N/A</c:v>
                </c:pt>
                <c:pt idx="3">
                  <c:v>6</c:v>
                </c:pt>
                <c:pt idx="4">
                  <c:v>#N/A</c:v>
                </c:pt>
                <c:pt idx="5">
                  <c:v>11.69</c:v>
                </c:pt>
                <c:pt idx="6">
                  <c:v>#N/A</c:v>
                </c:pt>
                <c:pt idx="7">
                  <c:v>9.4499999999999993</c:v>
                </c:pt>
                <c:pt idx="8">
                  <c:v>#N/A</c:v>
                </c:pt>
                <c:pt idx="9">
                  <c:v>5.84</c:v>
                </c:pt>
              </c:numCache>
            </c:numRef>
          </c:val>
          <c:extLst>
            <c:ext xmlns:c16="http://schemas.microsoft.com/office/drawing/2014/chart" uri="{C3380CC4-5D6E-409C-BE32-E72D297353CC}">
              <c16:uniqueId val="{00000009-D09A-4CA5-A557-31406CF9DE3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2784</c:v>
                </c:pt>
                <c:pt idx="5">
                  <c:v>2661</c:v>
                </c:pt>
                <c:pt idx="8">
                  <c:v>2602</c:v>
                </c:pt>
                <c:pt idx="11">
                  <c:v>2573</c:v>
                </c:pt>
                <c:pt idx="14">
                  <c:v>2496</c:v>
                </c:pt>
              </c:numCache>
            </c:numRef>
          </c:val>
          <c:extLst>
            <c:ext xmlns:c16="http://schemas.microsoft.com/office/drawing/2014/chart" uri="{C3380CC4-5D6E-409C-BE32-E72D297353CC}">
              <c16:uniqueId val="{00000000-EFFF-4BA0-801A-0B3F339F68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EFFF-4BA0-801A-0B3F339F68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438</c:v>
                </c:pt>
                <c:pt idx="3">
                  <c:v>453</c:v>
                </c:pt>
                <c:pt idx="6">
                  <c:v>449</c:v>
                </c:pt>
                <c:pt idx="9">
                  <c:v>444</c:v>
                </c:pt>
                <c:pt idx="12">
                  <c:v>173</c:v>
                </c:pt>
              </c:numCache>
            </c:numRef>
          </c:val>
          <c:extLst>
            <c:ext xmlns:c16="http://schemas.microsoft.com/office/drawing/2014/chart" uri="{C3380CC4-5D6E-409C-BE32-E72D297353CC}">
              <c16:uniqueId val="{00000002-EFFF-4BA0-801A-0B3F339F68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204</c:v>
                </c:pt>
                <c:pt idx="3">
                  <c:v>246</c:v>
                </c:pt>
                <c:pt idx="6">
                  <c:v>260</c:v>
                </c:pt>
                <c:pt idx="9">
                  <c:v>268</c:v>
                </c:pt>
                <c:pt idx="12">
                  <c:v>268</c:v>
                </c:pt>
              </c:numCache>
            </c:numRef>
          </c:val>
          <c:extLst>
            <c:ext xmlns:c16="http://schemas.microsoft.com/office/drawing/2014/chart" uri="{C3380CC4-5D6E-409C-BE32-E72D297353CC}">
              <c16:uniqueId val="{00000003-EFFF-4BA0-801A-0B3F339F68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590</c:v>
                </c:pt>
                <c:pt idx="6">
                  <c:v>500</c:v>
                </c:pt>
                <c:pt idx="9">
                  <c:v>542</c:v>
                </c:pt>
                <c:pt idx="12">
                  <c:v>575</c:v>
                </c:pt>
              </c:numCache>
            </c:numRef>
          </c:val>
          <c:extLst>
            <c:ext xmlns:c16="http://schemas.microsoft.com/office/drawing/2014/chart" uri="{C3380CC4-5D6E-409C-BE32-E72D297353CC}">
              <c16:uniqueId val="{00000004-EFFF-4BA0-801A-0B3F339F68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F-4BA0-801A-0B3F339F68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FF-4BA0-801A-0B3F339F68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2795</c:v>
                </c:pt>
                <c:pt idx="3">
                  <c:v>2667</c:v>
                </c:pt>
                <c:pt idx="6">
                  <c:v>2799</c:v>
                </c:pt>
                <c:pt idx="9">
                  <c:v>2892</c:v>
                </c:pt>
                <c:pt idx="12">
                  <c:v>2706</c:v>
                </c:pt>
              </c:numCache>
            </c:numRef>
          </c:val>
          <c:extLst>
            <c:ext xmlns:c16="http://schemas.microsoft.com/office/drawing/2014/chart" uri="{C3380CC4-5D6E-409C-BE32-E72D297353CC}">
              <c16:uniqueId val="{00000007-EFFF-4BA0-801A-0B3F339F689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1372</c:v>
                </c:pt>
                <c:pt idx="2">
                  <c:v>#N/A</c:v>
                </c:pt>
                <c:pt idx="3">
                  <c:v>#N/A</c:v>
                </c:pt>
                <c:pt idx="4">
                  <c:v>1296</c:v>
                </c:pt>
                <c:pt idx="5">
                  <c:v>#N/A</c:v>
                </c:pt>
                <c:pt idx="6">
                  <c:v>#N/A</c:v>
                </c:pt>
                <c:pt idx="7">
                  <c:v>1407</c:v>
                </c:pt>
                <c:pt idx="8">
                  <c:v>#N/A</c:v>
                </c:pt>
                <c:pt idx="9">
                  <c:v>#N/A</c:v>
                </c:pt>
                <c:pt idx="10">
                  <c:v>1573</c:v>
                </c:pt>
                <c:pt idx="11">
                  <c:v>#N/A</c:v>
                </c:pt>
                <c:pt idx="12">
                  <c:v>#N/A</c:v>
                </c:pt>
                <c:pt idx="13">
                  <c:v>1226</c:v>
                </c:pt>
                <c:pt idx="14">
                  <c:v>#N/A</c:v>
                </c:pt>
              </c:numCache>
            </c:numRef>
          </c:val>
          <c:smooth val="0"/>
          <c:extLst>
            <c:ext xmlns:c16="http://schemas.microsoft.com/office/drawing/2014/chart" uri="{C3380CC4-5D6E-409C-BE32-E72D297353CC}">
              <c16:uniqueId val="{00000008-EFFF-4BA0-801A-0B3F339F68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22474</c:v>
                </c:pt>
                <c:pt idx="5">
                  <c:v>21620</c:v>
                </c:pt>
                <c:pt idx="8">
                  <c:v>21332</c:v>
                </c:pt>
                <c:pt idx="11">
                  <c:v>20217</c:v>
                </c:pt>
                <c:pt idx="14">
                  <c:v>18968</c:v>
                </c:pt>
              </c:numCache>
            </c:numRef>
          </c:val>
          <c:extLst>
            <c:ext xmlns:c16="http://schemas.microsoft.com/office/drawing/2014/chart" uri="{C3380CC4-5D6E-409C-BE32-E72D297353CC}">
              <c16:uniqueId val="{00000000-4612-43BF-BE76-50D741AA2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6695</c:v>
                </c:pt>
                <c:pt idx="5">
                  <c:v>6818</c:v>
                </c:pt>
                <c:pt idx="8">
                  <c:v>6756</c:v>
                </c:pt>
                <c:pt idx="11">
                  <c:v>6086</c:v>
                </c:pt>
                <c:pt idx="14">
                  <c:v>6185</c:v>
                </c:pt>
              </c:numCache>
            </c:numRef>
          </c:val>
          <c:extLst>
            <c:ext xmlns:c16="http://schemas.microsoft.com/office/drawing/2014/chart" uri="{C3380CC4-5D6E-409C-BE32-E72D297353CC}">
              <c16:uniqueId val="{00000001-4612-43BF-BE76-50D741AA2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3638</c:v>
                </c:pt>
                <c:pt idx="5">
                  <c:v>2994</c:v>
                </c:pt>
                <c:pt idx="8">
                  <c:v>3515</c:v>
                </c:pt>
                <c:pt idx="11">
                  <c:v>3839</c:v>
                </c:pt>
                <c:pt idx="14">
                  <c:v>3460</c:v>
                </c:pt>
              </c:numCache>
            </c:numRef>
          </c:val>
          <c:extLst>
            <c:ext xmlns:c16="http://schemas.microsoft.com/office/drawing/2014/chart" uri="{C3380CC4-5D6E-409C-BE32-E72D297353CC}">
              <c16:uniqueId val="{00000002-4612-43BF-BE76-50D741AA2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2-43BF-BE76-50D741AA2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12-43BF-BE76-50D741AA2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187</c:v>
                </c:pt>
                <c:pt idx="3">
                  <c:v>157</c:v>
                </c:pt>
                <c:pt idx="6">
                  <c:v>128</c:v>
                </c:pt>
                <c:pt idx="9">
                  <c:v>99</c:v>
                </c:pt>
                <c:pt idx="12">
                  <c:v>96</c:v>
                </c:pt>
              </c:numCache>
            </c:numRef>
          </c:val>
          <c:extLst>
            <c:ext xmlns:c16="http://schemas.microsoft.com/office/drawing/2014/chart" uri="{C3380CC4-5D6E-409C-BE32-E72D297353CC}">
              <c16:uniqueId val="{00000005-4612-43BF-BE76-50D741AA2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2915</c:v>
                </c:pt>
                <c:pt idx="3">
                  <c:v>3039</c:v>
                </c:pt>
                <c:pt idx="6">
                  <c:v>3412</c:v>
                </c:pt>
                <c:pt idx="9">
                  <c:v>2952</c:v>
                </c:pt>
                <c:pt idx="12">
                  <c:v>2744</c:v>
                </c:pt>
              </c:numCache>
            </c:numRef>
          </c:val>
          <c:extLst>
            <c:ext xmlns:c16="http://schemas.microsoft.com/office/drawing/2014/chart" uri="{C3380CC4-5D6E-409C-BE32-E72D297353CC}">
              <c16:uniqueId val="{00000006-4612-43BF-BE76-50D741AA2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2113</c:v>
                </c:pt>
                <c:pt idx="3">
                  <c:v>1901</c:v>
                </c:pt>
                <c:pt idx="6">
                  <c:v>1661</c:v>
                </c:pt>
                <c:pt idx="9">
                  <c:v>1409</c:v>
                </c:pt>
                <c:pt idx="12">
                  <c:v>1150</c:v>
                </c:pt>
              </c:numCache>
            </c:numRef>
          </c:val>
          <c:extLst>
            <c:ext xmlns:c16="http://schemas.microsoft.com/office/drawing/2014/chart" uri="{C3380CC4-5D6E-409C-BE32-E72D297353CC}">
              <c16:uniqueId val="{00000007-4612-43BF-BE76-50D741AA2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10765</c:v>
                </c:pt>
                <c:pt idx="3">
                  <c:v>9669</c:v>
                </c:pt>
                <c:pt idx="6">
                  <c:v>8325</c:v>
                </c:pt>
                <c:pt idx="9">
                  <c:v>7528</c:v>
                </c:pt>
                <c:pt idx="12">
                  <c:v>7712</c:v>
                </c:pt>
              </c:numCache>
            </c:numRef>
          </c:val>
          <c:extLst>
            <c:ext xmlns:c16="http://schemas.microsoft.com/office/drawing/2014/chart" uri="{C3380CC4-5D6E-409C-BE32-E72D297353CC}">
              <c16:uniqueId val="{00000008-4612-43BF-BE76-50D741AA2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4505</c:v>
                </c:pt>
                <c:pt idx="3">
                  <c:v>4085</c:v>
                </c:pt>
                <c:pt idx="6">
                  <c:v>3664</c:v>
                </c:pt>
                <c:pt idx="9">
                  <c:v>3244</c:v>
                </c:pt>
                <c:pt idx="12">
                  <c:v>3088</c:v>
                </c:pt>
              </c:numCache>
            </c:numRef>
          </c:val>
          <c:extLst>
            <c:ext xmlns:c16="http://schemas.microsoft.com/office/drawing/2014/chart" uri="{C3380CC4-5D6E-409C-BE32-E72D297353CC}">
              <c16:uniqueId val="{00000009-4612-43BF-BE76-50D741AA2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23551</c:v>
                </c:pt>
                <c:pt idx="3">
                  <c:v>23073</c:v>
                </c:pt>
                <c:pt idx="6">
                  <c:v>22403</c:v>
                </c:pt>
                <c:pt idx="9">
                  <c:v>20702</c:v>
                </c:pt>
                <c:pt idx="12">
                  <c:v>19323</c:v>
                </c:pt>
              </c:numCache>
            </c:numRef>
          </c:val>
          <c:extLst>
            <c:ext xmlns:c16="http://schemas.microsoft.com/office/drawing/2014/chart" uri="{C3380CC4-5D6E-409C-BE32-E72D297353CC}">
              <c16:uniqueId val="{0000000A-4612-43BF-BE76-50D741AA204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11230</c:v>
                </c:pt>
                <c:pt idx="2">
                  <c:v>#N/A</c:v>
                </c:pt>
                <c:pt idx="3">
                  <c:v>#N/A</c:v>
                </c:pt>
                <c:pt idx="4">
                  <c:v>10492</c:v>
                </c:pt>
                <c:pt idx="5">
                  <c:v>#N/A</c:v>
                </c:pt>
                <c:pt idx="6">
                  <c:v>#N/A</c:v>
                </c:pt>
                <c:pt idx="7">
                  <c:v>7991</c:v>
                </c:pt>
                <c:pt idx="8">
                  <c:v>#N/A</c:v>
                </c:pt>
                <c:pt idx="9">
                  <c:v>#N/A</c:v>
                </c:pt>
                <c:pt idx="10">
                  <c:v>5791</c:v>
                </c:pt>
                <c:pt idx="11">
                  <c:v>#N/A</c:v>
                </c:pt>
                <c:pt idx="12">
                  <c:v>#N/A</c:v>
                </c:pt>
                <c:pt idx="13">
                  <c:v>5501</c:v>
                </c:pt>
                <c:pt idx="14">
                  <c:v>#N/A</c:v>
                </c:pt>
              </c:numCache>
            </c:numRef>
          </c:val>
          <c:smooth val="0"/>
          <c:extLst>
            <c:ext xmlns:c16="http://schemas.microsoft.com/office/drawing/2014/chart" uri="{C3380CC4-5D6E-409C-BE32-E72D297353CC}">
              <c16:uniqueId val="{0000000B-4612-43BF-BE76-50D741AA20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1726</c:v>
                </c:pt>
                <c:pt idx="1">
                  <c:v>2327</c:v>
                </c:pt>
                <c:pt idx="2">
                  <c:v>1906</c:v>
                </c:pt>
              </c:numCache>
            </c:numRef>
          </c:val>
          <c:extLst>
            <c:ext xmlns:c16="http://schemas.microsoft.com/office/drawing/2014/chart" uri="{C3380CC4-5D6E-409C-BE32-E72D297353CC}">
              <c16:uniqueId val="{00000000-A619-4082-9586-CCD8568FC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619-4082-9586-CCD8568FC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636</c:v>
                </c:pt>
                <c:pt idx="1">
                  <c:v>625</c:v>
                </c:pt>
                <c:pt idx="2">
                  <c:v>1108</c:v>
                </c:pt>
              </c:numCache>
            </c:numRef>
          </c:val>
          <c:extLst>
            <c:ext xmlns:c16="http://schemas.microsoft.com/office/drawing/2014/chart" uri="{C3380CC4-5D6E-409C-BE32-E72D297353CC}">
              <c16:uniqueId val="{00000002-A619-4082-9586-CCD8568FC6A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A52-4906-8C7D-0A360BCE82DE}"/>
              </c:ext>
            </c:extLst>
          </c:dPt>
          <c:dPt>
            <c:idx val="1"/>
            <c:bubble3D val="0"/>
            <c:extLst>
              <c:ext xmlns:c16="http://schemas.microsoft.com/office/drawing/2014/chart" uri="{C3380CC4-5D6E-409C-BE32-E72D297353CC}">
                <c16:uniqueId val="{00000001-CA52-4906-8C7D-0A360BCE82DE}"/>
              </c:ext>
            </c:extLst>
          </c:dPt>
          <c:dPt>
            <c:idx val="2"/>
            <c:bubble3D val="0"/>
            <c:extLst>
              <c:ext xmlns:c16="http://schemas.microsoft.com/office/drawing/2014/chart" uri="{C3380CC4-5D6E-409C-BE32-E72D297353CC}">
                <c16:uniqueId val="{00000002-CA52-4906-8C7D-0A360BCE82DE}"/>
              </c:ext>
            </c:extLst>
          </c:dPt>
          <c:dPt>
            <c:idx val="3"/>
            <c:bubble3D val="0"/>
            <c:extLst>
              <c:ext xmlns:c16="http://schemas.microsoft.com/office/drawing/2014/chart" uri="{C3380CC4-5D6E-409C-BE32-E72D297353CC}">
                <c16:uniqueId val="{00000003-CA52-4906-8C7D-0A360BCE82DE}"/>
              </c:ext>
            </c:extLst>
          </c:dPt>
          <c:dPt>
            <c:idx val="4"/>
            <c:bubble3D val="0"/>
            <c:extLst>
              <c:ext xmlns:c16="http://schemas.microsoft.com/office/drawing/2014/chart" uri="{C3380CC4-5D6E-409C-BE32-E72D297353CC}">
                <c16:uniqueId val="{00000004-CA52-4906-8C7D-0A360BCE82DE}"/>
              </c:ext>
            </c:extLst>
          </c:dPt>
          <c:dPt>
            <c:idx val="8"/>
            <c:bubble3D val="0"/>
            <c:extLst>
              <c:ext xmlns:c16="http://schemas.microsoft.com/office/drawing/2014/chart" uri="{C3380CC4-5D6E-409C-BE32-E72D297353CC}">
                <c16:uniqueId val="{00000005-CA52-4906-8C7D-0A360BCE82DE}"/>
              </c:ext>
            </c:extLst>
          </c:dPt>
          <c:dPt>
            <c:idx val="16"/>
            <c:bubble3D val="0"/>
            <c:extLst>
              <c:ext xmlns:c16="http://schemas.microsoft.com/office/drawing/2014/chart" uri="{C3380CC4-5D6E-409C-BE32-E72D297353CC}">
                <c16:uniqueId val="{00000006-CA52-4906-8C7D-0A360BCE82DE}"/>
              </c:ext>
            </c:extLst>
          </c:dPt>
          <c:dPt>
            <c:idx val="24"/>
            <c:bubble3D val="0"/>
            <c:extLst>
              <c:ext xmlns:c16="http://schemas.microsoft.com/office/drawing/2014/chart" uri="{C3380CC4-5D6E-409C-BE32-E72D297353CC}">
                <c16:uniqueId val="{00000007-CA52-4906-8C7D-0A360BCE82DE}"/>
              </c:ext>
            </c:extLst>
          </c:dPt>
          <c:dPt>
            <c:idx val="32"/>
            <c:bubble3D val="0"/>
            <c:extLst>
              <c:ext xmlns:c16="http://schemas.microsoft.com/office/drawing/2014/chart" uri="{C3380CC4-5D6E-409C-BE32-E72D297353CC}">
                <c16:uniqueId val="{00000008-CA52-4906-8C7D-0A360BCE82D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52-4906-8C7D-0A360BCE82D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A52-4906-8C7D-0A360BCE82D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A52-4906-8C7D-0A360BCE82D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A52-4906-8C7D-0A360BCE82D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A52-4906-8C7D-0A360BCE82D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52-4906-8C7D-0A360BCE82D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52-4906-8C7D-0A360BCE82D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52-4906-8C7D-0A360BCE82D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52-4906-8C7D-0A360BCE82D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71.900000000000006</c:v>
                </c:pt>
                <c:pt idx="8">
                  <c:v>73.2</c:v>
                </c:pt>
                <c:pt idx="16">
                  <c:v>74.400000000000006</c:v>
                </c:pt>
                <c:pt idx="24">
                  <c:v>75.7</c:v>
                </c:pt>
                <c:pt idx="32">
                  <c:v>77</c:v>
                </c:pt>
              </c:numCache>
            </c:numRef>
          </c:xVal>
          <c:yVal>
            <c:numRef>
              <c:f>公会計指標分析・財政指標組合せ分析表!$BP$51:$DC$51</c:f>
              <c:numCache>
                <c:formatCode>#,##0.0;"▲ "#,##0.0</c:formatCode>
                <c:ptCount val="40"/>
                <c:pt idx="0">
                  <c:v>64.8</c:v>
                </c:pt>
                <c:pt idx="8">
                  <c:v>59.3</c:v>
                </c:pt>
                <c:pt idx="16">
                  <c:v>42.4</c:v>
                </c:pt>
                <c:pt idx="24">
                  <c:v>31.2</c:v>
                </c:pt>
                <c:pt idx="32">
                  <c:v>28.6</c:v>
                </c:pt>
              </c:numCache>
            </c:numRef>
          </c:yVal>
          <c:smooth val="0"/>
          <c:extLst>
            <c:ext xmlns:c16="http://schemas.microsoft.com/office/drawing/2014/chart" uri="{C3380CC4-5D6E-409C-BE32-E72D297353CC}">
              <c16:uniqueId val="{00000009-CA52-4906-8C7D-0A360BCE82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A52-4906-8C7D-0A360BCE82DE}"/>
              </c:ext>
            </c:extLst>
          </c:dPt>
          <c:dPt>
            <c:idx val="1"/>
            <c:bubble3D val="0"/>
            <c:extLst>
              <c:ext xmlns:c16="http://schemas.microsoft.com/office/drawing/2014/chart" uri="{C3380CC4-5D6E-409C-BE32-E72D297353CC}">
                <c16:uniqueId val="{0000000B-CA52-4906-8C7D-0A360BCE82DE}"/>
              </c:ext>
            </c:extLst>
          </c:dPt>
          <c:dPt>
            <c:idx val="2"/>
            <c:bubble3D val="0"/>
            <c:extLst>
              <c:ext xmlns:c16="http://schemas.microsoft.com/office/drawing/2014/chart" uri="{C3380CC4-5D6E-409C-BE32-E72D297353CC}">
                <c16:uniqueId val="{0000000C-CA52-4906-8C7D-0A360BCE82DE}"/>
              </c:ext>
            </c:extLst>
          </c:dPt>
          <c:dPt>
            <c:idx val="3"/>
            <c:bubble3D val="0"/>
            <c:extLst>
              <c:ext xmlns:c16="http://schemas.microsoft.com/office/drawing/2014/chart" uri="{C3380CC4-5D6E-409C-BE32-E72D297353CC}">
                <c16:uniqueId val="{0000000D-CA52-4906-8C7D-0A360BCE82DE}"/>
              </c:ext>
            </c:extLst>
          </c:dPt>
          <c:dPt>
            <c:idx val="4"/>
            <c:bubble3D val="0"/>
            <c:extLst>
              <c:ext xmlns:c16="http://schemas.microsoft.com/office/drawing/2014/chart" uri="{C3380CC4-5D6E-409C-BE32-E72D297353CC}">
                <c16:uniqueId val="{0000000E-CA52-4906-8C7D-0A360BCE82DE}"/>
              </c:ext>
            </c:extLst>
          </c:dPt>
          <c:dPt>
            <c:idx val="8"/>
            <c:bubble3D val="0"/>
            <c:extLst>
              <c:ext xmlns:c16="http://schemas.microsoft.com/office/drawing/2014/chart" uri="{C3380CC4-5D6E-409C-BE32-E72D297353CC}">
                <c16:uniqueId val="{0000000F-CA52-4906-8C7D-0A360BCE82DE}"/>
              </c:ext>
            </c:extLst>
          </c:dPt>
          <c:dPt>
            <c:idx val="16"/>
            <c:bubble3D val="0"/>
            <c:extLst>
              <c:ext xmlns:c16="http://schemas.microsoft.com/office/drawing/2014/chart" uri="{C3380CC4-5D6E-409C-BE32-E72D297353CC}">
                <c16:uniqueId val="{00000010-CA52-4906-8C7D-0A360BCE82DE}"/>
              </c:ext>
            </c:extLst>
          </c:dPt>
          <c:dPt>
            <c:idx val="24"/>
            <c:bubble3D val="0"/>
            <c:extLst>
              <c:ext xmlns:c16="http://schemas.microsoft.com/office/drawing/2014/chart" uri="{C3380CC4-5D6E-409C-BE32-E72D297353CC}">
                <c16:uniqueId val="{00000011-CA52-4906-8C7D-0A360BCE82DE}"/>
              </c:ext>
            </c:extLst>
          </c:dPt>
          <c:dPt>
            <c:idx val="32"/>
            <c:bubble3D val="0"/>
            <c:extLst>
              <c:ext xmlns:c16="http://schemas.microsoft.com/office/drawing/2014/chart" uri="{C3380CC4-5D6E-409C-BE32-E72D297353CC}">
                <c16:uniqueId val="{00000012-CA52-4906-8C7D-0A360BCE82DE}"/>
              </c:ext>
            </c:extLst>
          </c:dPt>
          <c:dLbls>
            <c:dLbl>
              <c:idx val="0"/>
              <c:layout>
                <c:manualLayout>
                  <c:x val="-3.1359255137876435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52-4906-8C7D-0A360BCE82DE}"/>
                </c:ext>
              </c:extLst>
            </c:dLbl>
            <c:dLbl>
              <c:idx val="1"/>
              <c:delete val="1"/>
              <c:extLst>
                <c:ext xmlns:c15="http://schemas.microsoft.com/office/drawing/2012/chart" uri="{CE6537A1-D6FC-4f65-9D91-7224C49458BB}"/>
                <c:ext xmlns:c16="http://schemas.microsoft.com/office/drawing/2014/chart" uri="{C3380CC4-5D6E-409C-BE32-E72D297353CC}">
                  <c16:uniqueId val="{0000000B-CA52-4906-8C7D-0A360BCE82DE}"/>
                </c:ext>
              </c:extLst>
            </c:dLbl>
            <c:dLbl>
              <c:idx val="2"/>
              <c:delete val="1"/>
              <c:extLst>
                <c:ext xmlns:c15="http://schemas.microsoft.com/office/drawing/2012/chart" uri="{CE6537A1-D6FC-4f65-9D91-7224C49458BB}"/>
                <c:ext xmlns:c16="http://schemas.microsoft.com/office/drawing/2014/chart" uri="{C3380CC4-5D6E-409C-BE32-E72D297353CC}">
                  <c16:uniqueId val="{0000000C-CA52-4906-8C7D-0A360BCE82DE}"/>
                </c:ext>
              </c:extLst>
            </c:dLbl>
            <c:dLbl>
              <c:idx val="3"/>
              <c:delete val="1"/>
              <c:extLst>
                <c:ext xmlns:c15="http://schemas.microsoft.com/office/drawing/2012/chart" uri="{CE6537A1-D6FC-4f65-9D91-7224C49458BB}"/>
                <c:ext xmlns:c16="http://schemas.microsoft.com/office/drawing/2014/chart" uri="{C3380CC4-5D6E-409C-BE32-E72D297353CC}">
                  <c16:uniqueId val="{0000000D-CA52-4906-8C7D-0A360BCE82DE}"/>
                </c:ext>
              </c:extLst>
            </c:dLbl>
            <c:dLbl>
              <c:idx val="4"/>
              <c:delete val="1"/>
              <c:extLst>
                <c:ext xmlns:c15="http://schemas.microsoft.com/office/drawing/2012/chart" uri="{CE6537A1-D6FC-4f65-9D91-7224C49458BB}"/>
                <c:ext xmlns:c16="http://schemas.microsoft.com/office/drawing/2014/chart" uri="{C3380CC4-5D6E-409C-BE32-E72D297353CC}">
                  <c16:uniqueId val="{0000000E-CA52-4906-8C7D-0A360BCE82DE}"/>
                </c:ext>
              </c:extLst>
            </c:dLbl>
            <c:dLbl>
              <c:idx val="8"/>
              <c:layout>
                <c:manualLayout>
                  <c:x val="-3.2672246162591886E-2"/>
                  <c:y val="-6.031606307620660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52-4906-8C7D-0A360BCE82DE}"/>
                </c:ext>
              </c:extLst>
            </c:dLbl>
            <c:dLbl>
              <c:idx val="16"/>
              <c:layout>
                <c:manualLayout>
                  <c:x val="-3.2015750650234161E-2"/>
                  <c:y val="-6.916202113552376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52-4906-8C7D-0A360BCE82D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52-4906-8C7D-0A360BCE82D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52-4906-8C7D-0A360BCE82D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CA52-4906-8C7D-0A360BCE82DE}"/>
            </c:ext>
          </c:extLst>
        </c:ser>
        <c:dLbls>
          <c:showLegendKey val="0"/>
          <c:showVal val="1"/>
          <c:showCatName val="0"/>
          <c:showSerName val="0"/>
          <c:showPercent val="0"/>
          <c:showBubbleSize val="0"/>
        </c:dLbls>
        <c:axId val="3"/>
        <c:axId val="2"/>
      </c:scatterChart>
      <c:valAx>
        <c:axId val="3"/>
        <c:scaling>
          <c:orientation val="maxMin"/>
          <c:max val="80"/>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8C1-457C-A00D-72405C6DB935}"/>
              </c:ext>
            </c:extLst>
          </c:dPt>
          <c:dPt>
            <c:idx val="1"/>
            <c:bubble3D val="0"/>
            <c:extLst>
              <c:ext xmlns:c16="http://schemas.microsoft.com/office/drawing/2014/chart" uri="{C3380CC4-5D6E-409C-BE32-E72D297353CC}">
                <c16:uniqueId val="{00000001-B8C1-457C-A00D-72405C6DB935}"/>
              </c:ext>
            </c:extLst>
          </c:dPt>
          <c:dPt>
            <c:idx val="2"/>
            <c:bubble3D val="0"/>
            <c:extLst>
              <c:ext xmlns:c16="http://schemas.microsoft.com/office/drawing/2014/chart" uri="{C3380CC4-5D6E-409C-BE32-E72D297353CC}">
                <c16:uniqueId val="{00000002-B8C1-457C-A00D-72405C6DB935}"/>
              </c:ext>
            </c:extLst>
          </c:dPt>
          <c:dPt>
            <c:idx val="3"/>
            <c:bubble3D val="0"/>
            <c:extLst>
              <c:ext xmlns:c16="http://schemas.microsoft.com/office/drawing/2014/chart" uri="{C3380CC4-5D6E-409C-BE32-E72D297353CC}">
                <c16:uniqueId val="{00000003-B8C1-457C-A00D-72405C6DB935}"/>
              </c:ext>
            </c:extLst>
          </c:dPt>
          <c:dPt>
            <c:idx val="4"/>
            <c:bubble3D val="0"/>
            <c:extLst>
              <c:ext xmlns:c16="http://schemas.microsoft.com/office/drawing/2014/chart" uri="{C3380CC4-5D6E-409C-BE32-E72D297353CC}">
                <c16:uniqueId val="{00000004-B8C1-457C-A00D-72405C6DB935}"/>
              </c:ext>
            </c:extLst>
          </c:dPt>
          <c:dPt>
            <c:idx val="8"/>
            <c:bubble3D val="0"/>
            <c:extLst>
              <c:ext xmlns:c16="http://schemas.microsoft.com/office/drawing/2014/chart" uri="{C3380CC4-5D6E-409C-BE32-E72D297353CC}">
                <c16:uniqueId val="{00000005-B8C1-457C-A00D-72405C6DB935}"/>
              </c:ext>
            </c:extLst>
          </c:dPt>
          <c:dPt>
            <c:idx val="16"/>
            <c:bubble3D val="0"/>
            <c:extLst>
              <c:ext xmlns:c16="http://schemas.microsoft.com/office/drawing/2014/chart" uri="{C3380CC4-5D6E-409C-BE32-E72D297353CC}">
                <c16:uniqueId val="{00000006-B8C1-457C-A00D-72405C6DB935}"/>
              </c:ext>
            </c:extLst>
          </c:dPt>
          <c:dPt>
            <c:idx val="24"/>
            <c:bubble3D val="0"/>
            <c:extLst>
              <c:ext xmlns:c16="http://schemas.microsoft.com/office/drawing/2014/chart" uri="{C3380CC4-5D6E-409C-BE32-E72D297353CC}">
                <c16:uniqueId val="{00000007-B8C1-457C-A00D-72405C6DB935}"/>
              </c:ext>
            </c:extLst>
          </c:dPt>
          <c:dPt>
            <c:idx val="32"/>
            <c:bubble3D val="0"/>
            <c:extLst>
              <c:ext xmlns:c16="http://schemas.microsoft.com/office/drawing/2014/chart" uri="{C3380CC4-5D6E-409C-BE32-E72D297353CC}">
                <c16:uniqueId val="{00000008-B8C1-457C-A00D-72405C6DB93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C1-457C-A00D-72405C6DB93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1-457C-A00D-72405C6DB93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1-457C-A00D-72405C6DB93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1-457C-A00D-72405C6DB93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1-457C-A00D-72405C6DB93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1-457C-A00D-72405C6DB93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C1-457C-A00D-72405C6DB93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C1-457C-A00D-72405C6DB93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C1-457C-A00D-72405C6DB93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7.3</c:v>
                </c:pt>
                <c:pt idx="16">
                  <c:v>7.5</c:v>
                </c:pt>
                <c:pt idx="24">
                  <c:v>7.7</c:v>
                </c:pt>
                <c:pt idx="32">
                  <c:v>7.4</c:v>
                </c:pt>
              </c:numCache>
            </c:numRef>
          </c:xVal>
          <c:yVal>
            <c:numRef>
              <c:f>公会計指標分析・財政指標組合せ分析表!$BP$73:$DC$73</c:f>
              <c:numCache>
                <c:formatCode>#,##0.0;"▲ "#,##0.0</c:formatCode>
                <c:ptCount val="40"/>
                <c:pt idx="0">
                  <c:v>64.8</c:v>
                </c:pt>
                <c:pt idx="8">
                  <c:v>59.3</c:v>
                </c:pt>
                <c:pt idx="16">
                  <c:v>42.4</c:v>
                </c:pt>
                <c:pt idx="24">
                  <c:v>31.2</c:v>
                </c:pt>
                <c:pt idx="32">
                  <c:v>28.6</c:v>
                </c:pt>
              </c:numCache>
            </c:numRef>
          </c:yVal>
          <c:smooth val="0"/>
          <c:extLst>
            <c:ext xmlns:c16="http://schemas.microsoft.com/office/drawing/2014/chart" uri="{C3380CC4-5D6E-409C-BE32-E72D297353CC}">
              <c16:uniqueId val="{00000009-B8C1-457C-A00D-72405C6DB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8C1-457C-A00D-72405C6DB935}"/>
              </c:ext>
            </c:extLst>
          </c:dPt>
          <c:dPt>
            <c:idx val="1"/>
            <c:bubble3D val="0"/>
            <c:extLst>
              <c:ext xmlns:c16="http://schemas.microsoft.com/office/drawing/2014/chart" uri="{C3380CC4-5D6E-409C-BE32-E72D297353CC}">
                <c16:uniqueId val="{0000000B-B8C1-457C-A00D-72405C6DB935}"/>
              </c:ext>
            </c:extLst>
          </c:dPt>
          <c:dPt>
            <c:idx val="2"/>
            <c:bubble3D val="0"/>
            <c:extLst>
              <c:ext xmlns:c16="http://schemas.microsoft.com/office/drawing/2014/chart" uri="{C3380CC4-5D6E-409C-BE32-E72D297353CC}">
                <c16:uniqueId val="{0000000C-B8C1-457C-A00D-72405C6DB935}"/>
              </c:ext>
            </c:extLst>
          </c:dPt>
          <c:dPt>
            <c:idx val="3"/>
            <c:bubble3D val="0"/>
            <c:extLst>
              <c:ext xmlns:c16="http://schemas.microsoft.com/office/drawing/2014/chart" uri="{C3380CC4-5D6E-409C-BE32-E72D297353CC}">
                <c16:uniqueId val="{0000000D-B8C1-457C-A00D-72405C6DB935}"/>
              </c:ext>
            </c:extLst>
          </c:dPt>
          <c:dPt>
            <c:idx val="4"/>
            <c:bubble3D val="0"/>
            <c:extLst>
              <c:ext xmlns:c16="http://schemas.microsoft.com/office/drawing/2014/chart" uri="{C3380CC4-5D6E-409C-BE32-E72D297353CC}">
                <c16:uniqueId val="{0000000E-B8C1-457C-A00D-72405C6DB935}"/>
              </c:ext>
            </c:extLst>
          </c:dPt>
          <c:dPt>
            <c:idx val="8"/>
            <c:bubble3D val="0"/>
            <c:extLst>
              <c:ext xmlns:c16="http://schemas.microsoft.com/office/drawing/2014/chart" uri="{C3380CC4-5D6E-409C-BE32-E72D297353CC}">
                <c16:uniqueId val="{0000000F-B8C1-457C-A00D-72405C6DB935}"/>
              </c:ext>
            </c:extLst>
          </c:dPt>
          <c:dPt>
            <c:idx val="16"/>
            <c:bubble3D val="0"/>
            <c:extLst>
              <c:ext xmlns:c16="http://schemas.microsoft.com/office/drawing/2014/chart" uri="{C3380CC4-5D6E-409C-BE32-E72D297353CC}">
                <c16:uniqueId val="{00000010-B8C1-457C-A00D-72405C6DB935}"/>
              </c:ext>
            </c:extLst>
          </c:dPt>
          <c:dPt>
            <c:idx val="24"/>
            <c:bubble3D val="0"/>
            <c:extLst>
              <c:ext xmlns:c16="http://schemas.microsoft.com/office/drawing/2014/chart" uri="{C3380CC4-5D6E-409C-BE32-E72D297353CC}">
                <c16:uniqueId val="{00000011-B8C1-457C-A00D-72405C6DB935}"/>
              </c:ext>
            </c:extLst>
          </c:dPt>
          <c:dPt>
            <c:idx val="32"/>
            <c:bubble3D val="0"/>
            <c:extLst>
              <c:ext xmlns:c16="http://schemas.microsoft.com/office/drawing/2014/chart" uri="{C3380CC4-5D6E-409C-BE32-E72D297353CC}">
                <c16:uniqueId val="{00000012-B8C1-457C-A00D-72405C6DB935}"/>
              </c:ext>
            </c:extLst>
          </c:dPt>
          <c:dLbls>
            <c:dLbl>
              <c:idx val="0"/>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C1-457C-A00D-72405C6DB935}"/>
                </c:ext>
              </c:extLst>
            </c:dLbl>
            <c:dLbl>
              <c:idx val="1"/>
              <c:delete val="1"/>
              <c:extLst>
                <c:ext xmlns:c15="http://schemas.microsoft.com/office/drawing/2012/chart" uri="{CE6537A1-D6FC-4f65-9D91-7224C49458BB}"/>
                <c:ext xmlns:c16="http://schemas.microsoft.com/office/drawing/2014/chart" uri="{C3380CC4-5D6E-409C-BE32-E72D297353CC}">
                  <c16:uniqueId val="{0000000B-B8C1-457C-A00D-72405C6DB935}"/>
                </c:ext>
              </c:extLst>
            </c:dLbl>
            <c:dLbl>
              <c:idx val="2"/>
              <c:delete val="1"/>
              <c:extLst>
                <c:ext xmlns:c15="http://schemas.microsoft.com/office/drawing/2012/chart" uri="{CE6537A1-D6FC-4f65-9D91-7224C49458BB}"/>
                <c:ext xmlns:c16="http://schemas.microsoft.com/office/drawing/2014/chart" uri="{C3380CC4-5D6E-409C-BE32-E72D297353CC}">
                  <c16:uniqueId val="{0000000C-B8C1-457C-A00D-72405C6DB935}"/>
                </c:ext>
              </c:extLst>
            </c:dLbl>
            <c:dLbl>
              <c:idx val="3"/>
              <c:delete val="1"/>
              <c:extLst>
                <c:ext xmlns:c15="http://schemas.microsoft.com/office/drawing/2012/chart" uri="{CE6537A1-D6FC-4f65-9D91-7224C49458BB}"/>
                <c:ext xmlns:c16="http://schemas.microsoft.com/office/drawing/2014/chart" uri="{C3380CC4-5D6E-409C-BE32-E72D297353CC}">
                  <c16:uniqueId val="{0000000D-B8C1-457C-A00D-72405C6DB935}"/>
                </c:ext>
              </c:extLst>
            </c:dLbl>
            <c:dLbl>
              <c:idx val="4"/>
              <c:delete val="1"/>
              <c:extLst>
                <c:ext xmlns:c15="http://schemas.microsoft.com/office/drawing/2012/chart" uri="{CE6537A1-D6FC-4f65-9D91-7224C49458BB}"/>
                <c:ext xmlns:c16="http://schemas.microsoft.com/office/drawing/2014/chart" uri="{C3380CC4-5D6E-409C-BE32-E72D297353CC}">
                  <c16:uniqueId val="{0000000E-B8C1-457C-A00D-72405C6DB935}"/>
                </c:ext>
              </c:extLst>
            </c:dLbl>
            <c:dLbl>
              <c:idx val="8"/>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C1-457C-A00D-72405C6DB935}"/>
                </c:ext>
              </c:extLst>
            </c:dLbl>
            <c:dLbl>
              <c:idx val="16"/>
              <c:layout>
                <c:manualLayout>
                  <c:x val="-2.671099773477058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C1-457C-A00D-72405C6DB935}"/>
                </c:ext>
              </c:extLst>
            </c:dLbl>
            <c:dLbl>
              <c:idx val="24"/>
              <c:layout>
                <c:manualLayout>
                  <c:x val="-3.6429687715380722E-2"/>
                  <c:y val="-8.133737286005204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C1-457C-A00D-72405C6DB935}"/>
                </c:ext>
              </c:extLst>
            </c:dLbl>
            <c:dLbl>
              <c:idx val="32"/>
              <c:layout>
                <c:manualLayout>
                  <c:x val="-3.1570342725075584E-2"/>
                  <c:y val="-4.34959213155358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C1-457C-A00D-72405C6DB93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B8C1-457C-A00D-72405C6DB935}"/>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法人税や固定資産税、地方消費税交付金等の増により基準財政収入額が大きく伸びたが、高齢者保健福祉費や社会福祉費等の基準財政需要額がその伸び率を上回る増となったため、単年度の財政力指数は増加した。一方で、令和５年度の指数よりも３か年平均から外れる令和２年度の指数の方が大きかったため、３か年平均の財政力指数としては低下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類似団体の平均水準は上回っているものの、少子高齢社会の進展により扶助費の増加が増えることが見込まれるため、歳入確保や経費縮減を通じ、引き続き財政の健全化に努める。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xdr:cNvCxnSpPr/>
      </xdr:nvCxnSpPr>
      <xdr:spPr>
        <a:xfrm flipV="1">
          <a:off x="4953000"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7175"/>
    <xdr:sp macro="" textlink="">
      <xdr:nvSpPr>
        <xdr:cNvPr id="67" name="財政力最小値テキスト"/>
        <xdr:cNvSpPr txBox="1"/>
      </xdr:nvSpPr>
      <xdr:spPr>
        <a:xfrm>
          <a:off x="5041900" y="7698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75565</xdr:rowOff>
    </xdr:from>
    <xdr:to>
      <xdr:col>23</xdr:col>
      <xdr:colOff>133350</xdr:colOff>
      <xdr:row>40</xdr:row>
      <xdr:rowOff>92710</xdr:rowOff>
    </xdr:to>
    <xdr:cxnSp macro="">
      <xdr:nvCxnSpPr>
        <xdr:cNvPr id="71" name="直線コネクタ 70"/>
        <xdr:cNvCxnSpPr/>
      </xdr:nvCxnSpPr>
      <xdr:spPr>
        <a:xfrm>
          <a:off x="4114800" y="69335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152400</xdr:rowOff>
    </xdr:from>
    <xdr:ext cx="762000" cy="259080"/>
    <xdr:sp macro="" textlink="">
      <xdr:nvSpPr>
        <xdr:cNvPr id="72" name="財政力平均値テキスト"/>
        <xdr:cNvSpPr txBox="1"/>
      </xdr:nvSpPr>
      <xdr:spPr>
        <a:xfrm>
          <a:off x="5041900" y="718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73" name="フローチャート: 判断 72"/>
        <xdr:cNvSpPr/>
      </xdr:nvSpPr>
      <xdr:spPr>
        <a:xfrm>
          <a:off x="49022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40640</xdr:rowOff>
    </xdr:from>
    <xdr:to>
      <xdr:col>19</xdr:col>
      <xdr:colOff>133350</xdr:colOff>
      <xdr:row>40</xdr:row>
      <xdr:rowOff>75565</xdr:rowOff>
    </xdr:to>
    <xdr:cxnSp macro="">
      <xdr:nvCxnSpPr>
        <xdr:cNvPr id="74" name="直線コネクタ 73"/>
        <xdr:cNvCxnSpPr/>
      </xdr:nvCxnSpPr>
      <xdr:spPr>
        <a:xfrm>
          <a:off x="3225800" y="68986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163195</xdr:rowOff>
    </xdr:from>
    <xdr:to>
      <xdr:col>19</xdr:col>
      <xdr:colOff>184150</xdr:colOff>
      <xdr:row>42</xdr:row>
      <xdr:rowOff>93345</xdr:rowOff>
    </xdr:to>
    <xdr:sp macro="" textlink="">
      <xdr:nvSpPr>
        <xdr:cNvPr id="75" name="フローチャート: 判断 74"/>
        <xdr:cNvSpPr/>
      </xdr:nvSpPr>
      <xdr:spPr>
        <a:xfrm>
          <a:off x="40640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78105</xdr:rowOff>
    </xdr:from>
    <xdr:ext cx="736600" cy="257175"/>
    <xdr:sp macro="" textlink="">
      <xdr:nvSpPr>
        <xdr:cNvPr id="76" name="テキスト ボックス 75"/>
        <xdr:cNvSpPr txBox="1"/>
      </xdr:nvSpPr>
      <xdr:spPr>
        <a:xfrm>
          <a:off x="3733800" y="72790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160655</xdr:rowOff>
    </xdr:from>
    <xdr:to>
      <xdr:col>15</xdr:col>
      <xdr:colOff>82550</xdr:colOff>
      <xdr:row>40</xdr:row>
      <xdr:rowOff>40640</xdr:rowOff>
    </xdr:to>
    <xdr:cxnSp macro="">
      <xdr:nvCxnSpPr>
        <xdr:cNvPr id="77" name="直線コネクタ 76"/>
        <xdr:cNvCxnSpPr/>
      </xdr:nvCxnSpPr>
      <xdr:spPr>
        <a:xfrm>
          <a:off x="2336800" y="68472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128905</xdr:rowOff>
    </xdr:from>
    <xdr:to>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43815</xdr:rowOff>
    </xdr:from>
    <xdr:ext cx="762000" cy="257175"/>
    <xdr:sp macro="" textlink="">
      <xdr:nvSpPr>
        <xdr:cNvPr id="79" name="テキスト ボックス 78"/>
        <xdr:cNvSpPr txBox="1"/>
      </xdr:nvSpPr>
      <xdr:spPr>
        <a:xfrm>
          <a:off x="28448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160655</xdr:rowOff>
    </xdr:from>
    <xdr:to>
      <xdr:col>11</xdr:col>
      <xdr:colOff>31750</xdr:colOff>
      <xdr:row>39</xdr:row>
      <xdr:rowOff>160655</xdr:rowOff>
    </xdr:to>
    <xdr:cxnSp macro="">
      <xdr:nvCxnSpPr>
        <xdr:cNvPr id="80" name="直線コネクタ 79"/>
        <xdr:cNvCxnSpPr/>
      </xdr:nvCxnSpPr>
      <xdr:spPr>
        <a:xfrm>
          <a:off x="1447800" y="6847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9525</xdr:rowOff>
    </xdr:from>
    <xdr:ext cx="762000" cy="257175"/>
    <xdr:sp macro="" textlink="">
      <xdr:nvSpPr>
        <xdr:cNvPr id="82" name="テキスト ボックス 81"/>
        <xdr:cNvSpPr txBox="1"/>
      </xdr:nvSpPr>
      <xdr:spPr>
        <a:xfrm>
          <a:off x="1955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xdr:rowOff>
    </xdr:from>
    <xdr:ext cx="762000" cy="257175"/>
    <xdr:sp macro="" textlink="">
      <xdr:nvSpPr>
        <xdr:cNvPr id="84" name="テキスト ボックス 83"/>
        <xdr:cNvSpPr txBox="1"/>
      </xdr:nvSpPr>
      <xdr:spPr>
        <a:xfrm>
          <a:off x="1066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41910</xdr:rowOff>
    </xdr:from>
    <xdr:to>
      <xdr:col>23</xdr:col>
      <xdr:colOff>184150</xdr:colOff>
      <xdr:row>40</xdr:row>
      <xdr:rowOff>143510</xdr:rowOff>
    </xdr:to>
    <xdr:sp macro="" textlink="">
      <xdr:nvSpPr>
        <xdr:cNvPr id="90" name="楕円 89"/>
        <xdr:cNvSpPr/>
      </xdr:nvSpPr>
      <xdr:spPr>
        <a:xfrm>
          <a:off x="49022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58420</xdr:rowOff>
    </xdr:from>
    <xdr:ext cx="762000" cy="259080"/>
    <xdr:sp macro="" textlink="">
      <xdr:nvSpPr>
        <xdr:cNvPr id="91" name="財政力該当値テキスト"/>
        <xdr:cNvSpPr txBox="1"/>
      </xdr:nvSpPr>
      <xdr:spPr>
        <a:xfrm>
          <a:off x="50419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24765</xdr:rowOff>
    </xdr:from>
    <xdr:to>
      <xdr:col>19</xdr:col>
      <xdr:colOff>184150</xdr:colOff>
      <xdr:row>40</xdr:row>
      <xdr:rowOff>126365</xdr:rowOff>
    </xdr:to>
    <xdr:sp macro="" textlink="">
      <xdr:nvSpPr>
        <xdr:cNvPr id="92" name="楕円 91"/>
        <xdr:cNvSpPr/>
      </xdr:nvSpPr>
      <xdr:spPr>
        <a:xfrm>
          <a:off x="4064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136525</xdr:rowOff>
    </xdr:from>
    <xdr:ext cx="736600" cy="258445"/>
    <xdr:sp macro="" textlink="">
      <xdr:nvSpPr>
        <xdr:cNvPr id="93" name="テキスト ボックス 92"/>
        <xdr:cNvSpPr txBox="1"/>
      </xdr:nvSpPr>
      <xdr:spPr>
        <a:xfrm>
          <a:off x="3733800" y="6651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161290</xdr:rowOff>
    </xdr:from>
    <xdr:to>
      <xdr:col>15</xdr:col>
      <xdr:colOff>133350</xdr:colOff>
      <xdr:row>40</xdr:row>
      <xdr:rowOff>91440</xdr:rowOff>
    </xdr:to>
    <xdr:sp macro="" textlink="">
      <xdr:nvSpPr>
        <xdr:cNvPr id="94" name="楕円 93"/>
        <xdr:cNvSpPr/>
      </xdr:nvSpPr>
      <xdr:spPr>
        <a:xfrm>
          <a:off x="31750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101600</xdr:rowOff>
    </xdr:from>
    <xdr:ext cx="762000" cy="259080"/>
    <xdr:sp macro="" textlink="">
      <xdr:nvSpPr>
        <xdr:cNvPr id="95" name="テキスト ボックス 94"/>
        <xdr:cNvSpPr txBox="1"/>
      </xdr:nvSpPr>
      <xdr:spPr>
        <a:xfrm>
          <a:off x="2844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109855</xdr:rowOff>
    </xdr:from>
    <xdr:to>
      <xdr:col>11</xdr:col>
      <xdr:colOff>82550</xdr:colOff>
      <xdr:row>40</xdr:row>
      <xdr:rowOff>40640</xdr:rowOff>
    </xdr:to>
    <xdr:sp macro="" textlink="">
      <xdr:nvSpPr>
        <xdr:cNvPr id="96" name="楕円 95"/>
        <xdr:cNvSpPr/>
      </xdr:nvSpPr>
      <xdr:spPr>
        <a:xfrm>
          <a:off x="2286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50165</xdr:rowOff>
    </xdr:from>
    <xdr:ext cx="762000" cy="259080"/>
    <xdr:sp macro="" textlink="">
      <xdr:nvSpPr>
        <xdr:cNvPr id="97" name="テキスト ボックス 96"/>
        <xdr:cNvSpPr txBox="1"/>
      </xdr:nvSpPr>
      <xdr:spPr>
        <a:xfrm>
          <a:off x="1955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109855</xdr:rowOff>
    </xdr:from>
    <xdr:to>
      <xdr:col>7</xdr:col>
      <xdr:colOff>31750</xdr:colOff>
      <xdr:row>40</xdr:row>
      <xdr:rowOff>40640</xdr:rowOff>
    </xdr:to>
    <xdr:sp macro="" textlink="">
      <xdr:nvSpPr>
        <xdr:cNvPr id="98" name="楕円 97"/>
        <xdr:cNvSpPr/>
      </xdr:nvSpPr>
      <xdr:spPr>
        <a:xfrm>
          <a:off x="1397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50165</xdr:rowOff>
    </xdr:from>
    <xdr:ext cx="762000" cy="259080"/>
    <xdr:sp macro="" textlink="">
      <xdr:nvSpPr>
        <xdr:cNvPr id="99" name="テキスト ボックス 98"/>
        <xdr:cNvSpPr txBox="1"/>
      </xdr:nvSpPr>
      <xdr:spPr>
        <a:xfrm>
          <a:off x="1066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令和３年度のみ、新型コロナウイルス感染症に関する施策実施状況を踏まえ、交付税の追加交付が行われたこと等により他年度と比較し大幅に改善していたが、それ以外は概ね同水準であり、財政が硬直化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類似団体の平均を上回っているため、今後も行財政改革を推進し、歳出削減に努めるとともに、徴収率の向上など歳入対策も積極的に取り組み、比率の改善に努める。</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3" name="テキスト ボックス 122"/>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99695</xdr:rowOff>
    </xdr:to>
    <xdr:cxnSp macro="">
      <xdr:nvCxnSpPr>
        <xdr:cNvPr id="127" name="直線コネクタ 126"/>
        <xdr:cNvCxnSpPr/>
      </xdr:nvCxnSpPr>
      <xdr:spPr>
        <a:xfrm flipV="1">
          <a:off x="4953000"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71755</xdr:rowOff>
    </xdr:from>
    <xdr:ext cx="762000" cy="259080"/>
    <xdr:sp macro="" textlink="">
      <xdr:nvSpPr>
        <xdr:cNvPr id="128" name="財政構造の弾力性最小値テキスト"/>
        <xdr:cNvSpPr txBox="1"/>
      </xdr:nvSpPr>
      <xdr:spPr>
        <a:xfrm>
          <a:off x="5041900" y="1121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99695</xdr:rowOff>
    </xdr:from>
    <xdr:to>
      <xdr:col>24</xdr:col>
      <xdr:colOff>12700</xdr:colOff>
      <xdr:row>65</xdr:row>
      <xdr:rowOff>99695</xdr:rowOff>
    </xdr:to>
    <xdr:cxnSp macro="">
      <xdr:nvCxnSpPr>
        <xdr:cNvPr id="129" name="直線コネクタ 128"/>
        <xdr:cNvCxnSpPr/>
      </xdr:nvCxnSpPr>
      <xdr:spPr>
        <a:xfrm>
          <a:off x="4864100" y="1124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17780</xdr:rowOff>
    </xdr:from>
    <xdr:ext cx="762000" cy="257175"/>
    <xdr:sp macro="" textlink="">
      <xdr:nvSpPr>
        <xdr:cNvPr id="130" name="財政構造の弾力性最大値テキスト"/>
        <xdr:cNvSpPr txBox="1"/>
      </xdr:nvSpPr>
      <xdr:spPr>
        <a:xfrm>
          <a:off x="5041900" y="9790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80645</xdr:rowOff>
    </xdr:from>
    <xdr:to>
      <xdr:col>23</xdr:col>
      <xdr:colOff>133350</xdr:colOff>
      <xdr:row>64</xdr:row>
      <xdr:rowOff>10160</xdr:rowOff>
    </xdr:to>
    <xdr:cxnSp macro="">
      <xdr:nvCxnSpPr>
        <xdr:cNvPr id="132" name="直線コネクタ 131"/>
        <xdr:cNvCxnSpPr/>
      </xdr:nvCxnSpPr>
      <xdr:spPr>
        <a:xfrm>
          <a:off x="4114800" y="108819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82550</xdr:rowOff>
    </xdr:from>
    <xdr:ext cx="762000" cy="259080"/>
    <xdr:sp macro="" textlink="">
      <xdr:nvSpPr>
        <xdr:cNvPr id="133" name="財政構造の弾力性平均値テキスト"/>
        <xdr:cNvSpPr txBox="1"/>
      </xdr:nvSpPr>
      <xdr:spPr>
        <a:xfrm>
          <a:off x="5041900" y="1054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158115</xdr:rowOff>
    </xdr:from>
    <xdr:to>
      <xdr:col>19</xdr:col>
      <xdr:colOff>133350</xdr:colOff>
      <xdr:row>63</xdr:row>
      <xdr:rowOff>80645</xdr:rowOff>
    </xdr:to>
    <xdr:cxnSp macro="">
      <xdr:nvCxnSpPr>
        <xdr:cNvPr id="135" name="直線コネクタ 134"/>
        <xdr:cNvCxnSpPr/>
      </xdr:nvCxnSpPr>
      <xdr:spPr>
        <a:xfrm>
          <a:off x="3225800" y="1061656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104775</xdr:rowOff>
    </xdr:to>
    <xdr:sp macro="" textlink="">
      <xdr:nvSpPr>
        <xdr:cNvPr id="136" name="フローチャート: 判断 135"/>
        <xdr:cNvSpPr/>
      </xdr:nvSpPr>
      <xdr:spPr>
        <a:xfrm>
          <a:off x="40640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114935</xdr:rowOff>
    </xdr:from>
    <xdr:ext cx="736600" cy="259080"/>
    <xdr:sp macro="" textlink="">
      <xdr:nvSpPr>
        <xdr:cNvPr id="137" name="テキスト ボックス 136"/>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158115</xdr:rowOff>
    </xdr:from>
    <xdr:to>
      <xdr:col>15</xdr:col>
      <xdr:colOff>82550</xdr:colOff>
      <xdr:row>63</xdr:row>
      <xdr:rowOff>157480</xdr:rowOff>
    </xdr:to>
    <xdr:cxnSp macro="">
      <xdr:nvCxnSpPr>
        <xdr:cNvPr id="138" name="直線コネクタ 137"/>
        <xdr:cNvCxnSpPr/>
      </xdr:nvCxnSpPr>
      <xdr:spPr>
        <a:xfrm flipV="1">
          <a:off x="2336800" y="1061656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25400</xdr:rowOff>
    </xdr:from>
    <xdr:to>
      <xdr:col>15</xdr:col>
      <xdr:colOff>133350</xdr:colOff>
      <xdr:row>61</xdr:row>
      <xdr:rowOff>127000</xdr:rowOff>
    </xdr:to>
    <xdr:sp macro="" textlink="">
      <xdr:nvSpPr>
        <xdr:cNvPr id="139" name="フローチャート: 判断 138"/>
        <xdr:cNvSpPr/>
      </xdr:nvSpPr>
      <xdr:spPr>
        <a:xfrm>
          <a:off x="3175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137160</xdr:rowOff>
    </xdr:from>
    <xdr:ext cx="762000" cy="259080"/>
    <xdr:sp macro="" textlink="">
      <xdr:nvSpPr>
        <xdr:cNvPr id="140" name="テキスト ボックス 139"/>
        <xdr:cNvSpPr txBox="1"/>
      </xdr:nvSpPr>
      <xdr:spPr>
        <a:xfrm>
          <a:off x="2844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157480</xdr:rowOff>
    </xdr:from>
    <xdr:to>
      <xdr:col>11</xdr:col>
      <xdr:colOff>31750</xdr:colOff>
      <xdr:row>64</xdr:row>
      <xdr:rowOff>10160</xdr:rowOff>
    </xdr:to>
    <xdr:cxnSp macro="">
      <xdr:nvCxnSpPr>
        <xdr:cNvPr id="141" name="直線コネクタ 140"/>
        <xdr:cNvCxnSpPr/>
      </xdr:nvCxnSpPr>
      <xdr:spPr>
        <a:xfrm flipV="1">
          <a:off x="1447800" y="10958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60960</xdr:rowOff>
    </xdr:from>
    <xdr:to>
      <xdr:col>11</xdr:col>
      <xdr:colOff>82550</xdr:colOff>
      <xdr:row>62</xdr:row>
      <xdr:rowOff>162560</xdr:rowOff>
    </xdr:to>
    <xdr:sp macro="" textlink="">
      <xdr:nvSpPr>
        <xdr:cNvPr id="142" name="フローチャート: 判断 141"/>
        <xdr:cNvSpPr/>
      </xdr:nvSpPr>
      <xdr:spPr>
        <a:xfrm>
          <a:off x="2286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9080"/>
    <xdr:sp macro="" textlink="">
      <xdr:nvSpPr>
        <xdr:cNvPr id="143" name="テキスト ボックス 142"/>
        <xdr:cNvSpPr txBox="1"/>
      </xdr:nvSpPr>
      <xdr:spPr>
        <a:xfrm>
          <a:off x="1955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80645</xdr:rowOff>
    </xdr:from>
    <xdr:to>
      <xdr:col>7</xdr:col>
      <xdr:colOff>31750</xdr:colOff>
      <xdr:row>63</xdr:row>
      <xdr:rowOff>10795</xdr:rowOff>
    </xdr:to>
    <xdr:sp macro="" textlink="">
      <xdr:nvSpPr>
        <xdr:cNvPr id="144" name="フローチャート: 判断 143"/>
        <xdr:cNvSpPr/>
      </xdr:nvSpPr>
      <xdr:spPr>
        <a:xfrm>
          <a:off x="1397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20955</xdr:rowOff>
    </xdr:from>
    <xdr:ext cx="762000" cy="257175"/>
    <xdr:sp macro="" textlink="">
      <xdr:nvSpPr>
        <xdr:cNvPr id="145" name="テキスト ボックス 144"/>
        <xdr:cNvSpPr txBox="1"/>
      </xdr:nvSpPr>
      <xdr:spPr>
        <a:xfrm>
          <a:off x="1066800" y="10479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130810</xdr:rowOff>
    </xdr:from>
    <xdr:to>
      <xdr:col>23</xdr:col>
      <xdr:colOff>184150</xdr:colOff>
      <xdr:row>64</xdr:row>
      <xdr:rowOff>60960</xdr:rowOff>
    </xdr:to>
    <xdr:sp macro="" textlink="">
      <xdr:nvSpPr>
        <xdr:cNvPr id="151" name="楕円 150"/>
        <xdr:cNvSpPr/>
      </xdr:nvSpPr>
      <xdr:spPr>
        <a:xfrm>
          <a:off x="49022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102870</xdr:rowOff>
    </xdr:from>
    <xdr:ext cx="762000" cy="259080"/>
    <xdr:sp macro="" textlink="">
      <xdr:nvSpPr>
        <xdr:cNvPr id="152" name="財政構造の弾力性該当値テキスト"/>
        <xdr:cNvSpPr txBox="1"/>
      </xdr:nvSpPr>
      <xdr:spPr>
        <a:xfrm>
          <a:off x="5041900" y="1090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29845</xdr:rowOff>
    </xdr:from>
    <xdr:to>
      <xdr:col>19</xdr:col>
      <xdr:colOff>184150</xdr:colOff>
      <xdr:row>63</xdr:row>
      <xdr:rowOff>132080</xdr:rowOff>
    </xdr:to>
    <xdr:sp macro="" textlink="">
      <xdr:nvSpPr>
        <xdr:cNvPr id="153" name="楕円 152"/>
        <xdr:cNvSpPr/>
      </xdr:nvSpPr>
      <xdr:spPr>
        <a:xfrm>
          <a:off x="40640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116205</xdr:rowOff>
    </xdr:from>
    <xdr:ext cx="736600" cy="259080"/>
    <xdr:sp macro="" textlink="">
      <xdr:nvSpPr>
        <xdr:cNvPr id="154" name="テキスト ボックス 153"/>
        <xdr:cNvSpPr txBox="1"/>
      </xdr:nvSpPr>
      <xdr:spPr>
        <a:xfrm>
          <a:off x="3733800" y="1091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107315</xdr:rowOff>
    </xdr:from>
    <xdr:to>
      <xdr:col>15</xdr:col>
      <xdr:colOff>133350</xdr:colOff>
      <xdr:row>62</xdr:row>
      <xdr:rowOff>37465</xdr:rowOff>
    </xdr:to>
    <xdr:sp macro="" textlink="">
      <xdr:nvSpPr>
        <xdr:cNvPr id="155" name="楕円 154"/>
        <xdr:cNvSpPr/>
      </xdr:nvSpPr>
      <xdr:spPr>
        <a:xfrm>
          <a:off x="3175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22225</xdr:rowOff>
    </xdr:from>
    <xdr:ext cx="762000" cy="258445"/>
    <xdr:sp macro="" textlink="">
      <xdr:nvSpPr>
        <xdr:cNvPr id="156" name="テキスト ボックス 155"/>
        <xdr:cNvSpPr txBox="1"/>
      </xdr:nvSpPr>
      <xdr:spPr>
        <a:xfrm>
          <a:off x="2844800" y="1065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106680</xdr:rowOff>
    </xdr:from>
    <xdr:to>
      <xdr:col>11</xdr:col>
      <xdr:colOff>82550</xdr:colOff>
      <xdr:row>64</xdr:row>
      <xdr:rowOff>36830</xdr:rowOff>
    </xdr:to>
    <xdr:sp macro="" textlink="">
      <xdr:nvSpPr>
        <xdr:cNvPr id="157" name="楕円 156"/>
        <xdr:cNvSpPr/>
      </xdr:nvSpPr>
      <xdr:spPr>
        <a:xfrm>
          <a:off x="2286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21590</xdr:rowOff>
    </xdr:from>
    <xdr:ext cx="762000" cy="259080"/>
    <xdr:sp macro="" textlink="">
      <xdr:nvSpPr>
        <xdr:cNvPr id="158" name="テキスト ボックス 157"/>
        <xdr:cNvSpPr txBox="1"/>
      </xdr:nvSpPr>
      <xdr:spPr>
        <a:xfrm>
          <a:off x="195580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130810</xdr:rowOff>
    </xdr:from>
    <xdr:to>
      <xdr:col>7</xdr:col>
      <xdr:colOff>31750</xdr:colOff>
      <xdr:row>64</xdr:row>
      <xdr:rowOff>60960</xdr:rowOff>
    </xdr:to>
    <xdr:sp macro="" textlink="">
      <xdr:nvSpPr>
        <xdr:cNvPr id="159" name="楕円 158"/>
        <xdr:cNvSpPr/>
      </xdr:nvSpPr>
      <xdr:spPr>
        <a:xfrm>
          <a:off x="1397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45720</xdr:rowOff>
    </xdr:from>
    <xdr:ext cx="762000" cy="259080"/>
    <xdr:sp macro="" textlink="">
      <xdr:nvSpPr>
        <xdr:cNvPr id="160" name="テキスト ボックス 159"/>
        <xdr:cNvSpPr txBox="1"/>
      </xdr:nvSpPr>
      <xdr:spPr>
        <a:xfrm>
          <a:off x="1066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人口１人当たり人件費・物件費等決算額は、前年度と比較して４，８０３円減少した。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ワクチン接種に係る委託料の減や、新型コロナウイルス感染症対応地方創生臨時交付金を活用した事業に係る委託料の皆減等の影響が大きくなっている。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普通建設事業に係る委託料も大幅に減となってはいるが、大型事業の実施により、今後は増となることが見込まれる。類似団体平均を下回っているものの、引き続き適正な水準の確保に努める。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41275</xdr:rowOff>
    </xdr:from>
    <xdr:to>
      <xdr:col>23</xdr:col>
      <xdr:colOff>133350</xdr:colOff>
      <xdr:row>88</xdr:row>
      <xdr:rowOff>111760</xdr:rowOff>
    </xdr:to>
    <xdr:cxnSp macro="">
      <xdr:nvCxnSpPr>
        <xdr:cNvPr id="190" name="直線コネクタ 189"/>
        <xdr:cNvCxnSpPr/>
      </xdr:nvCxnSpPr>
      <xdr:spPr>
        <a:xfrm flipV="1">
          <a:off x="4953000" y="137572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83820</xdr:rowOff>
    </xdr:from>
    <xdr:ext cx="762000" cy="259080"/>
    <xdr:sp macro="" textlink="">
      <xdr:nvSpPr>
        <xdr:cNvPr id="191" name="人件費・物件費等の状況最小値テキスト"/>
        <xdr:cNvSpPr txBox="1"/>
      </xdr:nvSpPr>
      <xdr:spPr>
        <a:xfrm>
          <a:off x="50419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111760</xdr:rowOff>
    </xdr:from>
    <xdr:to>
      <xdr:col>24</xdr:col>
      <xdr:colOff>12700</xdr:colOff>
      <xdr:row>88</xdr:row>
      <xdr:rowOff>111760</xdr:rowOff>
    </xdr:to>
    <xdr:cxnSp macro="">
      <xdr:nvCxnSpPr>
        <xdr:cNvPr id="192" name="直線コネクタ 191"/>
        <xdr:cNvCxnSpPr/>
      </xdr:nvCxnSpPr>
      <xdr:spPr>
        <a:xfrm>
          <a:off x="4864100" y="1519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127635</xdr:rowOff>
    </xdr:from>
    <xdr:ext cx="762000" cy="259080"/>
    <xdr:sp macro="" textlink="">
      <xdr:nvSpPr>
        <xdr:cNvPr id="193"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41275</xdr:rowOff>
    </xdr:from>
    <xdr:to>
      <xdr:col>24</xdr:col>
      <xdr:colOff>12700</xdr:colOff>
      <xdr:row>80</xdr:row>
      <xdr:rowOff>41275</xdr:rowOff>
    </xdr:to>
    <xdr:cxnSp macro="">
      <xdr:nvCxnSpPr>
        <xdr:cNvPr id="194" name="直線コネクタ 193"/>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134620</xdr:rowOff>
    </xdr:from>
    <xdr:to>
      <xdr:col>23</xdr:col>
      <xdr:colOff>133350</xdr:colOff>
      <xdr:row>83</xdr:row>
      <xdr:rowOff>27940</xdr:rowOff>
    </xdr:to>
    <xdr:cxnSp macro="">
      <xdr:nvCxnSpPr>
        <xdr:cNvPr id="195" name="直線コネクタ 194"/>
        <xdr:cNvCxnSpPr/>
      </xdr:nvCxnSpPr>
      <xdr:spPr>
        <a:xfrm flipV="1">
          <a:off x="4114800" y="1419352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32385</xdr:rowOff>
    </xdr:from>
    <xdr:ext cx="762000" cy="257175"/>
    <xdr:sp macro="" textlink="">
      <xdr:nvSpPr>
        <xdr:cNvPr id="196" name="人件費・物件費等の状況平均値テキスト"/>
        <xdr:cNvSpPr txBox="1"/>
      </xdr:nvSpPr>
      <xdr:spPr>
        <a:xfrm>
          <a:off x="5041900" y="14262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60325</xdr:rowOff>
    </xdr:from>
    <xdr:to>
      <xdr:col>23</xdr:col>
      <xdr:colOff>184150</xdr:colOff>
      <xdr:row>83</xdr:row>
      <xdr:rowOff>161925</xdr:rowOff>
    </xdr:to>
    <xdr:sp macro="" textlink="">
      <xdr:nvSpPr>
        <xdr:cNvPr id="197" name="フローチャート: 判断 196"/>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147955</xdr:rowOff>
    </xdr:from>
    <xdr:to>
      <xdr:col>19</xdr:col>
      <xdr:colOff>133350</xdr:colOff>
      <xdr:row>83</xdr:row>
      <xdr:rowOff>27940</xdr:rowOff>
    </xdr:to>
    <xdr:cxnSp macro="">
      <xdr:nvCxnSpPr>
        <xdr:cNvPr id="198" name="直線コネクタ 197"/>
        <xdr:cNvCxnSpPr/>
      </xdr:nvCxnSpPr>
      <xdr:spPr>
        <a:xfrm>
          <a:off x="3225800" y="142068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9" name="フローチャート: 判断 198"/>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168910</xdr:rowOff>
    </xdr:from>
    <xdr:ext cx="736600" cy="257175"/>
    <xdr:sp macro="" textlink="">
      <xdr:nvSpPr>
        <xdr:cNvPr id="200" name="テキスト ボックス 199"/>
        <xdr:cNvSpPr txBox="1"/>
      </xdr:nvSpPr>
      <xdr:spPr>
        <a:xfrm>
          <a:off x="3733800" y="143992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95885</xdr:rowOff>
    </xdr:from>
    <xdr:to>
      <xdr:col>15</xdr:col>
      <xdr:colOff>82550</xdr:colOff>
      <xdr:row>82</xdr:row>
      <xdr:rowOff>147955</xdr:rowOff>
    </xdr:to>
    <xdr:cxnSp macro="">
      <xdr:nvCxnSpPr>
        <xdr:cNvPr id="201" name="直線コネクタ 200"/>
        <xdr:cNvCxnSpPr/>
      </xdr:nvCxnSpPr>
      <xdr:spPr>
        <a:xfrm>
          <a:off x="2336800" y="141547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20320</xdr:rowOff>
    </xdr:from>
    <xdr:to>
      <xdr:col>15</xdr:col>
      <xdr:colOff>133350</xdr:colOff>
      <xdr:row>83</xdr:row>
      <xdr:rowOff>121920</xdr:rowOff>
    </xdr:to>
    <xdr:sp macro="" textlink="">
      <xdr:nvSpPr>
        <xdr:cNvPr id="202" name="フローチャート: 判断 201"/>
        <xdr:cNvSpPr/>
      </xdr:nvSpPr>
      <xdr:spPr>
        <a:xfrm>
          <a:off x="3175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106680</xdr:rowOff>
    </xdr:from>
    <xdr:ext cx="762000" cy="259080"/>
    <xdr:sp macro="" textlink="">
      <xdr:nvSpPr>
        <xdr:cNvPr id="203" name="テキスト ボックス 202"/>
        <xdr:cNvSpPr txBox="1"/>
      </xdr:nvSpPr>
      <xdr:spPr>
        <a:xfrm>
          <a:off x="2844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95885</xdr:rowOff>
    </xdr:from>
    <xdr:to>
      <xdr:col>11</xdr:col>
      <xdr:colOff>31750</xdr:colOff>
      <xdr:row>82</xdr:row>
      <xdr:rowOff>95885</xdr:rowOff>
    </xdr:to>
    <xdr:cxnSp macro="">
      <xdr:nvCxnSpPr>
        <xdr:cNvPr id="204" name="直線コネクタ 203"/>
        <xdr:cNvCxnSpPr/>
      </xdr:nvCxnSpPr>
      <xdr:spPr>
        <a:xfrm>
          <a:off x="1447800" y="139833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90170</xdr:rowOff>
    </xdr:from>
    <xdr:to>
      <xdr:col>11</xdr:col>
      <xdr:colOff>82550</xdr:colOff>
      <xdr:row>83</xdr:row>
      <xdr:rowOff>20320</xdr:rowOff>
    </xdr:to>
    <xdr:sp macro="" textlink="">
      <xdr:nvSpPr>
        <xdr:cNvPr id="205" name="フローチャート: 判断 204"/>
        <xdr:cNvSpPr/>
      </xdr:nvSpPr>
      <xdr:spPr>
        <a:xfrm>
          <a:off x="2286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5080</xdr:rowOff>
    </xdr:from>
    <xdr:ext cx="762000" cy="259080"/>
    <xdr:sp macro="" textlink="">
      <xdr:nvSpPr>
        <xdr:cNvPr id="206" name="テキスト ボックス 205"/>
        <xdr:cNvSpPr txBox="1"/>
      </xdr:nvSpPr>
      <xdr:spPr>
        <a:xfrm>
          <a:off x="1955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105410</xdr:rowOff>
    </xdr:to>
    <xdr:sp macro="" textlink="">
      <xdr:nvSpPr>
        <xdr:cNvPr id="207" name="フローチャート: 判断 206"/>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90170</xdr:rowOff>
    </xdr:from>
    <xdr:ext cx="762000" cy="259080"/>
    <xdr:sp macro="" textlink="">
      <xdr:nvSpPr>
        <xdr:cNvPr id="208" name="テキスト ボックス 207"/>
        <xdr:cNvSpPr txBox="1"/>
      </xdr:nvSpPr>
      <xdr:spPr>
        <a:xfrm>
          <a:off x="1066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83820</xdr:rowOff>
    </xdr:from>
    <xdr:to>
      <xdr:col>23</xdr:col>
      <xdr:colOff>184150</xdr:colOff>
      <xdr:row>83</xdr:row>
      <xdr:rowOff>13970</xdr:rowOff>
    </xdr:to>
    <xdr:sp macro="" textlink="">
      <xdr:nvSpPr>
        <xdr:cNvPr id="214" name="楕円 213"/>
        <xdr:cNvSpPr/>
      </xdr:nvSpPr>
      <xdr:spPr>
        <a:xfrm>
          <a:off x="49022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100330</xdr:rowOff>
    </xdr:from>
    <xdr:ext cx="762000" cy="257175"/>
    <xdr:sp macro="" textlink="">
      <xdr:nvSpPr>
        <xdr:cNvPr id="215" name="人件費・物件費等の状況該当値テキスト"/>
        <xdr:cNvSpPr txBox="1"/>
      </xdr:nvSpPr>
      <xdr:spPr>
        <a:xfrm>
          <a:off x="5041900" y="1398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148590</xdr:rowOff>
    </xdr:from>
    <xdr:to>
      <xdr:col>19</xdr:col>
      <xdr:colOff>184150</xdr:colOff>
      <xdr:row>83</xdr:row>
      <xdr:rowOff>78740</xdr:rowOff>
    </xdr:to>
    <xdr:sp macro="" textlink="">
      <xdr:nvSpPr>
        <xdr:cNvPr id="216" name="楕円 215"/>
        <xdr:cNvSpPr/>
      </xdr:nvSpPr>
      <xdr:spPr>
        <a:xfrm>
          <a:off x="40640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88900</xdr:rowOff>
    </xdr:from>
    <xdr:ext cx="736600" cy="257175"/>
    <xdr:sp macro="" textlink="">
      <xdr:nvSpPr>
        <xdr:cNvPr id="217" name="テキスト ボックス 216"/>
        <xdr:cNvSpPr txBox="1"/>
      </xdr:nvSpPr>
      <xdr:spPr>
        <a:xfrm>
          <a:off x="3733800" y="139763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97790</xdr:rowOff>
    </xdr:from>
    <xdr:to>
      <xdr:col>15</xdr:col>
      <xdr:colOff>133350</xdr:colOff>
      <xdr:row>83</xdr:row>
      <xdr:rowOff>27305</xdr:rowOff>
    </xdr:to>
    <xdr:sp macro="" textlink="">
      <xdr:nvSpPr>
        <xdr:cNvPr id="218" name="楕円 217"/>
        <xdr:cNvSpPr/>
      </xdr:nvSpPr>
      <xdr:spPr>
        <a:xfrm>
          <a:off x="3175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37465</xdr:rowOff>
    </xdr:from>
    <xdr:ext cx="762000" cy="259080"/>
    <xdr:sp macro="" textlink="">
      <xdr:nvSpPr>
        <xdr:cNvPr id="219" name="テキスト ボックス 218"/>
        <xdr:cNvSpPr txBox="1"/>
      </xdr:nvSpPr>
      <xdr:spPr>
        <a:xfrm>
          <a:off x="2844800"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45085</xdr:rowOff>
    </xdr:from>
    <xdr:to>
      <xdr:col>11</xdr:col>
      <xdr:colOff>82550</xdr:colOff>
      <xdr:row>82</xdr:row>
      <xdr:rowOff>146685</xdr:rowOff>
    </xdr:to>
    <xdr:sp macro="" textlink="">
      <xdr:nvSpPr>
        <xdr:cNvPr id="220" name="楕円 219"/>
        <xdr:cNvSpPr/>
      </xdr:nvSpPr>
      <xdr:spPr>
        <a:xfrm>
          <a:off x="2286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156845</xdr:rowOff>
    </xdr:from>
    <xdr:ext cx="762000" cy="257175"/>
    <xdr:sp macro="" textlink="">
      <xdr:nvSpPr>
        <xdr:cNvPr id="221" name="テキスト ボックス 220"/>
        <xdr:cNvSpPr txBox="1"/>
      </xdr:nvSpPr>
      <xdr:spPr>
        <a:xfrm>
          <a:off x="1955800" y="13872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45085</xdr:rowOff>
    </xdr:from>
    <xdr:to>
      <xdr:col>7</xdr:col>
      <xdr:colOff>31750</xdr:colOff>
      <xdr:row>81</xdr:row>
      <xdr:rowOff>146685</xdr:rowOff>
    </xdr:to>
    <xdr:sp macro="" textlink="">
      <xdr:nvSpPr>
        <xdr:cNvPr id="222" name="楕円 221"/>
        <xdr:cNvSpPr/>
      </xdr:nvSpPr>
      <xdr:spPr>
        <a:xfrm>
          <a:off x="1397000" y="139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156845</xdr:rowOff>
    </xdr:from>
    <xdr:ext cx="762000" cy="257175"/>
    <xdr:sp macro="" textlink="">
      <xdr:nvSpPr>
        <xdr:cNvPr id="223" name="テキスト ボックス 222"/>
        <xdr:cNvSpPr txBox="1"/>
      </xdr:nvSpPr>
      <xdr:spPr>
        <a:xfrm>
          <a:off x="1066800" y="1370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毎年の人事院勧告に基づき、国家公務員に準拠することを基本として見直しを行っている。指数に高低差はあるものの、実質の指数は概ね１００程度で推移している。令和５年度は経験年数に対して、給料月額が低い職員が退職したことや、一部の階層における職員構成の変動により、平均給料月額が上がったため、本指数を引き上げた。類似団体よりやや高い数値であるが、今後も引き続き給与の適正化に努める。</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0" name="テキスト ボックス 239"/>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2" name="テキスト ボックス 241"/>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18415</xdr:rowOff>
    </xdr:to>
    <xdr:cxnSp macro="">
      <xdr:nvCxnSpPr>
        <xdr:cNvPr id="254" name="直線コネクタ 253"/>
        <xdr:cNvCxnSpPr/>
      </xdr:nvCxnSpPr>
      <xdr:spPr>
        <a:xfrm flipV="1">
          <a:off x="17018000"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5"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6" name="直線コネクタ 255"/>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16510</xdr:rowOff>
    </xdr:from>
    <xdr:to>
      <xdr:col>81</xdr:col>
      <xdr:colOff>44450</xdr:colOff>
      <xdr:row>87</xdr:row>
      <xdr:rowOff>67945</xdr:rowOff>
    </xdr:to>
    <xdr:cxnSp macro="">
      <xdr:nvCxnSpPr>
        <xdr:cNvPr id="259" name="直線コネクタ 258"/>
        <xdr:cNvCxnSpPr/>
      </xdr:nvCxnSpPr>
      <xdr:spPr>
        <a:xfrm>
          <a:off x="16179800" y="1493266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117475</xdr:rowOff>
    </xdr:from>
    <xdr:ext cx="762000" cy="259080"/>
    <xdr:sp macro="" textlink="">
      <xdr:nvSpPr>
        <xdr:cNvPr id="260" name="給与水準   （国との比較）平均値テキスト"/>
        <xdr:cNvSpPr txBox="1"/>
      </xdr:nvSpPr>
      <xdr:spPr>
        <a:xfrm>
          <a:off x="17106900" y="14347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100965</xdr:rowOff>
    </xdr:from>
    <xdr:to>
      <xdr:col>81</xdr:col>
      <xdr:colOff>95250</xdr:colOff>
      <xdr:row>85</xdr:row>
      <xdr:rowOff>31115</xdr:rowOff>
    </xdr:to>
    <xdr:sp macro="" textlink="">
      <xdr:nvSpPr>
        <xdr:cNvPr id="261" name="フローチャート: 判断 260"/>
        <xdr:cNvSpPr/>
      </xdr:nvSpPr>
      <xdr:spPr>
        <a:xfrm>
          <a:off x="16967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15240</xdr:rowOff>
    </xdr:from>
    <xdr:to>
      <xdr:col>77</xdr:col>
      <xdr:colOff>44450</xdr:colOff>
      <xdr:row>87</xdr:row>
      <xdr:rowOff>16510</xdr:rowOff>
    </xdr:to>
    <xdr:cxnSp macro="">
      <xdr:nvCxnSpPr>
        <xdr:cNvPr id="262" name="直線コネクタ 261"/>
        <xdr:cNvCxnSpPr/>
      </xdr:nvCxnSpPr>
      <xdr:spPr>
        <a:xfrm>
          <a:off x="15290800" y="1475994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135255</xdr:rowOff>
    </xdr:from>
    <xdr:to>
      <xdr:col>77</xdr:col>
      <xdr:colOff>95250</xdr:colOff>
      <xdr:row>85</xdr:row>
      <xdr:rowOff>65405</xdr:rowOff>
    </xdr:to>
    <xdr:sp macro="" textlink="">
      <xdr:nvSpPr>
        <xdr:cNvPr id="263" name="フローチャート: 判断 262"/>
        <xdr:cNvSpPr/>
      </xdr:nvSpPr>
      <xdr:spPr>
        <a:xfrm>
          <a:off x="16129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75565</xdr:rowOff>
    </xdr:from>
    <xdr:ext cx="736600" cy="257175"/>
    <xdr:sp macro="" textlink="">
      <xdr:nvSpPr>
        <xdr:cNvPr id="264" name="テキスト ボックス 263"/>
        <xdr:cNvSpPr txBox="1"/>
      </xdr:nvSpPr>
      <xdr:spPr>
        <a:xfrm>
          <a:off x="15798800" y="143059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86</xdr:row>
      <xdr:rowOff>170815</xdr:rowOff>
    </xdr:to>
    <xdr:cxnSp macro="">
      <xdr:nvCxnSpPr>
        <xdr:cNvPr id="265" name="直線コネクタ 264"/>
        <xdr:cNvCxnSpPr/>
      </xdr:nvCxnSpPr>
      <xdr:spPr>
        <a:xfrm flipV="1">
          <a:off x="14401800" y="147599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7" name="テキスト ボックス 266"/>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86</xdr:row>
      <xdr:rowOff>170815</xdr:rowOff>
    </xdr:to>
    <xdr:cxnSp macro="">
      <xdr:nvCxnSpPr>
        <xdr:cNvPr id="268" name="直線コネクタ 267"/>
        <xdr:cNvCxnSpPr/>
      </xdr:nvCxnSpPr>
      <xdr:spPr>
        <a:xfrm>
          <a:off x="13512800" y="1482915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0" name="テキスト ボックス 269"/>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67310</xdr:rowOff>
    </xdr:from>
    <xdr:to>
      <xdr:col>64</xdr:col>
      <xdr:colOff>152400</xdr:colOff>
      <xdr:row>85</xdr:row>
      <xdr:rowOff>168910</xdr:rowOff>
    </xdr:to>
    <xdr:sp macro="" textlink="">
      <xdr:nvSpPr>
        <xdr:cNvPr id="271" name="フローチャート: 判断 270"/>
        <xdr:cNvSpPr/>
      </xdr:nvSpPr>
      <xdr:spPr>
        <a:xfrm>
          <a:off x="13462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xdr:rowOff>
    </xdr:from>
    <xdr:ext cx="762000" cy="257175"/>
    <xdr:sp macro="" textlink="">
      <xdr:nvSpPr>
        <xdr:cNvPr id="272" name="テキスト ボックス 271"/>
        <xdr:cNvSpPr txBox="1"/>
      </xdr:nvSpPr>
      <xdr:spPr>
        <a:xfrm>
          <a:off x="13131800" y="14409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17780</xdr:rowOff>
    </xdr:from>
    <xdr:to>
      <xdr:col>81</xdr:col>
      <xdr:colOff>95250</xdr:colOff>
      <xdr:row>87</xdr:row>
      <xdr:rowOff>118745</xdr:rowOff>
    </xdr:to>
    <xdr:sp macro="" textlink="">
      <xdr:nvSpPr>
        <xdr:cNvPr id="278" name="楕円 277"/>
        <xdr:cNvSpPr/>
      </xdr:nvSpPr>
      <xdr:spPr>
        <a:xfrm>
          <a:off x="169672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160655</xdr:rowOff>
    </xdr:from>
    <xdr:ext cx="762000" cy="259080"/>
    <xdr:sp macro="" textlink="">
      <xdr:nvSpPr>
        <xdr:cNvPr id="279" name="給与水準   （国との比較）該当値テキスト"/>
        <xdr:cNvSpPr txBox="1"/>
      </xdr:nvSpPr>
      <xdr:spPr>
        <a:xfrm>
          <a:off x="17106900" y="14905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137160</xdr:rowOff>
    </xdr:from>
    <xdr:to>
      <xdr:col>77</xdr:col>
      <xdr:colOff>95250</xdr:colOff>
      <xdr:row>87</xdr:row>
      <xdr:rowOff>67310</xdr:rowOff>
    </xdr:to>
    <xdr:sp macro="" textlink="">
      <xdr:nvSpPr>
        <xdr:cNvPr id="280" name="楕円 279"/>
        <xdr:cNvSpPr/>
      </xdr:nvSpPr>
      <xdr:spPr>
        <a:xfrm>
          <a:off x="16129000" y="148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52070</xdr:rowOff>
    </xdr:from>
    <xdr:ext cx="736600" cy="257175"/>
    <xdr:sp macro="" textlink="">
      <xdr:nvSpPr>
        <xdr:cNvPr id="281" name="テキスト ボックス 280"/>
        <xdr:cNvSpPr txBox="1"/>
      </xdr:nvSpPr>
      <xdr:spPr>
        <a:xfrm>
          <a:off x="15798800" y="149682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135890</xdr:rowOff>
    </xdr:from>
    <xdr:to>
      <xdr:col>73</xdr:col>
      <xdr:colOff>44450</xdr:colOff>
      <xdr:row>86</xdr:row>
      <xdr:rowOff>66040</xdr:rowOff>
    </xdr:to>
    <xdr:sp macro="" textlink="">
      <xdr:nvSpPr>
        <xdr:cNvPr id="282" name="楕円 281"/>
        <xdr:cNvSpPr/>
      </xdr:nvSpPr>
      <xdr:spPr>
        <a:xfrm>
          <a:off x="15240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83" name="テキスト ボックス 28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120650</xdr:rowOff>
    </xdr:from>
    <xdr:to>
      <xdr:col>68</xdr:col>
      <xdr:colOff>203200</xdr:colOff>
      <xdr:row>87</xdr:row>
      <xdr:rowOff>50165</xdr:rowOff>
    </xdr:to>
    <xdr:sp macro="" textlink="">
      <xdr:nvSpPr>
        <xdr:cNvPr id="284" name="楕円 283"/>
        <xdr:cNvSpPr/>
      </xdr:nvSpPr>
      <xdr:spPr>
        <a:xfrm>
          <a:off x="14351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34925</xdr:rowOff>
    </xdr:from>
    <xdr:ext cx="762000" cy="259080"/>
    <xdr:sp macro="" textlink="">
      <xdr:nvSpPr>
        <xdr:cNvPr id="285" name="テキスト ボックス 284"/>
        <xdr:cNvSpPr txBox="1"/>
      </xdr:nvSpPr>
      <xdr:spPr>
        <a:xfrm>
          <a:off x="14020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6" name="楕円 285"/>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2000" cy="257175"/>
    <xdr:sp macro="" textlink="">
      <xdr:nvSpPr>
        <xdr:cNvPr id="287" name="テキスト ボックス 286"/>
        <xdr:cNvSpPr txBox="1"/>
      </xdr:nvSpPr>
      <xdr:spPr>
        <a:xfrm>
          <a:off x="131318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例年同様、類似団体平均は概ね同規模であるが、令和４年度末に想定を超えた定年・自己都合による退職者が多かったことを原因として、職員数の減少が見られた。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定員管理計画（計画期間：令和５年度から９年度）では、最終的に増を見込むが、引き続き経常的経費である人件費の抑制を図るため、限られた職員数を適切に配分していく一方、必要な行政サービスを将来にわたり安定的かつ的確に提供していくため、事務事業の見直しや組織の見直し、公民連携、ＩＣＴの導入などを推進するとともに、定年延長なども考慮しながら、職員数の適正化を目指し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1" name="テキスト ボックス 310"/>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3" name="テキスト ボックス 312"/>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120650</xdr:rowOff>
    </xdr:from>
    <xdr:to>
      <xdr:col>81</xdr:col>
      <xdr:colOff>44450</xdr:colOff>
      <xdr:row>67</xdr:row>
      <xdr:rowOff>81915</xdr:rowOff>
    </xdr:to>
    <xdr:cxnSp macro="">
      <xdr:nvCxnSpPr>
        <xdr:cNvPr id="317" name="直線コネクタ 316"/>
        <xdr:cNvCxnSpPr/>
      </xdr:nvCxnSpPr>
      <xdr:spPr>
        <a:xfrm flipV="1">
          <a:off x="17018000"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57175"/>
    <xdr:sp macro="" textlink="">
      <xdr:nvSpPr>
        <xdr:cNvPr id="318" name="定員管理の状況最小値テキスト"/>
        <xdr:cNvSpPr txBox="1"/>
      </xdr:nvSpPr>
      <xdr:spPr>
        <a:xfrm>
          <a:off x="17106900" y="11541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9" name="直線コネクタ 318"/>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35560</xdr:rowOff>
    </xdr:from>
    <xdr:ext cx="762000" cy="259080"/>
    <xdr:sp macro="" textlink="">
      <xdr:nvSpPr>
        <xdr:cNvPr id="320" name="定員管理の状況最大値テキスト"/>
        <xdr:cNvSpPr txBox="1"/>
      </xdr:nvSpPr>
      <xdr:spPr>
        <a:xfrm>
          <a:off x="171069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120650</xdr:rowOff>
    </xdr:from>
    <xdr:to>
      <xdr:col>81</xdr:col>
      <xdr:colOff>133350</xdr:colOff>
      <xdr:row>59</xdr:row>
      <xdr:rowOff>120650</xdr:rowOff>
    </xdr:to>
    <xdr:cxnSp macro="">
      <xdr:nvCxnSpPr>
        <xdr:cNvPr id="321" name="直線コネクタ 320"/>
        <xdr:cNvCxnSpPr/>
      </xdr:nvCxnSpPr>
      <xdr:spPr>
        <a:xfrm>
          <a:off x="16929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38100</xdr:rowOff>
    </xdr:to>
    <xdr:cxnSp macro="">
      <xdr:nvCxnSpPr>
        <xdr:cNvPr id="322" name="直線コネクタ 321"/>
        <xdr:cNvCxnSpPr/>
      </xdr:nvCxnSpPr>
      <xdr:spPr>
        <a:xfrm flipV="1">
          <a:off x="16179800" y="108191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130810</xdr:rowOff>
    </xdr:from>
    <xdr:ext cx="762000" cy="259080"/>
    <xdr:sp macro="" textlink="">
      <xdr:nvSpPr>
        <xdr:cNvPr id="323" name="定員管理の状況平均値テキスト"/>
        <xdr:cNvSpPr txBox="1"/>
      </xdr:nvSpPr>
      <xdr:spPr>
        <a:xfrm>
          <a:off x="17106900" y="10760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158750</xdr:rowOff>
    </xdr:from>
    <xdr:to>
      <xdr:col>81</xdr:col>
      <xdr:colOff>95250</xdr:colOff>
      <xdr:row>63</xdr:row>
      <xdr:rowOff>88900</xdr:rowOff>
    </xdr:to>
    <xdr:sp macro="" textlink="">
      <xdr:nvSpPr>
        <xdr:cNvPr id="324" name="フローチャート: 判断 323"/>
        <xdr:cNvSpPr/>
      </xdr:nvSpPr>
      <xdr:spPr>
        <a:xfrm>
          <a:off x="169672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13970</xdr:rowOff>
    </xdr:from>
    <xdr:to>
      <xdr:col>77</xdr:col>
      <xdr:colOff>44450</xdr:colOff>
      <xdr:row>63</xdr:row>
      <xdr:rowOff>38100</xdr:rowOff>
    </xdr:to>
    <xdr:cxnSp macro="">
      <xdr:nvCxnSpPr>
        <xdr:cNvPr id="325" name="直線コネクタ 324"/>
        <xdr:cNvCxnSpPr/>
      </xdr:nvCxnSpPr>
      <xdr:spPr>
        <a:xfrm>
          <a:off x="15290800" y="108153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146685</xdr:rowOff>
    </xdr:from>
    <xdr:to>
      <xdr:col>77</xdr:col>
      <xdr:colOff>95250</xdr:colOff>
      <xdr:row>63</xdr:row>
      <xdr:rowOff>76835</xdr:rowOff>
    </xdr:to>
    <xdr:sp macro="" textlink="">
      <xdr:nvSpPr>
        <xdr:cNvPr id="326" name="フローチャート: 判断 325"/>
        <xdr:cNvSpPr/>
      </xdr:nvSpPr>
      <xdr:spPr>
        <a:xfrm>
          <a:off x="16129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86995</xdr:rowOff>
    </xdr:from>
    <xdr:ext cx="736600" cy="257175"/>
    <xdr:sp macro="" textlink="">
      <xdr:nvSpPr>
        <xdr:cNvPr id="327" name="テキスト ボックス 326"/>
        <xdr:cNvSpPr txBox="1"/>
      </xdr:nvSpPr>
      <xdr:spPr>
        <a:xfrm>
          <a:off x="15798800" y="10545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9525</xdr:rowOff>
    </xdr:from>
    <xdr:to>
      <xdr:col>72</xdr:col>
      <xdr:colOff>203200</xdr:colOff>
      <xdr:row>63</xdr:row>
      <xdr:rowOff>13970</xdr:rowOff>
    </xdr:to>
    <xdr:cxnSp macro="">
      <xdr:nvCxnSpPr>
        <xdr:cNvPr id="328" name="直線コネクタ 327"/>
        <xdr:cNvCxnSpPr/>
      </xdr:nvCxnSpPr>
      <xdr:spPr>
        <a:xfrm>
          <a:off x="14401800" y="108108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134620</xdr:rowOff>
    </xdr:from>
    <xdr:to>
      <xdr:col>73</xdr:col>
      <xdr:colOff>44450</xdr:colOff>
      <xdr:row>63</xdr:row>
      <xdr:rowOff>64770</xdr:rowOff>
    </xdr:to>
    <xdr:sp macro="" textlink="">
      <xdr:nvSpPr>
        <xdr:cNvPr id="329" name="フローチャート: 判断 328"/>
        <xdr:cNvSpPr/>
      </xdr:nvSpPr>
      <xdr:spPr>
        <a:xfrm>
          <a:off x="15240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74930</xdr:rowOff>
    </xdr:from>
    <xdr:ext cx="762000" cy="257175"/>
    <xdr:sp macro="" textlink="">
      <xdr:nvSpPr>
        <xdr:cNvPr id="330" name="テキスト ボックス 329"/>
        <xdr:cNvSpPr txBox="1"/>
      </xdr:nvSpPr>
      <xdr:spPr>
        <a:xfrm>
          <a:off x="14909800" y="10533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168910</xdr:rowOff>
    </xdr:from>
    <xdr:to>
      <xdr:col>68</xdr:col>
      <xdr:colOff>152400</xdr:colOff>
      <xdr:row>63</xdr:row>
      <xdr:rowOff>9525</xdr:rowOff>
    </xdr:to>
    <xdr:cxnSp macro="">
      <xdr:nvCxnSpPr>
        <xdr:cNvPr id="331" name="直線コネクタ 330"/>
        <xdr:cNvCxnSpPr/>
      </xdr:nvCxnSpPr>
      <xdr:spPr>
        <a:xfrm>
          <a:off x="13512800" y="107988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57175"/>
    <xdr:sp macro="" textlink="">
      <xdr:nvSpPr>
        <xdr:cNvPr id="333" name="テキスト ボックス 332"/>
        <xdr:cNvSpPr txBox="1"/>
      </xdr:nvSpPr>
      <xdr:spPr>
        <a:xfrm>
          <a:off x="14020800" y="10525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124460</xdr:rowOff>
    </xdr:from>
    <xdr:to>
      <xdr:col>64</xdr:col>
      <xdr:colOff>152400</xdr:colOff>
      <xdr:row>63</xdr:row>
      <xdr:rowOff>54610</xdr:rowOff>
    </xdr:to>
    <xdr:sp macro="" textlink="">
      <xdr:nvSpPr>
        <xdr:cNvPr id="334" name="フローチャート: 判断 333"/>
        <xdr:cNvSpPr/>
      </xdr:nvSpPr>
      <xdr:spPr>
        <a:xfrm>
          <a:off x="13462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39370</xdr:rowOff>
    </xdr:from>
    <xdr:ext cx="762000" cy="259080"/>
    <xdr:sp macro="" textlink="">
      <xdr:nvSpPr>
        <xdr:cNvPr id="335" name="テキスト ボックス 334"/>
        <xdr:cNvSpPr txBox="1"/>
      </xdr:nvSpPr>
      <xdr:spPr>
        <a:xfrm>
          <a:off x="13131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1" name="楕円 340"/>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154940</xdr:rowOff>
    </xdr:from>
    <xdr:ext cx="762000" cy="257175"/>
    <xdr:sp macro="" textlink="">
      <xdr:nvSpPr>
        <xdr:cNvPr id="342" name="定員管理の状況該当値テキスト"/>
        <xdr:cNvSpPr txBox="1"/>
      </xdr:nvSpPr>
      <xdr:spPr>
        <a:xfrm>
          <a:off x="17106900" y="10613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158750</xdr:rowOff>
    </xdr:from>
    <xdr:to>
      <xdr:col>77</xdr:col>
      <xdr:colOff>95250</xdr:colOff>
      <xdr:row>63</xdr:row>
      <xdr:rowOff>88900</xdr:rowOff>
    </xdr:to>
    <xdr:sp macro="" textlink="">
      <xdr:nvSpPr>
        <xdr:cNvPr id="343" name="楕円 342"/>
        <xdr:cNvSpPr/>
      </xdr:nvSpPr>
      <xdr:spPr>
        <a:xfrm>
          <a:off x="161290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73660</xdr:rowOff>
    </xdr:from>
    <xdr:ext cx="736600" cy="259080"/>
    <xdr:sp macro="" textlink="">
      <xdr:nvSpPr>
        <xdr:cNvPr id="344" name="テキスト ボックス 343"/>
        <xdr:cNvSpPr txBox="1"/>
      </xdr:nvSpPr>
      <xdr:spPr>
        <a:xfrm>
          <a:off x="15798800" y="1087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134620</xdr:rowOff>
    </xdr:from>
    <xdr:to>
      <xdr:col>73</xdr:col>
      <xdr:colOff>44450</xdr:colOff>
      <xdr:row>63</xdr:row>
      <xdr:rowOff>64770</xdr:rowOff>
    </xdr:to>
    <xdr:sp macro="" textlink="">
      <xdr:nvSpPr>
        <xdr:cNvPr id="345" name="楕円 344"/>
        <xdr:cNvSpPr/>
      </xdr:nvSpPr>
      <xdr:spPr>
        <a:xfrm>
          <a:off x="152400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49530</xdr:rowOff>
    </xdr:from>
    <xdr:ext cx="762000" cy="259080"/>
    <xdr:sp macro="" textlink="">
      <xdr:nvSpPr>
        <xdr:cNvPr id="346" name="テキスト ボックス 345"/>
        <xdr:cNvSpPr txBox="1"/>
      </xdr:nvSpPr>
      <xdr:spPr>
        <a:xfrm>
          <a:off x="14909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130175</xdr:rowOff>
    </xdr:from>
    <xdr:to>
      <xdr:col>68</xdr:col>
      <xdr:colOff>203200</xdr:colOff>
      <xdr:row>63</xdr:row>
      <xdr:rowOff>60325</xdr:rowOff>
    </xdr:to>
    <xdr:sp macro="" textlink="">
      <xdr:nvSpPr>
        <xdr:cNvPr id="347" name="楕円 346"/>
        <xdr:cNvSpPr/>
      </xdr:nvSpPr>
      <xdr:spPr>
        <a:xfrm>
          <a:off x="14351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45085</xdr:rowOff>
    </xdr:from>
    <xdr:ext cx="762000" cy="258445"/>
    <xdr:sp macro="" textlink="">
      <xdr:nvSpPr>
        <xdr:cNvPr id="348" name="テキスト ボックス 347"/>
        <xdr:cNvSpPr txBox="1"/>
      </xdr:nvSpPr>
      <xdr:spPr>
        <a:xfrm>
          <a:off x="14020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118110</xdr:rowOff>
    </xdr:from>
    <xdr:to>
      <xdr:col>64</xdr:col>
      <xdr:colOff>152400</xdr:colOff>
      <xdr:row>63</xdr:row>
      <xdr:rowOff>48260</xdr:rowOff>
    </xdr:to>
    <xdr:sp macro="" textlink="">
      <xdr:nvSpPr>
        <xdr:cNvPr id="349" name="楕円 348"/>
        <xdr:cNvSpPr/>
      </xdr:nvSpPr>
      <xdr:spPr>
        <a:xfrm>
          <a:off x="134620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58420</xdr:rowOff>
    </xdr:from>
    <xdr:ext cx="762000" cy="259080"/>
    <xdr:sp macro="" textlink="">
      <xdr:nvSpPr>
        <xdr:cNvPr id="350" name="テキスト ボックス 349"/>
        <xdr:cNvSpPr txBox="1"/>
      </xdr:nvSpPr>
      <xdr:spPr>
        <a:xfrm>
          <a:off x="13131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令和４年度と比較して、標準税収入額等が増となり、市債の元利償還金等が減少したため、</a:t>
          </a:r>
          <a:r>
            <a:rPr kumimoji="1" lang="en-US" altLang="ja-JP" sz="1300">
              <a:solidFill>
                <a:schemeClr val="dk1"/>
              </a:solidFill>
              <a:effectLst/>
              <a:latin typeface="ＭＳ Ｐゴシック"/>
              <a:ea typeface="ＭＳ Ｐゴシック"/>
              <a:cs typeface="+mn-cs"/>
            </a:rPr>
            <a:t>0.3</a:t>
          </a:r>
          <a:r>
            <a:rPr kumimoji="1" lang="ja-JP" altLang="ja-JP" sz="1300">
              <a:solidFill>
                <a:schemeClr val="dk1"/>
              </a:solidFill>
              <a:effectLst/>
              <a:latin typeface="ＭＳ Ｐゴシック"/>
              <a:ea typeface="ＭＳ Ｐゴシック"/>
              <a:cs typeface="+mn-cs"/>
            </a:rPr>
            <a:t>ポイントの改善になった。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今後、公共施設の改修等が計画されているが、新規借入の適切な管理により、一定水準の確保を図っていく。</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175"/>
    <xdr:sp macro="" textlink="">
      <xdr:nvSpPr>
        <xdr:cNvPr id="372" name="テキスト ボックス 371"/>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175"/>
    <xdr:sp macro="" textlink="">
      <xdr:nvSpPr>
        <xdr:cNvPr id="374" name="テキスト ボックス 373"/>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44</xdr:row>
      <xdr:rowOff>73025</xdr:rowOff>
    </xdr:to>
    <xdr:cxnSp macro="">
      <xdr:nvCxnSpPr>
        <xdr:cNvPr id="380" name="直線コネクタ 379"/>
        <xdr:cNvCxnSpPr/>
      </xdr:nvCxnSpPr>
      <xdr:spPr>
        <a:xfrm flipV="1">
          <a:off x="17018000"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62000" cy="259080"/>
    <xdr:sp macro="" textlink="">
      <xdr:nvSpPr>
        <xdr:cNvPr id="383" name="公債費負担の状況最大値テキスト"/>
        <xdr:cNvSpPr txBox="1"/>
      </xdr:nvSpPr>
      <xdr:spPr>
        <a:xfrm>
          <a:off x="17106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84" name="直線コネクタ 383"/>
        <xdr:cNvCxnSpPr/>
      </xdr:nvCxnSpPr>
      <xdr:spPr>
        <a:xfrm>
          <a:off x="16929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117475</xdr:rowOff>
    </xdr:from>
    <xdr:to>
      <xdr:col>81</xdr:col>
      <xdr:colOff>44450</xdr:colOff>
      <xdr:row>42</xdr:row>
      <xdr:rowOff>151765</xdr:rowOff>
    </xdr:to>
    <xdr:cxnSp macro="">
      <xdr:nvCxnSpPr>
        <xdr:cNvPr id="385" name="直線コネクタ 384"/>
        <xdr:cNvCxnSpPr/>
      </xdr:nvCxnSpPr>
      <xdr:spPr>
        <a:xfrm flipV="1">
          <a:off x="16179800" y="73183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115570</xdr:rowOff>
    </xdr:from>
    <xdr:ext cx="762000" cy="259080"/>
    <xdr:sp macro="" textlink="">
      <xdr:nvSpPr>
        <xdr:cNvPr id="386"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387" name="フローチャート: 判断 386"/>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128905</xdr:rowOff>
    </xdr:from>
    <xdr:to>
      <xdr:col>77</xdr:col>
      <xdr:colOff>44450</xdr:colOff>
      <xdr:row>42</xdr:row>
      <xdr:rowOff>151765</xdr:rowOff>
    </xdr:to>
    <xdr:cxnSp macro="">
      <xdr:nvCxnSpPr>
        <xdr:cNvPr id="388" name="直線コネクタ 387"/>
        <xdr:cNvCxnSpPr/>
      </xdr:nvCxnSpPr>
      <xdr:spPr>
        <a:xfrm>
          <a:off x="15290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87630</xdr:rowOff>
    </xdr:from>
    <xdr:to>
      <xdr:col>77</xdr:col>
      <xdr:colOff>95250</xdr:colOff>
      <xdr:row>41</xdr:row>
      <xdr:rowOff>17780</xdr:rowOff>
    </xdr:to>
    <xdr:sp macro="" textlink="">
      <xdr:nvSpPr>
        <xdr:cNvPr id="389" name="フローチャート: 判断 388"/>
        <xdr:cNvSpPr/>
      </xdr:nvSpPr>
      <xdr:spPr>
        <a:xfrm>
          <a:off x="161290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27940</xdr:rowOff>
    </xdr:from>
    <xdr:ext cx="736600" cy="259080"/>
    <xdr:sp macro="" textlink="">
      <xdr:nvSpPr>
        <xdr:cNvPr id="390" name="テキスト ボックス 389"/>
        <xdr:cNvSpPr txBox="1"/>
      </xdr:nvSpPr>
      <xdr:spPr>
        <a:xfrm>
          <a:off x="15798800" y="6714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128905</xdr:rowOff>
    </xdr:to>
    <xdr:cxnSp macro="">
      <xdr:nvCxnSpPr>
        <xdr:cNvPr id="391" name="直線コネクタ 390"/>
        <xdr:cNvCxnSpPr/>
      </xdr:nvCxnSpPr>
      <xdr:spPr>
        <a:xfrm>
          <a:off x="14401800" y="7306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3" name="テキスト ボックス 392"/>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106045</xdr:rowOff>
    </xdr:from>
    <xdr:to>
      <xdr:col>68</xdr:col>
      <xdr:colOff>152400</xdr:colOff>
      <xdr:row>42</xdr:row>
      <xdr:rowOff>117475</xdr:rowOff>
    </xdr:to>
    <xdr:cxnSp macro="">
      <xdr:nvCxnSpPr>
        <xdr:cNvPr id="394" name="直線コネクタ 393"/>
        <xdr:cNvCxnSpPr/>
      </xdr:nvCxnSpPr>
      <xdr:spPr>
        <a:xfrm flipV="1">
          <a:off x="13512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6" name="テキスト ボックス 395"/>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397" name="フローチャート: 判断 396"/>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2000" cy="259080"/>
    <xdr:sp macro="" textlink="">
      <xdr:nvSpPr>
        <xdr:cNvPr id="398" name="テキスト ボックス 397"/>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66675</xdr:rowOff>
    </xdr:from>
    <xdr:to>
      <xdr:col>81</xdr:col>
      <xdr:colOff>95250</xdr:colOff>
      <xdr:row>42</xdr:row>
      <xdr:rowOff>168275</xdr:rowOff>
    </xdr:to>
    <xdr:sp macro="" textlink="">
      <xdr:nvSpPr>
        <xdr:cNvPr id="404" name="楕円 403"/>
        <xdr:cNvSpPr/>
      </xdr:nvSpPr>
      <xdr:spPr>
        <a:xfrm>
          <a:off x="16967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38735</xdr:rowOff>
    </xdr:from>
    <xdr:ext cx="762000" cy="259080"/>
    <xdr:sp macro="" textlink="">
      <xdr:nvSpPr>
        <xdr:cNvPr id="405" name="公債費負担の状況該当値テキスト"/>
        <xdr:cNvSpPr txBox="1"/>
      </xdr:nvSpPr>
      <xdr:spPr>
        <a:xfrm>
          <a:off x="17106900" y="723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100965</xdr:rowOff>
    </xdr:from>
    <xdr:to>
      <xdr:col>77</xdr:col>
      <xdr:colOff>95250</xdr:colOff>
      <xdr:row>43</xdr:row>
      <xdr:rowOff>31115</xdr:rowOff>
    </xdr:to>
    <xdr:sp macro="" textlink="">
      <xdr:nvSpPr>
        <xdr:cNvPr id="406" name="楕円 405"/>
        <xdr:cNvSpPr/>
      </xdr:nvSpPr>
      <xdr:spPr>
        <a:xfrm>
          <a:off x="16129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6600" cy="259080"/>
    <xdr:sp macro="" textlink="">
      <xdr:nvSpPr>
        <xdr:cNvPr id="407" name="テキスト ボックス 406"/>
        <xdr:cNvSpPr txBox="1"/>
      </xdr:nvSpPr>
      <xdr:spPr>
        <a:xfrm>
          <a:off x="15798800" y="738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78105</xdr:rowOff>
    </xdr:from>
    <xdr:to>
      <xdr:col>73</xdr:col>
      <xdr:colOff>44450</xdr:colOff>
      <xdr:row>43</xdr:row>
      <xdr:rowOff>8255</xdr:rowOff>
    </xdr:to>
    <xdr:sp macro="" textlink="">
      <xdr:nvSpPr>
        <xdr:cNvPr id="408" name="楕円 407"/>
        <xdr:cNvSpPr/>
      </xdr:nvSpPr>
      <xdr:spPr>
        <a:xfrm>
          <a:off x="15240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164465</xdr:rowOff>
    </xdr:from>
    <xdr:ext cx="762000" cy="259080"/>
    <xdr:sp macro="" textlink="">
      <xdr:nvSpPr>
        <xdr:cNvPr id="409" name="テキスト ボックス 408"/>
        <xdr:cNvSpPr txBox="1"/>
      </xdr:nvSpPr>
      <xdr:spPr>
        <a:xfrm>
          <a:off x="14909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55245</xdr:rowOff>
    </xdr:from>
    <xdr:to>
      <xdr:col>68</xdr:col>
      <xdr:colOff>203200</xdr:colOff>
      <xdr:row>42</xdr:row>
      <xdr:rowOff>156845</xdr:rowOff>
    </xdr:to>
    <xdr:sp macro="" textlink="">
      <xdr:nvSpPr>
        <xdr:cNvPr id="410" name="楕円 409"/>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141605</xdr:rowOff>
    </xdr:from>
    <xdr:ext cx="762000" cy="259080"/>
    <xdr:sp macro="" textlink="">
      <xdr:nvSpPr>
        <xdr:cNvPr id="411" name="テキスト ボックス 410"/>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66675</xdr:rowOff>
    </xdr:from>
    <xdr:to>
      <xdr:col>64</xdr:col>
      <xdr:colOff>152400</xdr:colOff>
      <xdr:row>42</xdr:row>
      <xdr:rowOff>168275</xdr:rowOff>
    </xdr:to>
    <xdr:sp macro="" textlink="">
      <xdr:nvSpPr>
        <xdr:cNvPr id="412" name="楕円 411"/>
        <xdr:cNvSpPr/>
      </xdr:nvSpPr>
      <xdr:spPr>
        <a:xfrm>
          <a:off x="13462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153035</xdr:rowOff>
    </xdr:from>
    <xdr:ext cx="762000" cy="259080"/>
    <xdr:sp macro="" textlink="">
      <xdr:nvSpPr>
        <xdr:cNvPr id="413" name="テキスト ボックス 412"/>
        <xdr:cNvSpPr txBox="1"/>
      </xdr:nvSpPr>
      <xdr:spPr>
        <a:xfrm>
          <a:off x="13131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6" name="テキスト ボックス 41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将来負担比率は、市債残高が新規借入の抑制により減となったこと等により改善されたものの、類似団体の平均値を大きく上回っている。今後、老朽化した施設の改修等により普通建設事業を推進するため起債の活用が見込まれるが、適切な管理により、将来負担比率の一定水準の確保を図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7" name="テキスト ボックス 42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31" name="テキスト ボックス 430"/>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33" name="テキスト ボックス 432"/>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130175</xdr:rowOff>
    </xdr:to>
    <xdr:cxnSp macro="">
      <xdr:nvCxnSpPr>
        <xdr:cNvPr id="444" name="直線コネクタ 443"/>
        <xdr:cNvCxnSpPr/>
      </xdr:nvCxnSpPr>
      <xdr:spPr>
        <a:xfrm flipV="1">
          <a:off x="17018000" y="23133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102235</xdr:rowOff>
    </xdr:from>
    <xdr:ext cx="762000" cy="258445"/>
    <xdr:sp macro="" textlink="">
      <xdr:nvSpPr>
        <xdr:cNvPr id="445" name="将来負担の状況最小値テキスト"/>
        <xdr:cNvSpPr txBox="1"/>
      </xdr:nvSpPr>
      <xdr:spPr>
        <a:xfrm>
          <a:off x="17106900"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130175</xdr:rowOff>
    </xdr:from>
    <xdr:to>
      <xdr:col>81</xdr:col>
      <xdr:colOff>133350</xdr:colOff>
      <xdr:row>22</xdr:row>
      <xdr:rowOff>130175</xdr:rowOff>
    </xdr:to>
    <xdr:cxnSp macro="">
      <xdr:nvCxnSpPr>
        <xdr:cNvPr id="446" name="直線コネクタ 445"/>
        <xdr:cNvCxnSpPr/>
      </xdr:nvCxnSpPr>
      <xdr:spPr>
        <a:xfrm>
          <a:off x="16929100" y="390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175"/>
    <xdr:sp macro="" textlink="">
      <xdr:nvSpPr>
        <xdr:cNvPr id="447"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63500</xdr:rowOff>
    </xdr:from>
    <xdr:to>
      <xdr:col>81</xdr:col>
      <xdr:colOff>44450</xdr:colOff>
      <xdr:row>16</xdr:row>
      <xdr:rowOff>107950</xdr:rowOff>
    </xdr:to>
    <xdr:cxnSp macro="">
      <xdr:nvCxnSpPr>
        <xdr:cNvPr id="449" name="直線コネクタ 448"/>
        <xdr:cNvCxnSpPr/>
      </xdr:nvCxnSpPr>
      <xdr:spPr>
        <a:xfrm flipV="1">
          <a:off x="16179800" y="280670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175"/>
    <xdr:sp macro="" textlink="">
      <xdr:nvSpPr>
        <xdr:cNvPr id="450"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107950</xdr:rowOff>
    </xdr:from>
    <xdr:to>
      <xdr:col>77</xdr:col>
      <xdr:colOff>44450</xdr:colOff>
      <xdr:row>17</xdr:row>
      <xdr:rowOff>129540</xdr:rowOff>
    </xdr:to>
    <xdr:cxnSp macro="">
      <xdr:nvCxnSpPr>
        <xdr:cNvPr id="452" name="直線コネクタ 451"/>
        <xdr:cNvCxnSpPr/>
      </xdr:nvCxnSpPr>
      <xdr:spPr>
        <a:xfrm flipV="1">
          <a:off x="15290800" y="28511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175"/>
    <xdr:sp macro="" textlink="">
      <xdr:nvSpPr>
        <xdr:cNvPr id="454" name="テキスト ボックス 45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129540</xdr:rowOff>
    </xdr:from>
    <xdr:to>
      <xdr:col>72</xdr:col>
      <xdr:colOff>203200</xdr:colOff>
      <xdr:row>19</xdr:row>
      <xdr:rowOff>77470</xdr:rowOff>
    </xdr:to>
    <xdr:cxnSp macro="">
      <xdr:nvCxnSpPr>
        <xdr:cNvPr id="455" name="直線コネクタ 454"/>
        <xdr:cNvCxnSpPr/>
      </xdr:nvCxnSpPr>
      <xdr:spPr>
        <a:xfrm flipV="1">
          <a:off x="14401800" y="304419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6" name="フローチャート: 判断 45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175"/>
    <xdr:sp macro="" textlink="">
      <xdr:nvSpPr>
        <xdr:cNvPr id="457" name="テキスト ボックス 456"/>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77470</xdr:rowOff>
    </xdr:from>
    <xdr:to>
      <xdr:col>68</xdr:col>
      <xdr:colOff>152400</xdr:colOff>
      <xdr:row>20</xdr:row>
      <xdr:rowOff>1270</xdr:rowOff>
    </xdr:to>
    <xdr:cxnSp macro="">
      <xdr:nvCxnSpPr>
        <xdr:cNvPr id="458" name="直線コネクタ 457"/>
        <xdr:cNvCxnSpPr/>
      </xdr:nvCxnSpPr>
      <xdr:spPr>
        <a:xfrm flipV="1">
          <a:off x="13512800" y="33350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100965</xdr:rowOff>
    </xdr:from>
    <xdr:to>
      <xdr:col>68</xdr:col>
      <xdr:colOff>203200</xdr:colOff>
      <xdr:row>14</xdr:row>
      <xdr:rowOff>31115</xdr:rowOff>
    </xdr:to>
    <xdr:sp macro="" textlink="">
      <xdr:nvSpPr>
        <xdr:cNvPr id="459" name="フローチャート: 判断 458"/>
        <xdr:cNvSpPr/>
      </xdr:nvSpPr>
      <xdr:spPr>
        <a:xfrm>
          <a:off x="14351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41275</xdr:rowOff>
    </xdr:from>
    <xdr:ext cx="762000" cy="257175"/>
    <xdr:sp macro="" textlink="">
      <xdr:nvSpPr>
        <xdr:cNvPr id="460" name="テキスト ボックス 459"/>
        <xdr:cNvSpPr txBox="1"/>
      </xdr:nvSpPr>
      <xdr:spPr>
        <a:xfrm>
          <a:off x="14020800" y="2098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126365</xdr:rowOff>
    </xdr:from>
    <xdr:to>
      <xdr:col>64</xdr:col>
      <xdr:colOff>152400</xdr:colOff>
      <xdr:row>14</xdr:row>
      <xdr:rowOff>56515</xdr:rowOff>
    </xdr:to>
    <xdr:sp macro="" textlink="">
      <xdr:nvSpPr>
        <xdr:cNvPr id="461" name="フローチャート: 判断 460"/>
        <xdr:cNvSpPr/>
      </xdr:nvSpPr>
      <xdr:spPr>
        <a:xfrm>
          <a:off x="13462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66675</xdr:rowOff>
    </xdr:from>
    <xdr:ext cx="762000" cy="257175"/>
    <xdr:sp macro="" textlink="">
      <xdr:nvSpPr>
        <xdr:cNvPr id="462" name="テキスト ボックス 461"/>
        <xdr:cNvSpPr txBox="1"/>
      </xdr:nvSpPr>
      <xdr:spPr>
        <a:xfrm>
          <a:off x="13131800" y="212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12065</xdr:rowOff>
    </xdr:from>
    <xdr:to>
      <xdr:col>81</xdr:col>
      <xdr:colOff>95250</xdr:colOff>
      <xdr:row>16</xdr:row>
      <xdr:rowOff>113665</xdr:rowOff>
    </xdr:to>
    <xdr:sp macro="" textlink="">
      <xdr:nvSpPr>
        <xdr:cNvPr id="468" name="楕円 467"/>
        <xdr:cNvSpPr/>
      </xdr:nvSpPr>
      <xdr:spPr>
        <a:xfrm>
          <a:off x="169672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155575</xdr:rowOff>
    </xdr:from>
    <xdr:ext cx="762000" cy="257175"/>
    <xdr:sp macro="" textlink="">
      <xdr:nvSpPr>
        <xdr:cNvPr id="469" name="将来負担の状況該当値テキスト"/>
        <xdr:cNvSpPr txBox="1"/>
      </xdr:nvSpPr>
      <xdr:spPr>
        <a:xfrm>
          <a:off x="17106900" y="2727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57150</xdr:rowOff>
    </xdr:from>
    <xdr:to>
      <xdr:col>77</xdr:col>
      <xdr:colOff>95250</xdr:colOff>
      <xdr:row>16</xdr:row>
      <xdr:rowOff>158750</xdr:rowOff>
    </xdr:to>
    <xdr:sp macro="" textlink="">
      <xdr:nvSpPr>
        <xdr:cNvPr id="470" name="楕円 469"/>
        <xdr:cNvSpPr/>
      </xdr:nvSpPr>
      <xdr:spPr>
        <a:xfrm>
          <a:off x="16129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143510</xdr:rowOff>
    </xdr:from>
    <xdr:ext cx="736600" cy="257175"/>
    <xdr:sp macro="" textlink="">
      <xdr:nvSpPr>
        <xdr:cNvPr id="471" name="テキスト ボックス 470"/>
        <xdr:cNvSpPr txBox="1"/>
      </xdr:nvSpPr>
      <xdr:spPr>
        <a:xfrm>
          <a:off x="15798800" y="2886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78740</xdr:rowOff>
    </xdr:from>
    <xdr:to>
      <xdr:col>73</xdr:col>
      <xdr:colOff>44450</xdr:colOff>
      <xdr:row>18</xdr:row>
      <xdr:rowOff>8890</xdr:rowOff>
    </xdr:to>
    <xdr:sp macro="" textlink="">
      <xdr:nvSpPr>
        <xdr:cNvPr id="472" name="楕円 471"/>
        <xdr:cNvSpPr/>
      </xdr:nvSpPr>
      <xdr:spPr>
        <a:xfrm>
          <a:off x="152400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165100</xdr:rowOff>
    </xdr:from>
    <xdr:ext cx="762000" cy="259080"/>
    <xdr:sp macro="" textlink="">
      <xdr:nvSpPr>
        <xdr:cNvPr id="473" name="テキスト ボックス 472"/>
        <xdr:cNvSpPr txBox="1"/>
      </xdr:nvSpPr>
      <xdr:spPr>
        <a:xfrm>
          <a:off x="149098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26670</xdr:rowOff>
    </xdr:from>
    <xdr:to>
      <xdr:col>68</xdr:col>
      <xdr:colOff>203200</xdr:colOff>
      <xdr:row>19</xdr:row>
      <xdr:rowOff>128270</xdr:rowOff>
    </xdr:to>
    <xdr:sp macro="" textlink="">
      <xdr:nvSpPr>
        <xdr:cNvPr id="474" name="楕円 473"/>
        <xdr:cNvSpPr/>
      </xdr:nvSpPr>
      <xdr:spPr>
        <a:xfrm>
          <a:off x="1435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113030</xdr:rowOff>
    </xdr:from>
    <xdr:ext cx="762000" cy="259080"/>
    <xdr:sp macro="" textlink="">
      <xdr:nvSpPr>
        <xdr:cNvPr id="475" name="テキスト ボックス 474"/>
        <xdr:cNvSpPr txBox="1"/>
      </xdr:nvSpPr>
      <xdr:spPr>
        <a:xfrm>
          <a:off x="14020800" y="337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121920</xdr:rowOff>
    </xdr:from>
    <xdr:to>
      <xdr:col>64</xdr:col>
      <xdr:colOff>152400</xdr:colOff>
      <xdr:row>20</xdr:row>
      <xdr:rowOff>52070</xdr:rowOff>
    </xdr:to>
    <xdr:sp macro="" textlink="">
      <xdr:nvSpPr>
        <xdr:cNvPr id="476" name="楕円 475"/>
        <xdr:cNvSpPr/>
      </xdr:nvSpPr>
      <xdr:spPr>
        <a:xfrm>
          <a:off x="13462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36830</xdr:rowOff>
    </xdr:from>
    <xdr:ext cx="762000" cy="259080"/>
    <xdr:sp macro="" textlink="">
      <xdr:nvSpPr>
        <xdr:cNvPr id="477" name="テキスト ボックス 476"/>
        <xdr:cNvSpPr txBox="1"/>
      </xdr:nvSpPr>
      <xdr:spPr>
        <a:xfrm>
          <a:off x="13131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人件費は職員給与費や退職手当組合負担金の減により減少したが、経常一般財源等歳入も減少となった結果、</a:t>
          </a:r>
          <a:r>
            <a:rPr kumimoji="1" lang="en-US" altLang="ja-JP" sz="1300">
              <a:solidFill>
                <a:schemeClr val="dk1"/>
              </a:solidFill>
              <a:effectLst/>
              <a:latin typeface="ＭＳ Ｐゴシック"/>
              <a:ea typeface="ＭＳ Ｐゴシック"/>
              <a:cs typeface="+mn-cs"/>
            </a:rPr>
            <a:t>0.3</a:t>
          </a:r>
          <a:r>
            <a:rPr kumimoji="1" lang="ja-JP" altLang="ja-JP" sz="1300">
              <a:solidFill>
                <a:schemeClr val="dk1"/>
              </a:solidFill>
              <a:effectLst/>
              <a:latin typeface="ＭＳ Ｐゴシック"/>
              <a:ea typeface="ＭＳ Ｐゴシック"/>
              <a:cs typeface="+mn-cs"/>
            </a:rPr>
            <a:t>ポイント上昇した。県内平均、全国平均及び類似団体平均のいずれよりも高い水準となっているため、事務事業の見直しやＲＰＡの活用等により、行政運営の効率化を図る。</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33020</xdr:rowOff>
    </xdr:from>
    <xdr:to>
      <xdr:col>24</xdr:col>
      <xdr:colOff>25400</xdr:colOff>
      <xdr:row>41</xdr:row>
      <xdr:rowOff>60960</xdr:rowOff>
    </xdr:to>
    <xdr:cxnSp macro="">
      <xdr:nvCxnSpPr>
        <xdr:cNvPr id="64" name="直線コネクタ 63"/>
        <xdr:cNvCxnSpPr/>
      </xdr:nvCxnSpPr>
      <xdr:spPr>
        <a:xfrm>
          <a:off x="3987800" y="70624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154940</xdr:rowOff>
    </xdr:from>
    <xdr:ext cx="762000" cy="257175"/>
    <xdr:sp macro="" textlink="">
      <xdr:nvSpPr>
        <xdr:cNvPr id="65" name="人件費平均値テキスト"/>
        <xdr:cNvSpPr txBox="1"/>
      </xdr:nvSpPr>
      <xdr:spPr>
        <a:xfrm>
          <a:off x="4914900" y="63271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67310</xdr:rowOff>
    </xdr:from>
    <xdr:to>
      <xdr:col>19</xdr:col>
      <xdr:colOff>187325</xdr:colOff>
      <xdr:row>41</xdr:row>
      <xdr:rowOff>33020</xdr:rowOff>
    </xdr:to>
    <xdr:cxnSp macro="">
      <xdr:nvCxnSpPr>
        <xdr:cNvPr id="67" name="直線コネクタ 66"/>
        <xdr:cNvCxnSpPr/>
      </xdr:nvCxnSpPr>
      <xdr:spPr>
        <a:xfrm>
          <a:off x="3098800" y="69253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87630</xdr:rowOff>
    </xdr:from>
    <xdr:ext cx="734695" cy="257175"/>
    <xdr:sp macro="" textlink="">
      <xdr:nvSpPr>
        <xdr:cNvPr id="69" name="テキスト ボックス 68"/>
        <xdr:cNvSpPr txBox="1"/>
      </xdr:nvSpPr>
      <xdr:spPr>
        <a:xfrm>
          <a:off x="3606800" y="625983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67310</xdr:rowOff>
    </xdr:from>
    <xdr:to>
      <xdr:col>15</xdr:col>
      <xdr:colOff>98425</xdr:colOff>
      <xdr:row>41</xdr:row>
      <xdr:rowOff>152400</xdr:rowOff>
    </xdr:to>
    <xdr:cxnSp macro="">
      <xdr:nvCxnSpPr>
        <xdr:cNvPr id="70" name="直線コネクタ 69"/>
        <xdr:cNvCxnSpPr/>
      </xdr:nvCxnSpPr>
      <xdr:spPr>
        <a:xfrm flipV="1">
          <a:off x="2209800" y="69253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50800</xdr:rowOff>
    </xdr:from>
    <xdr:ext cx="762000" cy="259080"/>
    <xdr:sp macro="" textlink="">
      <xdr:nvSpPr>
        <xdr:cNvPr id="72" name="テキスト ボックス 71"/>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88265</xdr:rowOff>
    </xdr:from>
    <xdr:to>
      <xdr:col>11</xdr:col>
      <xdr:colOff>9525</xdr:colOff>
      <xdr:row>41</xdr:row>
      <xdr:rowOff>152400</xdr:rowOff>
    </xdr:to>
    <xdr:cxnSp macro="">
      <xdr:nvCxnSpPr>
        <xdr:cNvPr id="73" name="直線コネクタ 72"/>
        <xdr:cNvCxnSpPr/>
      </xdr:nvCxnSpPr>
      <xdr:spPr>
        <a:xfrm>
          <a:off x="1320800" y="71177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34925</xdr:rowOff>
    </xdr:from>
    <xdr:ext cx="760095" cy="259080"/>
    <xdr:sp macro="" textlink="">
      <xdr:nvSpPr>
        <xdr:cNvPr id="75" name="テキスト ボックス 74"/>
        <xdr:cNvSpPr txBox="1"/>
      </xdr:nvSpPr>
      <xdr:spPr>
        <a:xfrm>
          <a:off x="1828800" y="63785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87630</xdr:rowOff>
    </xdr:from>
    <xdr:ext cx="760095" cy="257175"/>
    <xdr:sp macro="" textlink="">
      <xdr:nvSpPr>
        <xdr:cNvPr id="77" name="テキスト ボックス 76"/>
        <xdr:cNvSpPr txBox="1"/>
      </xdr:nvSpPr>
      <xdr:spPr>
        <a:xfrm>
          <a:off x="939800" y="62598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41</xdr:row>
      <xdr:rowOff>10160</xdr:rowOff>
    </xdr:from>
    <xdr:to>
      <xdr:col>24</xdr:col>
      <xdr:colOff>76200</xdr:colOff>
      <xdr:row>41</xdr:row>
      <xdr:rowOff>111760</xdr:rowOff>
    </xdr:to>
    <xdr:sp macro="" textlink="">
      <xdr:nvSpPr>
        <xdr:cNvPr id="83" name="楕円 82"/>
        <xdr:cNvSpPr/>
      </xdr:nvSpPr>
      <xdr:spPr>
        <a:xfrm>
          <a:off x="47752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90170</xdr:rowOff>
    </xdr:from>
    <xdr:ext cx="762000" cy="259080"/>
    <xdr:sp macro="" textlink="">
      <xdr:nvSpPr>
        <xdr:cNvPr id="84" name="人件費該当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153670</xdr:rowOff>
    </xdr:from>
    <xdr:to>
      <xdr:col>20</xdr:col>
      <xdr:colOff>38100</xdr:colOff>
      <xdr:row>41</xdr:row>
      <xdr:rowOff>83820</xdr:rowOff>
    </xdr:to>
    <xdr:sp macro="" textlink="">
      <xdr:nvSpPr>
        <xdr:cNvPr id="85" name="楕円 84"/>
        <xdr:cNvSpPr/>
      </xdr:nvSpPr>
      <xdr:spPr>
        <a:xfrm>
          <a:off x="3937000" y="7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68580</xdr:rowOff>
    </xdr:from>
    <xdr:ext cx="734695" cy="259080"/>
    <xdr:sp macro="" textlink="">
      <xdr:nvSpPr>
        <xdr:cNvPr id="86" name="テキスト ボックス 85"/>
        <xdr:cNvSpPr txBox="1"/>
      </xdr:nvSpPr>
      <xdr:spPr>
        <a:xfrm>
          <a:off x="3606800" y="70980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16510</xdr:rowOff>
    </xdr:from>
    <xdr:to>
      <xdr:col>15</xdr:col>
      <xdr:colOff>149225</xdr:colOff>
      <xdr:row>40</xdr:row>
      <xdr:rowOff>118110</xdr:rowOff>
    </xdr:to>
    <xdr:sp macro="" textlink="">
      <xdr:nvSpPr>
        <xdr:cNvPr id="87" name="楕円 86"/>
        <xdr:cNvSpPr/>
      </xdr:nvSpPr>
      <xdr:spPr>
        <a:xfrm>
          <a:off x="3048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102870</xdr:rowOff>
    </xdr:from>
    <xdr:ext cx="762000" cy="259080"/>
    <xdr:sp macro="" textlink="">
      <xdr:nvSpPr>
        <xdr:cNvPr id="88" name="テキスト ボックス 87"/>
        <xdr:cNvSpPr txBox="1"/>
      </xdr:nvSpPr>
      <xdr:spPr>
        <a:xfrm>
          <a:off x="2717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101600</xdr:rowOff>
    </xdr:from>
    <xdr:to>
      <xdr:col>11</xdr:col>
      <xdr:colOff>60325</xdr:colOff>
      <xdr:row>42</xdr:row>
      <xdr:rowOff>31750</xdr:rowOff>
    </xdr:to>
    <xdr:sp macro="" textlink="">
      <xdr:nvSpPr>
        <xdr:cNvPr id="89" name="楕円 88"/>
        <xdr:cNvSpPr/>
      </xdr:nvSpPr>
      <xdr:spPr>
        <a:xfrm>
          <a:off x="21590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16510</xdr:rowOff>
    </xdr:from>
    <xdr:ext cx="760095" cy="259080"/>
    <xdr:sp macro="" textlink="">
      <xdr:nvSpPr>
        <xdr:cNvPr id="90" name="テキスト ボックス 89"/>
        <xdr:cNvSpPr txBox="1"/>
      </xdr:nvSpPr>
      <xdr:spPr>
        <a:xfrm>
          <a:off x="1828800" y="7217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37465</xdr:rowOff>
    </xdr:from>
    <xdr:to>
      <xdr:col>6</xdr:col>
      <xdr:colOff>171450</xdr:colOff>
      <xdr:row>41</xdr:row>
      <xdr:rowOff>139065</xdr:rowOff>
    </xdr:to>
    <xdr:sp macro="" textlink="">
      <xdr:nvSpPr>
        <xdr:cNvPr id="91" name="楕円 90"/>
        <xdr:cNvSpPr/>
      </xdr:nvSpPr>
      <xdr:spPr>
        <a:xfrm>
          <a:off x="127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123825</xdr:rowOff>
    </xdr:from>
    <xdr:ext cx="760095" cy="257175"/>
    <xdr:sp macro="" textlink="">
      <xdr:nvSpPr>
        <xdr:cNvPr id="92" name="テキスト ボックス 91"/>
        <xdr:cNvSpPr txBox="1"/>
      </xdr:nvSpPr>
      <xdr:spPr>
        <a:xfrm>
          <a:off x="939800" y="71532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物件費は市の情報機器やサーバーのリース料等の増のほか、ごみ収集運搬委託費の増等により増加した。類似団体と比較して高い水準にあり、差が開いてきているため、事務事業の見直し等を通じて、水準の改善を図る。</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55245</xdr:rowOff>
    </xdr:from>
    <xdr:ext cx="762000" cy="257175"/>
    <xdr:sp macro="" textlink="">
      <xdr:nvSpPr>
        <xdr:cNvPr id="123" name="物件費最小値テキスト"/>
        <xdr:cNvSpPr txBox="1"/>
      </xdr:nvSpPr>
      <xdr:spPr>
        <a:xfrm>
          <a:off x="16598900" y="3827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18415</xdr:rowOff>
    </xdr:from>
    <xdr:to>
      <xdr:col>82</xdr:col>
      <xdr:colOff>107950</xdr:colOff>
      <xdr:row>18</xdr:row>
      <xdr:rowOff>94615</xdr:rowOff>
    </xdr:to>
    <xdr:cxnSp macro="">
      <xdr:nvCxnSpPr>
        <xdr:cNvPr id="127" name="直線コネクタ 126"/>
        <xdr:cNvCxnSpPr/>
      </xdr:nvCxnSpPr>
      <xdr:spPr>
        <a:xfrm>
          <a:off x="15671800" y="31045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111760</xdr:rowOff>
    </xdr:from>
    <xdr:ext cx="762000" cy="257175"/>
    <xdr:sp macro="" textlink="">
      <xdr:nvSpPr>
        <xdr:cNvPr id="128" name="物件費平均値テキスト"/>
        <xdr:cNvSpPr txBox="1"/>
      </xdr:nvSpPr>
      <xdr:spPr>
        <a:xfrm>
          <a:off x="16598900" y="2854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48260</xdr:rowOff>
    </xdr:from>
    <xdr:to>
      <xdr:col>78</xdr:col>
      <xdr:colOff>69850</xdr:colOff>
      <xdr:row>18</xdr:row>
      <xdr:rowOff>18415</xdr:rowOff>
    </xdr:to>
    <xdr:cxnSp macro="">
      <xdr:nvCxnSpPr>
        <xdr:cNvPr id="130" name="直線コネクタ 129"/>
        <xdr:cNvCxnSpPr/>
      </xdr:nvCxnSpPr>
      <xdr:spPr>
        <a:xfrm>
          <a:off x="14782800" y="29629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3175</xdr:rowOff>
    </xdr:from>
    <xdr:ext cx="736600" cy="259080"/>
    <xdr:sp macro="" textlink="">
      <xdr:nvSpPr>
        <xdr:cNvPr id="132" name="テキスト ボックス 131"/>
        <xdr:cNvSpPr txBox="1"/>
      </xdr:nvSpPr>
      <xdr:spPr>
        <a:xfrm>
          <a:off x="15290800" y="2746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48260</xdr:rowOff>
    </xdr:from>
    <xdr:to>
      <xdr:col>73</xdr:col>
      <xdr:colOff>180975</xdr:colOff>
      <xdr:row>17</xdr:row>
      <xdr:rowOff>124460</xdr:rowOff>
    </xdr:to>
    <xdr:cxnSp macro="">
      <xdr:nvCxnSpPr>
        <xdr:cNvPr id="133" name="直線コネクタ 132"/>
        <xdr:cNvCxnSpPr/>
      </xdr:nvCxnSpPr>
      <xdr:spPr>
        <a:xfrm flipV="1">
          <a:off x="13893800" y="29629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7175"/>
    <xdr:sp macro="" textlink="">
      <xdr:nvSpPr>
        <xdr:cNvPr id="135" name="テキスト ボックス 134"/>
        <xdr:cNvSpPr txBox="1"/>
      </xdr:nvSpPr>
      <xdr:spPr>
        <a:xfrm>
          <a:off x="1440180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124460</xdr:rowOff>
    </xdr:from>
    <xdr:to>
      <xdr:col>69</xdr:col>
      <xdr:colOff>92075</xdr:colOff>
      <xdr:row>17</xdr:row>
      <xdr:rowOff>167640</xdr:rowOff>
    </xdr:to>
    <xdr:cxnSp macro="">
      <xdr:nvCxnSpPr>
        <xdr:cNvPr id="136" name="直線コネクタ 135"/>
        <xdr:cNvCxnSpPr/>
      </xdr:nvCxnSpPr>
      <xdr:spPr>
        <a:xfrm flipV="1">
          <a:off x="13004800" y="3039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0095" cy="259080"/>
    <xdr:sp macro="" textlink="">
      <xdr:nvSpPr>
        <xdr:cNvPr id="138" name="テキスト ボックス 137"/>
        <xdr:cNvSpPr txBox="1"/>
      </xdr:nvSpPr>
      <xdr:spPr>
        <a:xfrm>
          <a:off x="13512800" y="2702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57150</xdr:rowOff>
    </xdr:from>
    <xdr:ext cx="762000" cy="259080"/>
    <xdr:sp macro="" textlink="">
      <xdr:nvSpPr>
        <xdr:cNvPr id="140" name="テキスト ボックス 139"/>
        <xdr:cNvSpPr txBox="1"/>
      </xdr:nvSpPr>
      <xdr:spPr>
        <a:xfrm>
          <a:off x="12623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43815</xdr:rowOff>
    </xdr:from>
    <xdr:to>
      <xdr:col>82</xdr:col>
      <xdr:colOff>158750</xdr:colOff>
      <xdr:row>18</xdr:row>
      <xdr:rowOff>145415</xdr:rowOff>
    </xdr:to>
    <xdr:sp macro="" textlink="">
      <xdr:nvSpPr>
        <xdr:cNvPr id="146" name="楕円 145"/>
        <xdr:cNvSpPr/>
      </xdr:nvSpPr>
      <xdr:spPr>
        <a:xfrm>
          <a:off x="164592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15875</xdr:rowOff>
    </xdr:from>
    <xdr:ext cx="762000" cy="259080"/>
    <xdr:sp macro="" textlink="">
      <xdr:nvSpPr>
        <xdr:cNvPr id="147" name="物件費該当値テキスト"/>
        <xdr:cNvSpPr txBox="1"/>
      </xdr:nvSpPr>
      <xdr:spPr>
        <a:xfrm>
          <a:off x="16598900" y="310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139065</xdr:rowOff>
    </xdr:from>
    <xdr:to>
      <xdr:col>78</xdr:col>
      <xdr:colOff>120650</xdr:colOff>
      <xdr:row>18</xdr:row>
      <xdr:rowOff>69215</xdr:rowOff>
    </xdr:to>
    <xdr:sp macro="" textlink="">
      <xdr:nvSpPr>
        <xdr:cNvPr id="148" name="楕円 147"/>
        <xdr:cNvSpPr/>
      </xdr:nvSpPr>
      <xdr:spPr>
        <a:xfrm>
          <a:off x="1562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53975</xdr:rowOff>
    </xdr:from>
    <xdr:ext cx="736600" cy="257175"/>
    <xdr:sp macro="" textlink="">
      <xdr:nvSpPr>
        <xdr:cNvPr id="149" name="テキスト ボックス 148"/>
        <xdr:cNvSpPr txBox="1"/>
      </xdr:nvSpPr>
      <xdr:spPr>
        <a:xfrm>
          <a:off x="15290800" y="31400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168910</xdr:rowOff>
    </xdr:from>
    <xdr:to>
      <xdr:col>74</xdr:col>
      <xdr:colOff>31750</xdr:colOff>
      <xdr:row>17</xdr:row>
      <xdr:rowOff>99060</xdr:rowOff>
    </xdr:to>
    <xdr:sp macro="" textlink="">
      <xdr:nvSpPr>
        <xdr:cNvPr id="150" name="楕円 149"/>
        <xdr:cNvSpPr/>
      </xdr:nvSpPr>
      <xdr:spPr>
        <a:xfrm>
          <a:off x="14732000" y="2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83820</xdr:rowOff>
    </xdr:from>
    <xdr:ext cx="762000" cy="259080"/>
    <xdr:sp macro="" textlink="">
      <xdr:nvSpPr>
        <xdr:cNvPr id="151" name="テキスト ボックス 150"/>
        <xdr:cNvSpPr txBox="1"/>
      </xdr:nvSpPr>
      <xdr:spPr>
        <a:xfrm>
          <a:off x="14401800" y="299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73660</xdr:rowOff>
    </xdr:from>
    <xdr:to>
      <xdr:col>69</xdr:col>
      <xdr:colOff>142875</xdr:colOff>
      <xdr:row>18</xdr:row>
      <xdr:rowOff>3810</xdr:rowOff>
    </xdr:to>
    <xdr:sp macro="" textlink="">
      <xdr:nvSpPr>
        <xdr:cNvPr id="152" name="楕円 151"/>
        <xdr:cNvSpPr/>
      </xdr:nvSpPr>
      <xdr:spPr>
        <a:xfrm>
          <a:off x="13843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160020</xdr:rowOff>
    </xdr:from>
    <xdr:ext cx="760095" cy="259080"/>
    <xdr:sp macro="" textlink="">
      <xdr:nvSpPr>
        <xdr:cNvPr id="153" name="テキスト ボックス 152"/>
        <xdr:cNvSpPr txBox="1"/>
      </xdr:nvSpPr>
      <xdr:spPr>
        <a:xfrm>
          <a:off x="13512800" y="3074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54" name="楕円 153"/>
        <xdr:cNvSpPr/>
      </xdr:nvSpPr>
      <xdr:spPr>
        <a:xfrm>
          <a:off x="129540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31750</xdr:rowOff>
    </xdr:from>
    <xdr:ext cx="762000" cy="257175"/>
    <xdr:sp macro="" textlink="">
      <xdr:nvSpPr>
        <xdr:cNvPr id="155" name="テキスト ボックス 154"/>
        <xdr:cNvSpPr txBox="1"/>
      </xdr:nvSpPr>
      <xdr:spPr>
        <a:xfrm>
          <a:off x="12623800" y="311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扶助費は子ども・子育て支援給付費や障害児通所支援事業費等が増となったため、</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ポイント上昇した。類似団体の平均値とほぼ同じ水準となっているが、少子高齢化社会の進展に伴い、今後も扶助費の増加傾向が見込まれるため、経費縮減等により、引き続き水準の抑制を図る。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7175"/>
    <xdr:sp macro="" textlink="">
      <xdr:nvSpPr>
        <xdr:cNvPr id="184" name="扶助費最小値テキスト"/>
        <xdr:cNvSpPr txBox="1"/>
      </xdr:nvSpPr>
      <xdr:spPr>
        <a:xfrm>
          <a:off x="491490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7175"/>
    <xdr:sp macro="" textlink="">
      <xdr:nvSpPr>
        <xdr:cNvPr id="186" name="扶助費最大値テキスト"/>
        <xdr:cNvSpPr txBox="1"/>
      </xdr:nvSpPr>
      <xdr:spPr>
        <a:xfrm>
          <a:off x="4914900" y="9060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142240</xdr:rowOff>
    </xdr:from>
    <xdr:to>
      <xdr:col>24</xdr:col>
      <xdr:colOff>25400</xdr:colOff>
      <xdr:row>57</xdr:row>
      <xdr:rowOff>62230</xdr:rowOff>
    </xdr:to>
    <xdr:cxnSp macro="">
      <xdr:nvCxnSpPr>
        <xdr:cNvPr id="188" name="直線コネクタ 187"/>
        <xdr:cNvCxnSpPr/>
      </xdr:nvCxnSpPr>
      <xdr:spPr>
        <a:xfrm>
          <a:off x="3987800" y="97434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142240</xdr:rowOff>
    </xdr:to>
    <xdr:cxnSp macro="">
      <xdr:nvCxnSpPr>
        <xdr:cNvPr id="191" name="直線コネクタ 190"/>
        <xdr:cNvCxnSpPr/>
      </xdr:nvCxnSpPr>
      <xdr:spPr>
        <a:xfrm>
          <a:off x="3098800" y="9728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44450</xdr:rowOff>
    </xdr:from>
    <xdr:ext cx="734695" cy="259080"/>
    <xdr:sp macro="" textlink="">
      <xdr:nvSpPr>
        <xdr:cNvPr id="193" name="テキスト ボックス 192"/>
        <xdr:cNvSpPr txBox="1"/>
      </xdr:nvSpPr>
      <xdr:spPr>
        <a:xfrm>
          <a:off x="3606800" y="98171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56</xdr:row>
      <xdr:rowOff>149860</xdr:rowOff>
    </xdr:to>
    <xdr:cxnSp macro="">
      <xdr:nvCxnSpPr>
        <xdr:cNvPr id="194" name="直線コネクタ 193"/>
        <xdr:cNvCxnSpPr/>
      </xdr:nvCxnSpPr>
      <xdr:spPr>
        <a:xfrm flipV="1">
          <a:off x="2209800" y="9728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7175"/>
    <xdr:sp macro="" textlink="">
      <xdr:nvSpPr>
        <xdr:cNvPr id="196" name="テキスト ボックス 195"/>
        <xdr:cNvSpPr txBox="1"/>
      </xdr:nvSpPr>
      <xdr:spPr>
        <a:xfrm>
          <a:off x="27178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134620</xdr:rowOff>
    </xdr:from>
    <xdr:to>
      <xdr:col>11</xdr:col>
      <xdr:colOff>9525</xdr:colOff>
      <xdr:row>56</xdr:row>
      <xdr:rowOff>149860</xdr:rowOff>
    </xdr:to>
    <xdr:cxnSp macro="">
      <xdr:nvCxnSpPr>
        <xdr:cNvPr id="197" name="直線コネクタ 196"/>
        <xdr:cNvCxnSpPr/>
      </xdr:nvCxnSpPr>
      <xdr:spPr>
        <a:xfrm>
          <a:off x="1320800" y="9735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31750</xdr:rowOff>
    </xdr:from>
    <xdr:ext cx="760095" cy="257175"/>
    <xdr:sp macro="" textlink="">
      <xdr:nvSpPr>
        <xdr:cNvPr id="199" name="テキスト ボックス 198"/>
        <xdr:cNvSpPr txBox="1"/>
      </xdr:nvSpPr>
      <xdr:spPr>
        <a:xfrm>
          <a:off x="1828800" y="94615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60095" cy="259080"/>
    <xdr:sp macro="" textlink="">
      <xdr:nvSpPr>
        <xdr:cNvPr id="201" name="テキスト ボックス 200"/>
        <xdr:cNvSpPr txBox="1"/>
      </xdr:nvSpPr>
      <xdr:spPr>
        <a:xfrm>
          <a:off x="939800" y="9839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27940</xdr:rowOff>
    </xdr:from>
    <xdr:ext cx="762000" cy="259080"/>
    <xdr:sp macro="" textlink="">
      <xdr:nvSpPr>
        <xdr:cNvPr id="208" name="扶助費該当値テキスト"/>
        <xdr:cNvSpPr txBox="1"/>
      </xdr:nvSpPr>
      <xdr:spPr>
        <a:xfrm>
          <a:off x="49149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91440</xdr:rowOff>
    </xdr:from>
    <xdr:to>
      <xdr:col>20</xdr:col>
      <xdr:colOff>38100</xdr:colOff>
      <xdr:row>57</xdr:row>
      <xdr:rowOff>21590</xdr:rowOff>
    </xdr:to>
    <xdr:sp macro="" textlink="">
      <xdr:nvSpPr>
        <xdr:cNvPr id="209" name="楕円 208"/>
        <xdr:cNvSpPr/>
      </xdr:nvSpPr>
      <xdr:spPr>
        <a:xfrm>
          <a:off x="3937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4695" cy="257175"/>
    <xdr:sp macro="" textlink="">
      <xdr:nvSpPr>
        <xdr:cNvPr id="210" name="テキスト ボックス 209"/>
        <xdr:cNvSpPr txBox="1"/>
      </xdr:nvSpPr>
      <xdr:spPr>
        <a:xfrm>
          <a:off x="3606800" y="94615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xdr:rowOff>
    </xdr:from>
    <xdr:ext cx="762000" cy="259080"/>
    <xdr:sp macro="" textlink="">
      <xdr:nvSpPr>
        <xdr:cNvPr id="212" name="テキスト ボックス 211"/>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13970</xdr:rowOff>
    </xdr:from>
    <xdr:ext cx="760095" cy="259080"/>
    <xdr:sp macro="" textlink="">
      <xdr:nvSpPr>
        <xdr:cNvPr id="214" name="テキスト ボックス 213"/>
        <xdr:cNvSpPr txBox="1"/>
      </xdr:nvSpPr>
      <xdr:spPr>
        <a:xfrm>
          <a:off x="1828800" y="9786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83820</xdr:rowOff>
    </xdr:from>
    <xdr:to>
      <xdr:col>6</xdr:col>
      <xdr:colOff>171450</xdr:colOff>
      <xdr:row>57</xdr:row>
      <xdr:rowOff>13970</xdr:rowOff>
    </xdr:to>
    <xdr:sp macro="" textlink="">
      <xdr:nvSpPr>
        <xdr:cNvPr id="215" name="楕円 214"/>
        <xdr:cNvSpPr/>
      </xdr:nvSpPr>
      <xdr:spPr>
        <a:xfrm>
          <a:off x="1270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24130</xdr:rowOff>
    </xdr:from>
    <xdr:ext cx="760095" cy="259080"/>
    <xdr:sp macro="" textlink="">
      <xdr:nvSpPr>
        <xdr:cNvPr id="216" name="テキスト ボックス 215"/>
        <xdr:cNvSpPr txBox="1"/>
      </xdr:nvSpPr>
      <xdr:spPr>
        <a:xfrm>
          <a:off x="939800" y="94538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その他に係る経常収支比率については、市庁舎や小学校の維持補修費の増、各特別会計に係る繰出金の増等により</a:t>
          </a:r>
          <a:r>
            <a:rPr kumimoji="1" lang="en-US" altLang="ja-JP" sz="1300">
              <a:solidFill>
                <a:schemeClr val="dk1"/>
              </a:solidFill>
              <a:effectLst/>
              <a:latin typeface="ＭＳ Ｐゴシック"/>
              <a:ea typeface="ＭＳ Ｐゴシック"/>
              <a:cs typeface="+mn-cs"/>
            </a:rPr>
            <a:t>0.5</a:t>
          </a:r>
          <a:r>
            <a:rPr kumimoji="1" lang="ja-JP" altLang="ja-JP" sz="1300">
              <a:solidFill>
                <a:schemeClr val="dk1"/>
              </a:solidFill>
              <a:effectLst/>
              <a:latin typeface="ＭＳ Ｐゴシック"/>
              <a:ea typeface="ＭＳ Ｐゴシック"/>
              <a:cs typeface="+mn-cs"/>
            </a:rPr>
            <a:t>ポイント上昇したものの、類似団体の平均値を下回る結果となっている。引き続き経費の削減等に努めていく。</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57175"/>
    <xdr:sp macro="" textlink="">
      <xdr:nvSpPr>
        <xdr:cNvPr id="247" name="その他最小値テキスト"/>
        <xdr:cNvSpPr txBox="1"/>
      </xdr:nvSpPr>
      <xdr:spPr>
        <a:xfrm>
          <a:off x="16598900" y="10489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121285</xdr:rowOff>
    </xdr:from>
    <xdr:to>
      <xdr:col>82</xdr:col>
      <xdr:colOff>107950</xdr:colOff>
      <xdr:row>57</xdr:row>
      <xdr:rowOff>4445</xdr:rowOff>
    </xdr:to>
    <xdr:cxnSp macro="">
      <xdr:nvCxnSpPr>
        <xdr:cNvPr id="251" name="直線コネクタ 250"/>
        <xdr:cNvCxnSpPr/>
      </xdr:nvCxnSpPr>
      <xdr:spPr>
        <a:xfrm>
          <a:off x="15671800" y="972248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121285</xdr:rowOff>
    </xdr:to>
    <xdr:cxnSp macro="">
      <xdr:nvCxnSpPr>
        <xdr:cNvPr id="254" name="直線コネクタ 253"/>
        <xdr:cNvCxnSpPr/>
      </xdr:nvCxnSpPr>
      <xdr:spPr>
        <a:xfrm>
          <a:off x="14782800" y="96139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12700</xdr:rowOff>
    </xdr:from>
    <xdr:to>
      <xdr:col>73</xdr:col>
      <xdr:colOff>180975</xdr:colOff>
      <xdr:row>57</xdr:row>
      <xdr:rowOff>4445</xdr:rowOff>
    </xdr:to>
    <xdr:cxnSp macro="">
      <xdr:nvCxnSpPr>
        <xdr:cNvPr id="257" name="直線コネクタ 256"/>
        <xdr:cNvCxnSpPr/>
      </xdr:nvCxnSpPr>
      <xdr:spPr>
        <a:xfrm flipV="1">
          <a:off x="13893800" y="96139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57175"/>
    <xdr:sp macro="" textlink="">
      <xdr:nvSpPr>
        <xdr:cNvPr id="259" name="テキスト ボックス 258"/>
        <xdr:cNvSpPr txBox="1"/>
      </xdr:nvSpPr>
      <xdr:spPr>
        <a:xfrm>
          <a:off x="14401800" y="9769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26035</xdr:rowOff>
    </xdr:to>
    <xdr:cxnSp macro="">
      <xdr:nvCxnSpPr>
        <xdr:cNvPr id="260" name="直線コネクタ 259"/>
        <xdr:cNvCxnSpPr/>
      </xdr:nvCxnSpPr>
      <xdr:spPr>
        <a:xfrm flipV="1">
          <a:off x="13004800" y="97770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0095" cy="259080"/>
    <xdr:sp macro="" textlink="">
      <xdr:nvSpPr>
        <xdr:cNvPr id="262" name="テキスト ボックス 261"/>
        <xdr:cNvSpPr txBox="1"/>
      </xdr:nvSpPr>
      <xdr:spPr>
        <a:xfrm>
          <a:off x="13512800" y="9878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7175"/>
    <xdr:sp macro="" textlink="">
      <xdr:nvSpPr>
        <xdr:cNvPr id="264" name="テキスト ボックス 263"/>
        <xdr:cNvSpPr txBox="1"/>
      </xdr:nvSpPr>
      <xdr:spPr>
        <a:xfrm>
          <a:off x="12623800" y="9965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70" name="楕円 269"/>
        <xdr:cNvSpPr/>
      </xdr:nvSpPr>
      <xdr:spPr>
        <a:xfrm>
          <a:off x="16459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141605</xdr:rowOff>
    </xdr:from>
    <xdr:ext cx="762000" cy="259080"/>
    <xdr:sp macro="" textlink="">
      <xdr:nvSpPr>
        <xdr:cNvPr id="271" name="その他該当値テキスト"/>
        <xdr:cNvSpPr txBox="1"/>
      </xdr:nvSpPr>
      <xdr:spPr>
        <a:xfrm>
          <a:off x="16598900" y="957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70485</xdr:rowOff>
    </xdr:from>
    <xdr:to>
      <xdr:col>78</xdr:col>
      <xdr:colOff>120650</xdr:colOff>
      <xdr:row>57</xdr:row>
      <xdr:rowOff>635</xdr:rowOff>
    </xdr:to>
    <xdr:sp macro="" textlink="">
      <xdr:nvSpPr>
        <xdr:cNvPr id="272" name="楕円 271"/>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xdr:rowOff>
    </xdr:from>
    <xdr:ext cx="736600" cy="258445"/>
    <xdr:sp macro="" textlink="">
      <xdr:nvSpPr>
        <xdr:cNvPr id="273" name="テキスト ボックス 272"/>
        <xdr:cNvSpPr txBox="1"/>
      </xdr:nvSpPr>
      <xdr:spPr>
        <a:xfrm>
          <a:off x="15290800" y="9440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75" name="テキスト ボックス 274"/>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125095</xdr:rowOff>
    </xdr:from>
    <xdr:to>
      <xdr:col>69</xdr:col>
      <xdr:colOff>142875</xdr:colOff>
      <xdr:row>57</xdr:row>
      <xdr:rowOff>55245</xdr:rowOff>
    </xdr:to>
    <xdr:sp macro="" textlink="">
      <xdr:nvSpPr>
        <xdr:cNvPr id="276" name="楕円 275"/>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65405</xdr:rowOff>
    </xdr:from>
    <xdr:ext cx="760095" cy="257175"/>
    <xdr:sp macro="" textlink="">
      <xdr:nvSpPr>
        <xdr:cNvPr id="277" name="テキスト ボックス 276"/>
        <xdr:cNvSpPr txBox="1"/>
      </xdr:nvSpPr>
      <xdr:spPr>
        <a:xfrm>
          <a:off x="13512800" y="94951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146685</xdr:rowOff>
    </xdr:from>
    <xdr:to>
      <xdr:col>65</xdr:col>
      <xdr:colOff>53975</xdr:colOff>
      <xdr:row>57</xdr:row>
      <xdr:rowOff>76835</xdr:rowOff>
    </xdr:to>
    <xdr:sp macro="" textlink="">
      <xdr:nvSpPr>
        <xdr:cNvPr id="278" name="楕円 277"/>
        <xdr:cNvSpPr/>
      </xdr:nvSpPr>
      <xdr:spPr>
        <a:xfrm>
          <a:off x="12954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86995</xdr:rowOff>
    </xdr:from>
    <xdr:ext cx="762000" cy="257175"/>
    <xdr:sp macro="" textlink="">
      <xdr:nvSpPr>
        <xdr:cNvPr id="279" name="テキスト ボックス 278"/>
        <xdr:cNvSpPr txBox="1"/>
      </xdr:nvSpPr>
      <xdr:spPr>
        <a:xfrm>
          <a:off x="12623800" y="9516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補助費等は秦野市伊勢原市環境衛生組合負担金の減等により減少したが、経常一般財源等歳入も減少となったため、指標の変動はなかった。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類似団体との差はわずかであり、補助金の見直しを行い指標悪化を防ぎながら必要な事業展開をしていく。</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095" cy="257175"/>
    <xdr:sp macro="" textlink="">
      <xdr:nvSpPr>
        <xdr:cNvPr id="303" name="テキスト ボックス 302"/>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114935</xdr:rowOff>
    </xdr:from>
    <xdr:ext cx="762000" cy="259080"/>
    <xdr:sp macro="" textlink="">
      <xdr:nvSpPr>
        <xdr:cNvPr id="306" name="補助費等最小値テキスト"/>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196850</xdr:colOff>
      <xdr:row>41</xdr:row>
      <xdr:rowOff>143510</xdr:rowOff>
    </xdr:to>
    <xdr:cxnSp macro="">
      <xdr:nvCxnSpPr>
        <xdr:cNvPr id="307" name="直線コネクタ 306"/>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37465</xdr:rowOff>
    </xdr:from>
    <xdr:ext cx="762000" cy="259080"/>
    <xdr:sp macro="" textlink="">
      <xdr:nvSpPr>
        <xdr:cNvPr id="308" name="補助費等最大値テキスト"/>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196850</xdr:colOff>
      <xdr:row>32</xdr:row>
      <xdr:rowOff>122555</xdr:rowOff>
    </xdr:to>
    <xdr:cxnSp macro="">
      <xdr:nvCxnSpPr>
        <xdr:cNvPr id="309" name="直線コネクタ 308"/>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0" name="直線コネクタ 309"/>
        <xdr:cNvCxnSpPr/>
      </xdr:nvCxnSpPr>
      <xdr:spPr>
        <a:xfrm>
          <a:off x="15671800" y="6184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160020</xdr:rowOff>
    </xdr:from>
    <xdr:ext cx="762000" cy="259080"/>
    <xdr:sp macro="" textlink="">
      <xdr:nvSpPr>
        <xdr:cNvPr id="311" name="補助費等平均値テキスト"/>
        <xdr:cNvSpPr txBox="1"/>
      </xdr:nvSpPr>
      <xdr:spPr>
        <a:xfrm>
          <a:off x="16598900" y="6160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101600</xdr:rowOff>
    </xdr:from>
    <xdr:to>
      <xdr:col>78</xdr:col>
      <xdr:colOff>69850</xdr:colOff>
      <xdr:row>36</xdr:row>
      <xdr:rowOff>12700</xdr:rowOff>
    </xdr:to>
    <xdr:cxnSp macro="">
      <xdr:nvCxnSpPr>
        <xdr:cNvPr id="313" name="直線コネクタ 312"/>
        <xdr:cNvCxnSpPr/>
      </xdr:nvCxnSpPr>
      <xdr:spPr>
        <a:xfrm>
          <a:off x="14782800" y="61023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85090</xdr:rowOff>
    </xdr:from>
    <xdr:ext cx="736600" cy="259080"/>
    <xdr:sp macro="" textlink="">
      <xdr:nvSpPr>
        <xdr:cNvPr id="315" name="テキスト ボックス 314"/>
        <xdr:cNvSpPr txBox="1"/>
      </xdr:nvSpPr>
      <xdr:spPr>
        <a:xfrm>
          <a:off x="15290800" y="625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101600</xdr:rowOff>
    </xdr:from>
    <xdr:to>
      <xdr:col>73</xdr:col>
      <xdr:colOff>180975</xdr:colOff>
      <xdr:row>36</xdr:row>
      <xdr:rowOff>58420</xdr:rowOff>
    </xdr:to>
    <xdr:cxnSp macro="">
      <xdr:nvCxnSpPr>
        <xdr:cNvPr id="316" name="直線コネクタ 315"/>
        <xdr:cNvCxnSpPr/>
      </xdr:nvCxnSpPr>
      <xdr:spPr>
        <a:xfrm flipV="1">
          <a:off x="13893800" y="61023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75565</xdr:rowOff>
    </xdr:from>
    <xdr:ext cx="762000" cy="257175"/>
    <xdr:sp macro="" textlink="">
      <xdr:nvSpPr>
        <xdr:cNvPr id="318" name="テキスト ボックス 317"/>
        <xdr:cNvSpPr txBox="1"/>
      </xdr:nvSpPr>
      <xdr:spPr>
        <a:xfrm>
          <a:off x="14401800" y="6247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40640</xdr:rowOff>
    </xdr:from>
    <xdr:to>
      <xdr:col>69</xdr:col>
      <xdr:colOff>92075</xdr:colOff>
      <xdr:row>36</xdr:row>
      <xdr:rowOff>58420</xdr:rowOff>
    </xdr:to>
    <xdr:cxnSp macro="">
      <xdr:nvCxnSpPr>
        <xdr:cNvPr id="319" name="直線コネクタ 318"/>
        <xdr:cNvCxnSpPr/>
      </xdr:nvCxnSpPr>
      <xdr:spPr>
        <a:xfrm>
          <a:off x="13004800" y="6212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112395</xdr:rowOff>
    </xdr:from>
    <xdr:ext cx="760095" cy="257175"/>
    <xdr:sp macro="" textlink="">
      <xdr:nvSpPr>
        <xdr:cNvPr id="321" name="テキスト ボックス 320"/>
        <xdr:cNvSpPr txBox="1"/>
      </xdr:nvSpPr>
      <xdr:spPr>
        <a:xfrm>
          <a:off x="13512800" y="62845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3" name="テキスト ボックス 322"/>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5" name="テキスト ボックス 324"/>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6" name="テキスト ボックス 325"/>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8" name="テキスト ボックス 327"/>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149860</xdr:rowOff>
    </xdr:from>
    <xdr:ext cx="762000" cy="259080"/>
    <xdr:sp macro="" textlink="">
      <xdr:nvSpPr>
        <xdr:cNvPr id="330" name="補助費等該当値テキスト"/>
        <xdr:cNvSpPr txBox="1"/>
      </xdr:nvSpPr>
      <xdr:spPr>
        <a:xfrm>
          <a:off x="16598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73660</xdr:rowOff>
    </xdr:from>
    <xdr:ext cx="736600" cy="259080"/>
    <xdr:sp macro="" textlink="">
      <xdr:nvSpPr>
        <xdr:cNvPr id="332" name="テキスト ボックス 331"/>
        <xdr:cNvSpPr txBox="1"/>
      </xdr:nvSpPr>
      <xdr:spPr>
        <a:xfrm>
          <a:off x="1529080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50800</xdr:rowOff>
    </xdr:from>
    <xdr:to>
      <xdr:col>74</xdr:col>
      <xdr:colOff>31750</xdr:colOff>
      <xdr:row>35</xdr:row>
      <xdr:rowOff>152400</xdr:rowOff>
    </xdr:to>
    <xdr:sp macro="" textlink="">
      <xdr:nvSpPr>
        <xdr:cNvPr id="333" name="楕円 332"/>
        <xdr:cNvSpPr/>
      </xdr:nvSpPr>
      <xdr:spPr>
        <a:xfrm>
          <a:off x="14732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162560</xdr:rowOff>
    </xdr:from>
    <xdr:ext cx="762000" cy="259080"/>
    <xdr:sp macro="" textlink="">
      <xdr:nvSpPr>
        <xdr:cNvPr id="334" name="テキスト ボックス 333"/>
        <xdr:cNvSpPr txBox="1"/>
      </xdr:nvSpPr>
      <xdr:spPr>
        <a:xfrm>
          <a:off x="14401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119380</xdr:rowOff>
    </xdr:from>
    <xdr:ext cx="760095" cy="259080"/>
    <xdr:sp macro="" textlink="">
      <xdr:nvSpPr>
        <xdr:cNvPr id="336" name="テキスト ボックス 335"/>
        <xdr:cNvSpPr txBox="1"/>
      </xdr:nvSpPr>
      <xdr:spPr>
        <a:xfrm>
          <a:off x="13512800" y="5948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37" name="楕円 336"/>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75565</xdr:rowOff>
    </xdr:from>
    <xdr:ext cx="762000" cy="257175"/>
    <xdr:sp macro="" textlink="">
      <xdr:nvSpPr>
        <xdr:cNvPr id="338" name="テキスト ボックス 337"/>
        <xdr:cNvSpPr txBox="1"/>
      </xdr:nvSpPr>
      <xdr:spPr>
        <a:xfrm>
          <a:off x="12623800" y="6247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公債費は、シティプラザ取得事業費や一部の退職手当債の償還完了等により前年度よりも減となったため、</a:t>
          </a:r>
          <a:r>
            <a:rPr kumimoji="1" lang="en-US" altLang="ja-JP" sz="1300">
              <a:solidFill>
                <a:schemeClr val="dk1"/>
              </a:solidFill>
              <a:effectLst/>
              <a:latin typeface="ＭＳ Ｐゴシック"/>
              <a:ea typeface="ＭＳ Ｐゴシック"/>
              <a:cs typeface="+mn-cs"/>
            </a:rPr>
            <a:t>0.6</a:t>
          </a:r>
          <a:r>
            <a:rPr kumimoji="1" lang="ja-JP" altLang="ja-JP" sz="1300">
              <a:solidFill>
                <a:schemeClr val="dk1"/>
              </a:solidFill>
              <a:effectLst/>
              <a:latin typeface="ＭＳ Ｐゴシック"/>
              <a:ea typeface="ＭＳ Ｐゴシック"/>
              <a:cs typeface="+mn-cs"/>
            </a:rPr>
            <a:t>ポイントの改善となった。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引き続き適切な地方債の管理に努め、水準の改善を図る。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50" name="テキスト ボックス 349"/>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2" name="テキスト ボックス 351"/>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54" name="テキスト ボックス 353"/>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6" name="テキスト ボックス 355"/>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8" name="テキスト ボックス 357"/>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60" name="テキスト ボックス 359"/>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62" name="テキスト ボックス 361"/>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095" cy="257175"/>
    <xdr:sp macro="" textlink="">
      <xdr:nvSpPr>
        <xdr:cNvPr id="364" name="テキスト ボックス 363"/>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1" name="直線コネクタ 370"/>
        <xdr:cNvCxnSpPr/>
      </xdr:nvCxnSpPr>
      <xdr:spPr>
        <a:xfrm flipV="1">
          <a:off x="3987800" y="13111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72"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4" name="直線コネクタ 373"/>
        <xdr:cNvCxnSpPr/>
      </xdr:nvCxnSpPr>
      <xdr:spPr>
        <a:xfrm>
          <a:off x="3098800" y="13111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4695" cy="259080"/>
    <xdr:sp macro="" textlink="">
      <xdr:nvSpPr>
        <xdr:cNvPr id="376" name="テキスト ボックス 375"/>
        <xdr:cNvSpPr txBox="1"/>
      </xdr:nvSpPr>
      <xdr:spPr>
        <a:xfrm>
          <a:off x="3606800" y="132384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81280</xdr:rowOff>
    </xdr:from>
    <xdr:to>
      <xdr:col>15</xdr:col>
      <xdr:colOff>98425</xdr:colOff>
      <xdr:row>76</xdr:row>
      <xdr:rowOff>111760</xdr:rowOff>
    </xdr:to>
    <xdr:cxnSp macro="">
      <xdr:nvCxnSpPr>
        <xdr:cNvPr id="377" name="直線コネクタ 376"/>
        <xdr:cNvCxnSpPr/>
      </xdr:nvCxnSpPr>
      <xdr:spPr>
        <a:xfrm flipV="1">
          <a:off x="2209800" y="13111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13970</xdr:rowOff>
    </xdr:from>
    <xdr:ext cx="762000" cy="259080"/>
    <xdr:sp macro="" textlink="">
      <xdr:nvSpPr>
        <xdr:cNvPr id="379" name="テキスト ボックス 378"/>
        <xdr:cNvSpPr txBox="1"/>
      </xdr:nvSpPr>
      <xdr:spPr>
        <a:xfrm>
          <a:off x="2717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111760</xdr:rowOff>
    </xdr:from>
    <xdr:to>
      <xdr:col>11</xdr:col>
      <xdr:colOff>9525</xdr:colOff>
      <xdr:row>77</xdr:row>
      <xdr:rowOff>16510</xdr:rowOff>
    </xdr:to>
    <xdr:cxnSp macro="">
      <xdr:nvCxnSpPr>
        <xdr:cNvPr id="380" name="直線コネクタ 379"/>
        <xdr:cNvCxnSpPr/>
      </xdr:nvCxnSpPr>
      <xdr:spPr>
        <a:xfrm flipV="1">
          <a:off x="1320800" y="131419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52070</xdr:rowOff>
    </xdr:from>
    <xdr:ext cx="760095" cy="257175"/>
    <xdr:sp macro="" textlink="">
      <xdr:nvSpPr>
        <xdr:cNvPr id="382" name="テキスト ボックス 381"/>
        <xdr:cNvSpPr txBox="1"/>
      </xdr:nvSpPr>
      <xdr:spPr>
        <a:xfrm>
          <a:off x="1828800" y="132537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60095" cy="259080"/>
    <xdr:sp macro="" textlink="">
      <xdr:nvSpPr>
        <xdr:cNvPr id="384" name="テキスト ボックス 383"/>
        <xdr:cNvSpPr txBox="1"/>
      </xdr:nvSpPr>
      <xdr:spPr>
        <a:xfrm>
          <a:off x="939800" y="12928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7" name="テキスト ボックス 386"/>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0" name="楕円 38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46990</xdr:rowOff>
    </xdr:from>
    <xdr:ext cx="762000" cy="259080"/>
    <xdr:sp macro="" textlink="">
      <xdr:nvSpPr>
        <xdr:cNvPr id="391" name="公債費該当値テキスト"/>
        <xdr:cNvSpPr txBox="1"/>
      </xdr:nvSpPr>
      <xdr:spPr>
        <a:xfrm>
          <a:off x="49149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2" name="楕円 391"/>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16510</xdr:rowOff>
    </xdr:from>
    <xdr:ext cx="734695" cy="259080"/>
    <xdr:sp macro="" textlink="">
      <xdr:nvSpPr>
        <xdr:cNvPr id="393" name="テキスト ボックス 392"/>
        <xdr:cNvSpPr txBox="1"/>
      </xdr:nvSpPr>
      <xdr:spPr>
        <a:xfrm>
          <a:off x="3606800" y="12875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142240</xdr:rowOff>
    </xdr:from>
    <xdr:ext cx="762000" cy="259080"/>
    <xdr:sp macro="" textlink="">
      <xdr:nvSpPr>
        <xdr:cNvPr id="395" name="テキスト ボックス 394"/>
        <xdr:cNvSpPr txBox="1"/>
      </xdr:nvSpPr>
      <xdr:spPr>
        <a:xfrm>
          <a:off x="2717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60960</xdr:rowOff>
    </xdr:from>
    <xdr:to>
      <xdr:col>11</xdr:col>
      <xdr:colOff>60325</xdr:colOff>
      <xdr:row>76</xdr:row>
      <xdr:rowOff>162560</xdr:rowOff>
    </xdr:to>
    <xdr:sp macro="" textlink="">
      <xdr:nvSpPr>
        <xdr:cNvPr id="396" name="楕円 395"/>
        <xdr:cNvSpPr/>
      </xdr:nvSpPr>
      <xdr:spPr>
        <a:xfrm>
          <a:off x="2159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1270</xdr:rowOff>
    </xdr:from>
    <xdr:ext cx="760095" cy="259080"/>
    <xdr:sp macro="" textlink="">
      <xdr:nvSpPr>
        <xdr:cNvPr id="397" name="テキスト ボックス 396"/>
        <xdr:cNvSpPr txBox="1"/>
      </xdr:nvSpPr>
      <xdr:spPr>
        <a:xfrm>
          <a:off x="1828800" y="12860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137160</xdr:rowOff>
    </xdr:from>
    <xdr:to>
      <xdr:col>6</xdr:col>
      <xdr:colOff>171450</xdr:colOff>
      <xdr:row>77</xdr:row>
      <xdr:rowOff>67310</xdr:rowOff>
    </xdr:to>
    <xdr:sp macro="" textlink="">
      <xdr:nvSpPr>
        <xdr:cNvPr id="398" name="楕円 397"/>
        <xdr:cNvSpPr/>
      </xdr:nvSpPr>
      <xdr:spPr>
        <a:xfrm>
          <a:off x="1270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52070</xdr:rowOff>
    </xdr:from>
    <xdr:ext cx="760095" cy="257175"/>
    <xdr:sp macro="" textlink="">
      <xdr:nvSpPr>
        <xdr:cNvPr id="399" name="テキスト ボックス 398"/>
        <xdr:cNvSpPr txBox="1"/>
      </xdr:nvSpPr>
      <xdr:spPr>
        <a:xfrm>
          <a:off x="939800" y="132537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公債費以外の経常収支比率については、</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ポイント上昇し、類似団体の平均値よりも</a:t>
          </a:r>
          <a:r>
            <a:rPr kumimoji="1" lang="en-US" altLang="ja-JP" sz="1300">
              <a:solidFill>
                <a:schemeClr val="dk1"/>
              </a:solidFill>
              <a:effectLst/>
              <a:latin typeface="ＭＳ Ｐゴシック"/>
              <a:ea typeface="ＭＳ Ｐゴシック"/>
              <a:cs typeface="+mn-cs"/>
            </a:rPr>
            <a:t>5.8</a:t>
          </a:r>
          <a:r>
            <a:rPr kumimoji="1" lang="ja-JP" altLang="ja-JP" sz="1300">
              <a:solidFill>
                <a:schemeClr val="dk1"/>
              </a:solidFill>
              <a:effectLst/>
              <a:latin typeface="ＭＳ Ｐゴシック"/>
              <a:ea typeface="ＭＳ Ｐゴシック"/>
              <a:cs typeface="+mn-cs"/>
            </a:rPr>
            <a:t>ポイント上回っている。人件費にかかる経常収支比率が類似団体と比べ高い水準にあることが主な要因となっているため、定員適正化等を通じて人件費の抑制に取り組んでいく。</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11" name="テキスト ボックス 410"/>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3" name="テキスト ボックス 412"/>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15" name="テキスト ボックス 414"/>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17" name="テキスト ボックス 416"/>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9" name="テキスト ボックス 418"/>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21" name="テキスト ボックス 420"/>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23" name="テキスト ボックス 422"/>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5" name="テキスト ボックス 424"/>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7175"/>
    <xdr:sp macro="" textlink="">
      <xdr:nvSpPr>
        <xdr:cNvPr id="428" name="公債費以外最小値テキスト"/>
        <xdr:cNvSpPr txBox="1"/>
      </xdr:nvSpPr>
      <xdr:spPr>
        <a:xfrm>
          <a:off x="16598900" y="1392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110490</xdr:rowOff>
    </xdr:from>
    <xdr:ext cx="762000" cy="257175"/>
    <xdr:sp macro="" textlink="">
      <xdr:nvSpPr>
        <xdr:cNvPr id="430" name="公債費以外最大値テキスト"/>
        <xdr:cNvSpPr txBox="1"/>
      </xdr:nvSpPr>
      <xdr:spPr>
        <a:xfrm>
          <a:off x="16598900" y="12283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149860</xdr:rowOff>
    </xdr:from>
    <xdr:to>
      <xdr:col>82</xdr:col>
      <xdr:colOff>107950</xdr:colOff>
      <xdr:row>80</xdr:row>
      <xdr:rowOff>12700</xdr:rowOff>
    </xdr:to>
    <xdr:cxnSp macro="">
      <xdr:nvCxnSpPr>
        <xdr:cNvPr id="432" name="直線コネクタ 431"/>
        <xdr:cNvCxnSpPr/>
      </xdr:nvCxnSpPr>
      <xdr:spPr>
        <a:xfrm>
          <a:off x="15671800" y="1352296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50800</xdr:rowOff>
    </xdr:from>
    <xdr:ext cx="762000" cy="259080"/>
    <xdr:sp macro="" textlink="">
      <xdr:nvSpPr>
        <xdr:cNvPr id="433" name="公債費以外平均値テキスト"/>
        <xdr:cNvSpPr txBox="1"/>
      </xdr:nvSpPr>
      <xdr:spPr>
        <a:xfrm>
          <a:off x="16598900"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78</xdr:row>
      <xdr:rowOff>149860</xdr:rowOff>
    </xdr:to>
    <xdr:cxnSp macro="">
      <xdr:nvCxnSpPr>
        <xdr:cNvPr id="435" name="直線コネクタ 434"/>
        <xdr:cNvCxnSpPr/>
      </xdr:nvCxnSpPr>
      <xdr:spPr>
        <a:xfrm>
          <a:off x="14782800" y="1314958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6600" cy="259080"/>
    <xdr:sp macro="" textlink="">
      <xdr:nvSpPr>
        <xdr:cNvPr id="437" name="テキスト ボックス 436"/>
        <xdr:cNvSpPr txBox="1"/>
      </xdr:nvSpPr>
      <xdr:spPr>
        <a:xfrm>
          <a:off x="1529080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119380</xdr:rowOff>
    </xdr:from>
    <xdr:to>
      <xdr:col>73</xdr:col>
      <xdr:colOff>180975</xdr:colOff>
      <xdr:row>79</xdr:row>
      <xdr:rowOff>115570</xdr:rowOff>
    </xdr:to>
    <xdr:cxnSp macro="">
      <xdr:nvCxnSpPr>
        <xdr:cNvPr id="438" name="直線コネクタ 437"/>
        <xdr:cNvCxnSpPr/>
      </xdr:nvCxnSpPr>
      <xdr:spPr>
        <a:xfrm flipV="1">
          <a:off x="13893800" y="13149580"/>
          <a:ext cx="8890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40" name="テキスト ボックス 439"/>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77470</xdr:rowOff>
    </xdr:from>
    <xdr:to>
      <xdr:col>69</xdr:col>
      <xdr:colOff>92075</xdr:colOff>
      <xdr:row>79</xdr:row>
      <xdr:rowOff>115570</xdr:rowOff>
    </xdr:to>
    <xdr:cxnSp macro="">
      <xdr:nvCxnSpPr>
        <xdr:cNvPr id="441" name="直線コネクタ 440"/>
        <xdr:cNvCxnSpPr/>
      </xdr:nvCxnSpPr>
      <xdr:spPr>
        <a:xfrm>
          <a:off x="13004800" y="136220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100330</xdr:rowOff>
    </xdr:from>
    <xdr:ext cx="760095" cy="257175"/>
    <xdr:sp macro="" textlink="">
      <xdr:nvSpPr>
        <xdr:cNvPr id="443" name="テキスト ボックス 442"/>
        <xdr:cNvSpPr txBox="1"/>
      </xdr:nvSpPr>
      <xdr:spPr>
        <a:xfrm>
          <a:off x="13512800" y="12959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138430</xdr:rowOff>
    </xdr:from>
    <xdr:ext cx="762000" cy="259080"/>
    <xdr:sp macro="" textlink="">
      <xdr:nvSpPr>
        <xdr:cNvPr id="445" name="テキスト ボックス 444"/>
        <xdr:cNvSpPr txBox="1"/>
      </xdr:nvSpPr>
      <xdr:spPr>
        <a:xfrm>
          <a:off x="12623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7" name="テキスト ボックス 446"/>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8" name="テキスト ボックス 447"/>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50" name="テキスト ボックス 449"/>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1" name="楕円 450"/>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105410</xdr:rowOff>
    </xdr:from>
    <xdr:ext cx="762000" cy="259080"/>
    <xdr:sp macro="" textlink="">
      <xdr:nvSpPr>
        <xdr:cNvPr id="452" name="公債費以外該当値テキスト"/>
        <xdr:cNvSpPr txBox="1"/>
      </xdr:nvSpPr>
      <xdr:spPr>
        <a:xfrm>
          <a:off x="165989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99060</xdr:rowOff>
    </xdr:from>
    <xdr:to>
      <xdr:col>78</xdr:col>
      <xdr:colOff>120650</xdr:colOff>
      <xdr:row>79</xdr:row>
      <xdr:rowOff>29210</xdr:rowOff>
    </xdr:to>
    <xdr:sp macro="" textlink="">
      <xdr:nvSpPr>
        <xdr:cNvPr id="453" name="楕円 452"/>
        <xdr:cNvSpPr/>
      </xdr:nvSpPr>
      <xdr:spPr>
        <a:xfrm>
          <a:off x="15621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13970</xdr:rowOff>
    </xdr:from>
    <xdr:ext cx="736600" cy="259080"/>
    <xdr:sp macro="" textlink="">
      <xdr:nvSpPr>
        <xdr:cNvPr id="454" name="テキスト ボックス 453"/>
        <xdr:cNvSpPr txBox="1"/>
      </xdr:nvSpPr>
      <xdr:spPr>
        <a:xfrm>
          <a:off x="15290800" y="1355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154940</xdr:rowOff>
    </xdr:from>
    <xdr:ext cx="762000" cy="257175"/>
    <xdr:sp macro="" textlink="">
      <xdr:nvSpPr>
        <xdr:cNvPr id="456" name="テキスト ボックス 455"/>
        <xdr:cNvSpPr txBox="1"/>
      </xdr:nvSpPr>
      <xdr:spPr>
        <a:xfrm>
          <a:off x="14401800" y="13185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7" name="楕円 456"/>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151130</xdr:rowOff>
    </xdr:from>
    <xdr:ext cx="760095" cy="259080"/>
    <xdr:sp macro="" textlink="">
      <xdr:nvSpPr>
        <xdr:cNvPr id="458" name="テキスト ボックス 457"/>
        <xdr:cNvSpPr txBox="1"/>
      </xdr:nvSpPr>
      <xdr:spPr>
        <a:xfrm>
          <a:off x="13512800" y="13695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9" name="楕円 458"/>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113030</xdr:rowOff>
    </xdr:from>
    <xdr:ext cx="762000" cy="259080"/>
    <xdr:sp macro="" textlink="">
      <xdr:nvSpPr>
        <xdr:cNvPr id="460" name="テキスト ボックス 459"/>
        <xdr:cNvSpPr txBox="1"/>
      </xdr:nvSpPr>
      <xdr:spPr>
        <a:xfrm>
          <a:off x="12623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神奈川県伊勢原市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159385</xdr:rowOff>
    </xdr:to>
    <xdr:cxnSp macro="">
      <xdr:nvCxnSpPr>
        <xdr:cNvPr id="43" name="直線コネクタ 42"/>
        <xdr:cNvCxnSpPr/>
      </xdr:nvCxnSpPr>
      <xdr:spPr>
        <a:xfrm flipV="1">
          <a:off x="5651500" y="214439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60095" cy="257175"/>
    <xdr:sp macro="" textlink="">
      <xdr:nvSpPr>
        <xdr:cNvPr id="44" name="人口1人当たり決算額の推移最小値テキスト130"/>
        <xdr:cNvSpPr txBox="1"/>
      </xdr:nvSpPr>
      <xdr:spPr>
        <a:xfrm>
          <a:off x="5740400" y="32658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159385</xdr:rowOff>
    </xdr:from>
    <xdr:to>
      <xdr:col>30</xdr:col>
      <xdr:colOff>25400</xdr:colOff>
      <xdr:row>18</xdr:row>
      <xdr:rowOff>159385</xdr:rowOff>
    </xdr:to>
    <xdr:cxnSp macro="">
      <xdr:nvCxnSpPr>
        <xdr:cNvPr id="45" name="直線コネクタ 44"/>
        <xdr:cNvCxnSpPr/>
      </xdr:nvCxnSpPr>
      <xdr:spPr>
        <a:xfrm>
          <a:off x="5562600" y="3293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60095" cy="259080"/>
    <xdr:sp macro="" textlink="">
      <xdr:nvSpPr>
        <xdr:cNvPr id="46" name="人口1人当たり決算額の推移最大値テキスト130"/>
        <xdr:cNvSpPr txBox="1"/>
      </xdr:nvSpPr>
      <xdr:spPr>
        <a:xfrm>
          <a:off x="5740400" y="18878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xdr:cNvCxnSpPr/>
      </xdr:nvCxnSpPr>
      <xdr:spPr>
        <a:xfrm>
          <a:off x="5562600" y="2144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78740</xdr:rowOff>
    </xdr:from>
    <xdr:to>
      <xdr:col>29</xdr:col>
      <xdr:colOff>127000</xdr:colOff>
      <xdr:row>16</xdr:row>
      <xdr:rowOff>85090</xdr:rowOff>
    </xdr:to>
    <xdr:cxnSp macro="">
      <xdr:nvCxnSpPr>
        <xdr:cNvPr id="48" name="直線コネクタ 47"/>
        <xdr:cNvCxnSpPr/>
      </xdr:nvCxnSpPr>
      <xdr:spPr>
        <a:xfrm flipV="1">
          <a:off x="5003800" y="2869565"/>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168910</xdr:rowOff>
    </xdr:from>
    <xdr:ext cx="760095" cy="257175"/>
    <xdr:sp macro="" textlink="">
      <xdr:nvSpPr>
        <xdr:cNvPr id="49" name="人口1人当たり決算額の推移平均値テキスト130"/>
        <xdr:cNvSpPr txBox="1"/>
      </xdr:nvSpPr>
      <xdr:spPr>
        <a:xfrm>
          <a:off x="5740400" y="261683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152400</xdr:rowOff>
    </xdr:from>
    <xdr:to>
      <xdr:col>29</xdr:col>
      <xdr:colOff>177800</xdr:colOff>
      <xdr:row>16</xdr:row>
      <xdr:rowOff>82550</xdr:rowOff>
    </xdr:to>
    <xdr:sp macro="" textlink="">
      <xdr:nvSpPr>
        <xdr:cNvPr id="50" name="フローチャート: 判断 49"/>
        <xdr:cNvSpPr/>
      </xdr:nvSpPr>
      <xdr:spPr>
        <a:xfrm>
          <a:off x="5600700" y="277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85090</xdr:rowOff>
    </xdr:from>
    <xdr:to>
      <xdr:col>26</xdr:col>
      <xdr:colOff>50800</xdr:colOff>
      <xdr:row>16</xdr:row>
      <xdr:rowOff>112395</xdr:rowOff>
    </xdr:to>
    <xdr:cxnSp macro="">
      <xdr:nvCxnSpPr>
        <xdr:cNvPr id="51" name="直線コネクタ 50"/>
        <xdr:cNvCxnSpPr/>
      </xdr:nvCxnSpPr>
      <xdr:spPr>
        <a:xfrm flipV="1">
          <a:off x="4305300" y="287591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22860</xdr:rowOff>
    </xdr:from>
    <xdr:to>
      <xdr:col>26</xdr:col>
      <xdr:colOff>101600</xdr:colOff>
      <xdr:row>16</xdr:row>
      <xdr:rowOff>124460</xdr:rowOff>
    </xdr:to>
    <xdr:sp macro="" textlink="">
      <xdr:nvSpPr>
        <xdr:cNvPr id="52" name="フローチャート: 判断 51"/>
        <xdr:cNvSpPr/>
      </xdr:nvSpPr>
      <xdr:spPr>
        <a:xfrm>
          <a:off x="49530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134620</xdr:rowOff>
    </xdr:from>
    <xdr:ext cx="736600" cy="257175"/>
    <xdr:sp macro="" textlink="">
      <xdr:nvSpPr>
        <xdr:cNvPr id="53" name="テキスト ボックス 52"/>
        <xdr:cNvSpPr txBox="1"/>
      </xdr:nvSpPr>
      <xdr:spPr>
        <a:xfrm>
          <a:off x="4622800" y="25825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112395</xdr:rowOff>
    </xdr:from>
    <xdr:to>
      <xdr:col>22</xdr:col>
      <xdr:colOff>114300</xdr:colOff>
      <xdr:row>16</xdr:row>
      <xdr:rowOff>118745</xdr:rowOff>
    </xdr:to>
    <xdr:cxnSp macro="">
      <xdr:nvCxnSpPr>
        <xdr:cNvPr id="54" name="直線コネクタ 53"/>
        <xdr:cNvCxnSpPr/>
      </xdr:nvCxnSpPr>
      <xdr:spPr>
        <a:xfrm flipV="1">
          <a:off x="3606800" y="290322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33655</xdr:rowOff>
    </xdr:from>
    <xdr:to>
      <xdr:col>22</xdr:col>
      <xdr:colOff>165100</xdr:colOff>
      <xdr:row>16</xdr:row>
      <xdr:rowOff>135255</xdr:rowOff>
    </xdr:to>
    <xdr:sp macro="" textlink="">
      <xdr:nvSpPr>
        <xdr:cNvPr id="55" name="フローチャート: 判断 54"/>
        <xdr:cNvSpPr/>
      </xdr:nvSpPr>
      <xdr:spPr>
        <a:xfrm>
          <a:off x="42545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145415</xdr:rowOff>
    </xdr:from>
    <xdr:ext cx="762000" cy="257175"/>
    <xdr:sp macro="" textlink="">
      <xdr:nvSpPr>
        <xdr:cNvPr id="56" name="テキスト ボックス 55"/>
        <xdr:cNvSpPr txBox="1"/>
      </xdr:nvSpPr>
      <xdr:spPr>
        <a:xfrm>
          <a:off x="3924300" y="2593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118745</xdr:rowOff>
    </xdr:from>
    <xdr:to>
      <xdr:col>18</xdr:col>
      <xdr:colOff>177800</xdr:colOff>
      <xdr:row>16</xdr:row>
      <xdr:rowOff>122555</xdr:rowOff>
    </xdr:to>
    <xdr:cxnSp macro="">
      <xdr:nvCxnSpPr>
        <xdr:cNvPr id="57" name="直線コネクタ 56"/>
        <xdr:cNvCxnSpPr/>
      </xdr:nvCxnSpPr>
      <xdr:spPr>
        <a:xfrm flipV="1">
          <a:off x="2908300" y="290957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58" name="フローチャート: 判断 57"/>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7175"/>
    <xdr:sp macro="" textlink="">
      <xdr:nvSpPr>
        <xdr:cNvPr id="59" name="テキスト ボックス 58"/>
        <xdr:cNvSpPr txBox="1"/>
      </xdr:nvSpPr>
      <xdr:spPr>
        <a:xfrm>
          <a:off x="3225800" y="2617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96520</xdr:rowOff>
    </xdr:from>
    <xdr:to>
      <xdr:col>15</xdr:col>
      <xdr:colOff>101600</xdr:colOff>
      <xdr:row>17</xdr:row>
      <xdr:rowOff>26670</xdr:rowOff>
    </xdr:to>
    <xdr:sp macro="" textlink="">
      <xdr:nvSpPr>
        <xdr:cNvPr id="60" name="フローチャート: 判断 59"/>
        <xdr:cNvSpPr/>
      </xdr:nvSpPr>
      <xdr:spPr>
        <a:xfrm>
          <a:off x="28575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11430</xdr:rowOff>
    </xdr:from>
    <xdr:ext cx="762000" cy="259080"/>
    <xdr:sp macro="" textlink="">
      <xdr:nvSpPr>
        <xdr:cNvPr id="61" name="テキスト ボックス 60"/>
        <xdr:cNvSpPr txBox="1"/>
      </xdr:nvSpPr>
      <xdr:spPr>
        <a:xfrm>
          <a:off x="25273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27940</xdr:rowOff>
    </xdr:from>
    <xdr:to>
      <xdr:col>29</xdr:col>
      <xdr:colOff>177800</xdr:colOff>
      <xdr:row>16</xdr:row>
      <xdr:rowOff>129540</xdr:rowOff>
    </xdr:to>
    <xdr:sp macro="" textlink="">
      <xdr:nvSpPr>
        <xdr:cNvPr id="67" name="楕円 66"/>
        <xdr:cNvSpPr/>
      </xdr:nvSpPr>
      <xdr:spPr>
        <a:xfrm>
          <a:off x="56007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171450</xdr:rowOff>
    </xdr:from>
    <xdr:ext cx="760095" cy="259080"/>
    <xdr:sp macro="" textlink="">
      <xdr:nvSpPr>
        <xdr:cNvPr id="68" name="人口1人当たり決算額の推移該当値テキスト130"/>
        <xdr:cNvSpPr txBox="1"/>
      </xdr:nvSpPr>
      <xdr:spPr>
        <a:xfrm>
          <a:off x="5740400" y="27908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34290</xdr:rowOff>
    </xdr:from>
    <xdr:to>
      <xdr:col>26</xdr:col>
      <xdr:colOff>101600</xdr:colOff>
      <xdr:row>16</xdr:row>
      <xdr:rowOff>135890</xdr:rowOff>
    </xdr:to>
    <xdr:sp macro="" textlink="">
      <xdr:nvSpPr>
        <xdr:cNvPr id="69" name="楕円 68"/>
        <xdr:cNvSpPr/>
      </xdr:nvSpPr>
      <xdr:spPr>
        <a:xfrm>
          <a:off x="4953000" y="28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120650</xdr:rowOff>
    </xdr:from>
    <xdr:ext cx="736600" cy="257175"/>
    <xdr:sp macro="" textlink="">
      <xdr:nvSpPr>
        <xdr:cNvPr id="70" name="テキスト ボックス 69"/>
        <xdr:cNvSpPr txBox="1"/>
      </xdr:nvSpPr>
      <xdr:spPr>
        <a:xfrm>
          <a:off x="4622800" y="29114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61595</xdr:rowOff>
    </xdr:from>
    <xdr:to>
      <xdr:col>22</xdr:col>
      <xdr:colOff>165100</xdr:colOff>
      <xdr:row>16</xdr:row>
      <xdr:rowOff>163195</xdr:rowOff>
    </xdr:to>
    <xdr:sp macro="" textlink="">
      <xdr:nvSpPr>
        <xdr:cNvPr id="71" name="楕円 70"/>
        <xdr:cNvSpPr/>
      </xdr:nvSpPr>
      <xdr:spPr>
        <a:xfrm>
          <a:off x="42545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147955</xdr:rowOff>
    </xdr:from>
    <xdr:ext cx="762000" cy="258445"/>
    <xdr:sp macro="" textlink="">
      <xdr:nvSpPr>
        <xdr:cNvPr id="72" name="テキスト ボックス 71"/>
        <xdr:cNvSpPr txBox="1"/>
      </xdr:nvSpPr>
      <xdr:spPr>
        <a:xfrm>
          <a:off x="39243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67945</xdr:rowOff>
    </xdr:from>
    <xdr:to>
      <xdr:col>19</xdr:col>
      <xdr:colOff>38100</xdr:colOff>
      <xdr:row>16</xdr:row>
      <xdr:rowOff>169545</xdr:rowOff>
    </xdr:to>
    <xdr:sp macro="" textlink="">
      <xdr:nvSpPr>
        <xdr:cNvPr id="73" name="楕円 72"/>
        <xdr:cNvSpPr/>
      </xdr:nvSpPr>
      <xdr:spPr>
        <a:xfrm>
          <a:off x="3556000" y="285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154940</xdr:rowOff>
    </xdr:from>
    <xdr:ext cx="762000" cy="257175"/>
    <xdr:sp macro="" textlink="">
      <xdr:nvSpPr>
        <xdr:cNvPr id="74" name="テキスト ボックス 73"/>
        <xdr:cNvSpPr txBox="1"/>
      </xdr:nvSpPr>
      <xdr:spPr>
        <a:xfrm>
          <a:off x="3225800" y="2945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71755</xdr:rowOff>
    </xdr:from>
    <xdr:to>
      <xdr:col>15</xdr:col>
      <xdr:colOff>101600</xdr:colOff>
      <xdr:row>17</xdr:row>
      <xdr:rowOff>1905</xdr:rowOff>
    </xdr:to>
    <xdr:sp macro="" textlink="">
      <xdr:nvSpPr>
        <xdr:cNvPr id="75" name="楕円 74"/>
        <xdr:cNvSpPr/>
      </xdr:nvSpPr>
      <xdr:spPr>
        <a:xfrm>
          <a:off x="2857500" y="286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12065</xdr:rowOff>
    </xdr:from>
    <xdr:ext cx="762000" cy="259080"/>
    <xdr:sp macro="" textlink="">
      <xdr:nvSpPr>
        <xdr:cNvPr id="76" name="テキスト ボックス 75"/>
        <xdr:cNvSpPr txBox="1"/>
      </xdr:nvSpPr>
      <xdr:spPr>
        <a:xfrm>
          <a:off x="25273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64,778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xdr:cNvCxnSpPr/>
      </xdr:nvCxnSpPr>
      <xdr:spPr>
        <a:xfrm flipV="1">
          <a:off x="565150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60095" cy="257175"/>
    <xdr:sp macro="" textlink="">
      <xdr:nvSpPr>
        <xdr:cNvPr id="105" name="人口1人当たり決算額の推移最小値テキスト445"/>
        <xdr:cNvSpPr txBox="1"/>
      </xdr:nvSpPr>
      <xdr:spPr>
        <a:xfrm>
          <a:off x="5740400" y="7371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xdr:cNvCxnSpPr/>
      </xdr:nvCxnSpPr>
      <xdr:spPr>
        <a:xfrm>
          <a:off x="5562600" y="739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60095" cy="256540"/>
    <xdr:sp macro="" textlink="">
      <xdr:nvSpPr>
        <xdr:cNvPr id="107" name="人口1人当たり決算額の推移最大値テキスト445"/>
        <xdr:cNvSpPr txBox="1"/>
      </xdr:nvSpPr>
      <xdr:spPr>
        <a:xfrm>
          <a:off x="5740400" y="58280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xdr:cNvCxnSpPr/>
      </xdr:nvCxnSpPr>
      <xdr:spPr>
        <a:xfrm>
          <a:off x="5562600" y="608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309245</xdr:rowOff>
    </xdr:from>
    <xdr:to>
      <xdr:col>29</xdr:col>
      <xdr:colOff>127000</xdr:colOff>
      <xdr:row>35</xdr:row>
      <xdr:rowOff>99695</xdr:rowOff>
    </xdr:to>
    <xdr:cxnSp macro="">
      <xdr:nvCxnSpPr>
        <xdr:cNvPr id="109" name="直線コネクタ 108"/>
        <xdr:cNvCxnSpPr/>
      </xdr:nvCxnSpPr>
      <xdr:spPr>
        <a:xfrm>
          <a:off x="5003800" y="6576695"/>
          <a:ext cx="647700" cy="133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115570</xdr:rowOff>
    </xdr:from>
    <xdr:ext cx="760095" cy="259080"/>
    <xdr:sp macro="" textlink="">
      <xdr:nvSpPr>
        <xdr:cNvPr id="110" name="人口1人当たり決算額の推移平均値テキスト445"/>
        <xdr:cNvSpPr txBox="1"/>
      </xdr:nvSpPr>
      <xdr:spPr>
        <a:xfrm>
          <a:off x="5740400" y="67259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177800</xdr:colOff>
      <xdr:row>35</xdr:row>
      <xdr:rowOff>244475</xdr:rowOff>
    </xdr:to>
    <xdr:sp macro="" textlink="">
      <xdr:nvSpPr>
        <xdr:cNvPr id="111" name="フローチャート: 判断 110"/>
        <xdr:cNvSpPr/>
      </xdr:nvSpPr>
      <xdr:spPr>
        <a:xfrm>
          <a:off x="560070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309245</xdr:rowOff>
    </xdr:from>
    <xdr:to>
      <xdr:col>26</xdr:col>
      <xdr:colOff>50800</xdr:colOff>
      <xdr:row>35</xdr:row>
      <xdr:rowOff>27940</xdr:rowOff>
    </xdr:to>
    <xdr:cxnSp macro="">
      <xdr:nvCxnSpPr>
        <xdr:cNvPr id="112" name="直線コネクタ 111"/>
        <xdr:cNvCxnSpPr/>
      </xdr:nvCxnSpPr>
      <xdr:spPr>
        <a:xfrm flipV="1">
          <a:off x="4305300" y="657669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xdr:cNvSpPr/>
      </xdr:nvSpPr>
      <xdr:spPr>
        <a:xfrm>
          <a:off x="49530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235585</xdr:rowOff>
    </xdr:from>
    <xdr:ext cx="736600" cy="257175"/>
    <xdr:sp macro="" textlink="">
      <xdr:nvSpPr>
        <xdr:cNvPr id="114" name="テキスト ボックス 113"/>
        <xdr:cNvSpPr txBox="1"/>
      </xdr:nvSpPr>
      <xdr:spPr>
        <a:xfrm>
          <a:off x="4622800" y="68459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27940</xdr:rowOff>
    </xdr:from>
    <xdr:to>
      <xdr:col>22</xdr:col>
      <xdr:colOff>114300</xdr:colOff>
      <xdr:row>35</xdr:row>
      <xdr:rowOff>71120</xdr:rowOff>
    </xdr:to>
    <xdr:cxnSp macro="">
      <xdr:nvCxnSpPr>
        <xdr:cNvPr id="115" name="直線コネクタ 114"/>
        <xdr:cNvCxnSpPr/>
      </xdr:nvCxnSpPr>
      <xdr:spPr>
        <a:xfrm flipV="1">
          <a:off x="3606800" y="663829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252730</xdr:rowOff>
    </xdr:from>
    <xdr:ext cx="762000" cy="259080"/>
    <xdr:sp macro="" textlink="">
      <xdr:nvSpPr>
        <xdr:cNvPr id="117" name="テキスト ボックス 116"/>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44450</xdr:rowOff>
    </xdr:from>
    <xdr:to>
      <xdr:col>18</xdr:col>
      <xdr:colOff>177800</xdr:colOff>
      <xdr:row>35</xdr:row>
      <xdr:rowOff>71120</xdr:rowOff>
    </xdr:to>
    <xdr:cxnSp macro="">
      <xdr:nvCxnSpPr>
        <xdr:cNvPr id="118" name="直線コネクタ 117"/>
        <xdr:cNvCxnSpPr/>
      </xdr:nvCxnSpPr>
      <xdr:spPr>
        <a:xfrm>
          <a:off x="2908300" y="665480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xdr:cNvSpPr/>
      </xdr:nvSpPr>
      <xdr:spPr>
        <a:xfrm>
          <a:off x="3556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307975</xdr:rowOff>
    </xdr:from>
    <xdr:ext cx="762000" cy="259080"/>
    <xdr:sp macro="" textlink="">
      <xdr:nvSpPr>
        <xdr:cNvPr id="120" name="テキスト ボックス 119"/>
        <xdr:cNvSpPr txBox="1"/>
      </xdr:nvSpPr>
      <xdr:spPr>
        <a:xfrm>
          <a:off x="32258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316230</xdr:rowOff>
    </xdr:from>
    <xdr:ext cx="762000" cy="255905"/>
    <xdr:sp macro="" textlink="">
      <xdr:nvSpPr>
        <xdr:cNvPr id="122" name="テキスト ボックス 121"/>
        <xdr:cNvSpPr txBox="1"/>
      </xdr:nvSpPr>
      <xdr:spPr>
        <a:xfrm>
          <a:off x="2527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48260</xdr:rowOff>
    </xdr:from>
    <xdr:to>
      <xdr:col>29</xdr:col>
      <xdr:colOff>177800</xdr:colOff>
      <xdr:row>35</xdr:row>
      <xdr:rowOff>149225</xdr:rowOff>
    </xdr:to>
    <xdr:sp macro="" textlink="">
      <xdr:nvSpPr>
        <xdr:cNvPr id="128" name="楕円 127"/>
        <xdr:cNvSpPr/>
      </xdr:nvSpPr>
      <xdr:spPr>
        <a:xfrm>
          <a:off x="5600700" y="6658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236855</xdr:rowOff>
    </xdr:from>
    <xdr:ext cx="760095" cy="255270"/>
    <xdr:sp macro="" textlink="">
      <xdr:nvSpPr>
        <xdr:cNvPr id="129" name="人口1人当たり決算額の推移該当値テキスト445"/>
        <xdr:cNvSpPr txBox="1"/>
      </xdr:nvSpPr>
      <xdr:spPr>
        <a:xfrm>
          <a:off x="5740400" y="650430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258445</xdr:rowOff>
    </xdr:from>
    <xdr:to>
      <xdr:col>26</xdr:col>
      <xdr:colOff>101600</xdr:colOff>
      <xdr:row>35</xdr:row>
      <xdr:rowOff>15875</xdr:rowOff>
    </xdr:to>
    <xdr:sp macro="" textlink="">
      <xdr:nvSpPr>
        <xdr:cNvPr id="130" name="楕円 129"/>
        <xdr:cNvSpPr/>
      </xdr:nvSpPr>
      <xdr:spPr>
        <a:xfrm>
          <a:off x="4953000" y="65258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26670</xdr:rowOff>
    </xdr:from>
    <xdr:ext cx="736600" cy="259715"/>
    <xdr:sp macro="" textlink="">
      <xdr:nvSpPr>
        <xdr:cNvPr id="131" name="テキスト ボックス 130"/>
        <xdr:cNvSpPr txBox="1"/>
      </xdr:nvSpPr>
      <xdr:spPr>
        <a:xfrm>
          <a:off x="4622800" y="62941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320040</xdr:rowOff>
    </xdr:from>
    <xdr:to>
      <xdr:col>22</xdr:col>
      <xdr:colOff>165100</xdr:colOff>
      <xdr:row>35</xdr:row>
      <xdr:rowOff>79375</xdr:rowOff>
    </xdr:to>
    <xdr:sp macro="" textlink="">
      <xdr:nvSpPr>
        <xdr:cNvPr id="132" name="楕円 131"/>
        <xdr:cNvSpPr/>
      </xdr:nvSpPr>
      <xdr:spPr>
        <a:xfrm>
          <a:off x="4254500" y="6587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88900</xdr:rowOff>
    </xdr:from>
    <xdr:ext cx="762000" cy="255270"/>
    <xdr:sp macro="" textlink="">
      <xdr:nvSpPr>
        <xdr:cNvPr id="133" name="テキスト ボックス 132"/>
        <xdr:cNvSpPr txBox="1"/>
      </xdr:nvSpPr>
      <xdr:spPr>
        <a:xfrm>
          <a:off x="3924300" y="6356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21590</xdr:rowOff>
    </xdr:from>
    <xdr:to>
      <xdr:col>19</xdr:col>
      <xdr:colOff>38100</xdr:colOff>
      <xdr:row>35</xdr:row>
      <xdr:rowOff>122555</xdr:rowOff>
    </xdr:to>
    <xdr:sp macro="" textlink="">
      <xdr:nvSpPr>
        <xdr:cNvPr id="134" name="楕円 133"/>
        <xdr:cNvSpPr/>
      </xdr:nvSpPr>
      <xdr:spPr>
        <a:xfrm>
          <a:off x="3556000" y="6631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133350</xdr:rowOff>
    </xdr:from>
    <xdr:ext cx="762000" cy="255270"/>
    <xdr:sp macro="" textlink="">
      <xdr:nvSpPr>
        <xdr:cNvPr id="135" name="テキスト ボックス 134"/>
        <xdr:cNvSpPr txBox="1"/>
      </xdr:nvSpPr>
      <xdr:spPr>
        <a:xfrm>
          <a:off x="3225800" y="6400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335915</xdr:rowOff>
    </xdr:from>
    <xdr:to>
      <xdr:col>15</xdr:col>
      <xdr:colOff>101600</xdr:colOff>
      <xdr:row>35</xdr:row>
      <xdr:rowOff>95250</xdr:rowOff>
    </xdr:to>
    <xdr:sp macro="" textlink="">
      <xdr:nvSpPr>
        <xdr:cNvPr id="136" name="楕円 135"/>
        <xdr:cNvSpPr/>
      </xdr:nvSpPr>
      <xdr:spPr>
        <a:xfrm>
          <a:off x="2857500" y="66033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104775</xdr:rowOff>
    </xdr:from>
    <xdr:ext cx="762000" cy="259715"/>
    <xdr:sp macro="" textlink="">
      <xdr:nvSpPr>
        <xdr:cNvPr id="137" name="テキスト ボックス 136"/>
        <xdr:cNvSpPr txBox="1"/>
      </xdr:nvSpPr>
      <xdr:spPr>
        <a:xfrm>
          <a:off x="2527300" y="6372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7175"/>
    <xdr:sp macro="" textlink="">
      <xdr:nvSpPr>
        <xdr:cNvPr id="44" name="テキスト ボックス 43"/>
        <xdr:cNvSpPr txBox="1"/>
      </xdr:nvSpPr>
      <xdr:spPr>
        <a:xfrm>
          <a:off x="230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7175"/>
    <xdr:sp macro="" textlink="">
      <xdr:nvSpPr>
        <xdr:cNvPr id="46" name="テキスト ボックス 45"/>
        <xdr:cNvSpPr txBox="1"/>
      </xdr:nvSpPr>
      <xdr:spPr>
        <a:xfrm>
          <a:off x="230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7175"/>
    <xdr:sp macro="" textlink="">
      <xdr:nvSpPr>
        <xdr:cNvPr id="48" name="テキスト ボックス 47"/>
        <xdr:cNvSpPr txBox="1"/>
      </xdr:nvSpPr>
      <xdr:spPr>
        <a:xfrm>
          <a:off x="230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725" cy="257175"/>
    <xdr:sp macro="" textlink="">
      <xdr:nvSpPr>
        <xdr:cNvPr id="50" name="テキスト ボックス 49"/>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2" name="テキスト ボックス 51"/>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169545</xdr:rowOff>
    </xdr:to>
    <xdr:cxnSp macro="">
      <xdr:nvCxnSpPr>
        <xdr:cNvPr id="54" name="直線コネクタ 53"/>
        <xdr:cNvCxnSpPr/>
      </xdr:nvCxnSpPr>
      <xdr:spPr>
        <a:xfrm flipV="1">
          <a:off x="4633595" y="530415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9080"/>
    <xdr:sp macro="" textlink="">
      <xdr:nvSpPr>
        <xdr:cNvPr id="55" name="人件費最小値テキスト"/>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169545</xdr:rowOff>
    </xdr:from>
    <xdr:to>
      <xdr:col>24</xdr:col>
      <xdr:colOff>152400</xdr:colOff>
      <xdr:row>38</xdr:row>
      <xdr:rowOff>169545</xdr:rowOff>
    </xdr:to>
    <xdr:cxnSp macro="">
      <xdr:nvCxnSpPr>
        <xdr:cNvPr id="56" name="直線コネクタ 55"/>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53975</xdr:rowOff>
    </xdr:to>
    <xdr:cxnSp macro="">
      <xdr:nvCxnSpPr>
        <xdr:cNvPr id="59" name="直線コネクタ 58"/>
        <xdr:cNvCxnSpPr/>
      </xdr:nvCxnSpPr>
      <xdr:spPr>
        <a:xfrm>
          <a:off x="3797300" y="60452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534670" cy="257175"/>
    <xdr:sp macro="" textlink="">
      <xdr:nvSpPr>
        <xdr:cNvPr id="60" name="人件費平均値テキスト"/>
        <xdr:cNvSpPr txBox="1"/>
      </xdr:nvSpPr>
      <xdr:spPr>
        <a:xfrm>
          <a:off x="4686300" y="60528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82550</xdr:rowOff>
    </xdr:to>
    <xdr:cxnSp macro="">
      <xdr:nvCxnSpPr>
        <xdr:cNvPr id="62" name="直線コネクタ 61"/>
        <xdr:cNvCxnSpPr/>
      </xdr:nvCxnSpPr>
      <xdr:spPr>
        <a:xfrm flipV="1">
          <a:off x="2908300" y="6045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92075</xdr:rowOff>
    </xdr:from>
    <xdr:to>
      <xdr:col>20</xdr:col>
      <xdr:colOff>38100</xdr:colOff>
      <xdr:row>36</xdr:row>
      <xdr:rowOff>22225</xdr:rowOff>
    </xdr:to>
    <xdr:sp macro="" textlink="">
      <xdr:nvSpPr>
        <xdr:cNvPr id="63" name="フローチャート: 判断 62"/>
        <xdr:cNvSpPr/>
      </xdr:nvSpPr>
      <xdr:spPr>
        <a:xfrm>
          <a:off x="3746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13335</xdr:rowOff>
    </xdr:from>
    <xdr:ext cx="532765" cy="259080"/>
    <xdr:sp macro="" textlink="">
      <xdr:nvSpPr>
        <xdr:cNvPr id="64" name="テキスト ボックス 63"/>
        <xdr:cNvSpPr txBox="1"/>
      </xdr:nvSpPr>
      <xdr:spPr>
        <a:xfrm>
          <a:off x="3529965" y="6185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73025</xdr:rowOff>
    </xdr:from>
    <xdr:to>
      <xdr:col>15</xdr:col>
      <xdr:colOff>50800</xdr:colOff>
      <xdr:row>35</xdr:row>
      <xdr:rowOff>82550</xdr:rowOff>
    </xdr:to>
    <xdr:cxnSp macro="">
      <xdr:nvCxnSpPr>
        <xdr:cNvPr id="65" name="直線コネクタ 64"/>
        <xdr:cNvCxnSpPr/>
      </xdr:nvCxnSpPr>
      <xdr:spPr>
        <a:xfrm>
          <a:off x="2019300" y="6073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66" name="フローチャート: 判断 65"/>
        <xdr:cNvSpPr/>
      </xdr:nvSpPr>
      <xdr:spPr>
        <a:xfrm>
          <a:off x="2857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20955</xdr:rowOff>
    </xdr:from>
    <xdr:ext cx="532765" cy="257175"/>
    <xdr:sp macro="" textlink="">
      <xdr:nvSpPr>
        <xdr:cNvPr id="67" name="テキスト ボックス 66"/>
        <xdr:cNvSpPr txBox="1"/>
      </xdr:nvSpPr>
      <xdr:spPr>
        <a:xfrm>
          <a:off x="2640965" y="6193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73025</xdr:rowOff>
    </xdr:from>
    <xdr:to>
      <xdr:col>10</xdr:col>
      <xdr:colOff>114300</xdr:colOff>
      <xdr:row>35</xdr:row>
      <xdr:rowOff>162560</xdr:rowOff>
    </xdr:to>
    <xdr:cxnSp macro="">
      <xdr:nvCxnSpPr>
        <xdr:cNvPr id="68" name="直線コネクタ 67"/>
        <xdr:cNvCxnSpPr/>
      </xdr:nvCxnSpPr>
      <xdr:spPr>
        <a:xfrm flipV="1">
          <a:off x="1130300" y="607377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9" name="フローチャート: 判断 68"/>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38100</xdr:rowOff>
    </xdr:from>
    <xdr:ext cx="532765" cy="259080"/>
    <xdr:sp macro="" textlink="">
      <xdr:nvSpPr>
        <xdr:cNvPr id="70" name="テキスト ボックス 69"/>
        <xdr:cNvSpPr txBox="1"/>
      </xdr:nvSpPr>
      <xdr:spPr>
        <a:xfrm>
          <a:off x="1751965" y="6210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71" name="フローチャート: 判断 70"/>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32765" cy="259080"/>
    <xdr:sp macro="" textlink="">
      <xdr:nvSpPr>
        <xdr:cNvPr id="72" name="テキスト ボックス 71"/>
        <xdr:cNvSpPr txBox="1"/>
      </xdr:nvSpPr>
      <xdr:spPr>
        <a:xfrm>
          <a:off x="862965" y="6311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3175</xdr:rowOff>
    </xdr:from>
    <xdr:to>
      <xdr:col>24</xdr:col>
      <xdr:colOff>114300</xdr:colOff>
      <xdr:row>35</xdr:row>
      <xdr:rowOff>104775</xdr:rowOff>
    </xdr:to>
    <xdr:sp macro="" textlink="">
      <xdr:nvSpPr>
        <xdr:cNvPr id="78" name="楕円 77"/>
        <xdr:cNvSpPr/>
      </xdr:nvSpPr>
      <xdr:spPr>
        <a:xfrm>
          <a:off x="4584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26035</xdr:rowOff>
    </xdr:from>
    <xdr:ext cx="534670" cy="259080"/>
    <xdr:sp macro="" textlink="">
      <xdr:nvSpPr>
        <xdr:cNvPr id="79" name="人件費該当値テキスト"/>
        <xdr:cNvSpPr txBox="1"/>
      </xdr:nvSpPr>
      <xdr:spPr>
        <a:xfrm>
          <a:off x="4686300" y="585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80" name="楕円 79"/>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111760</xdr:rowOff>
    </xdr:from>
    <xdr:ext cx="532765" cy="257175"/>
    <xdr:sp macro="" textlink="">
      <xdr:nvSpPr>
        <xdr:cNvPr id="81" name="テキスト ボックス 80"/>
        <xdr:cNvSpPr txBox="1"/>
      </xdr:nvSpPr>
      <xdr:spPr>
        <a:xfrm>
          <a:off x="3529965" y="5769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2" name="楕円 81"/>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149860</xdr:rowOff>
    </xdr:from>
    <xdr:ext cx="532765" cy="259080"/>
    <xdr:sp macro="" textlink="">
      <xdr:nvSpPr>
        <xdr:cNvPr id="83" name="テキスト ボックス 82"/>
        <xdr:cNvSpPr txBox="1"/>
      </xdr:nvSpPr>
      <xdr:spPr>
        <a:xfrm>
          <a:off x="2640965" y="5807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4" name="楕円 83"/>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140335</xdr:rowOff>
    </xdr:from>
    <xdr:ext cx="532765" cy="259080"/>
    <xdr:sp macro="" textlink="">
      <xdr:nvSpPr>
        <xdr:cNvPr id="85" name="テキスト ボックス 84"/>
        <xdr:cNvSpPr txBox="1"/>
      </xdr:nvSpPr>
      <xdr:spPr>
        <a:xfrm>
          <a:off x="1751965" y="5798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111760</xdr:rowOff>
    </xdr:from>
    <xdr:to>
      <xdr:col>6</xdr:col>
      <xdr:colOff>38100</xdr:colOff>
      <xdr:row>36</xdr:row>
      <xdr:rowOff>41910</xdr:rowOff>
    </xdr:to>
    <xdr:sp macro="" textlink="">
      <xdr:nvSpPr>
        <xdr:cNvPr id="86" name="楕円 85"/>
        <xdr:cNvSpPr/>
      </xdr:nvSpPr>
      <xdr:spPr>
        <a:xfrm>
          <a:off x="107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58420</xdr:rowOff>
    </xdr:from>
    <xdr:ext cx="532765" cy="259080"/>
    <xdr:sp macro="" textlink="">
      <xdr:nvSpPr>
        <xdr:cNvPr id="87" name="テキスト ボックス 86"/>
        <xdr:cNvSpPr txBox="1"/>
      </xdr:nvSpPr>
      <xdr:spPr>
        <a:xfrm>
          <a:off x="862965" y="5887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6" name="テキスト ボックス 95"/>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98" name="テキスト ボックス 97"/>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2" name="テキスト ボックス 101"/>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0" name="テキスト ボックス 109"/>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59</xdr:row>
      <xdr:rowOff>52070</xdr:rowOff>
    </xdr:to>
    <xdr:cxnSp macro="">
      <xdr:nvCxnSpPr>
        <xdr:cNvPr id="114" name="直線コネクタ 113"/>
        <xdr:cNvCxnSpPr/>
      </xdr:nvCxnSpPr>
      <xdr:spPr>
        <a:xfrm flipV="1">
          <a:off x="463359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4670" cy="259080"/>
    <xdr:sp macro="" textlink="">
      <xdr:nvSpPr>
        <xdr:cNvPr id="115" name="物件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6" name="直線コネクタ 115"/>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7" name="物件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8" name="直線コネクタ 117"/>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127635</xdr:rowOff>
    </xdr:from>
    <xdr:to>
      <xdr:col>24</xdr:col>
      <xdr:colOff>63500</xdr:colOff>
      <xdr:row>58</xdr:row>
      <xdr:rowOff>44450</xdr:rowOff>
    </xdr:to>
    <xdr:cxnSp macro="">
      <xdr:nvCxnSpPr>
        <xdr:cNvPr id="119" name="直線コネクタ 118"/>
        <xdr:cNvCxnSpPr/>
      </xdr:nvCxnSpPr>
      <xdr:spPr>
        <a:xfrm>
          <a:off x="3797300" y="990028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xdr:rowOff>
    </xdr:from>
    <xdr:ext cx="534670" cy="257175"/>
    <xdr:sp macro="" textlink="">
      <xdr:nvSpPr>
        <xdr:cNvPr id="120" name="物件費平均値テキスト"/>
        <xdr:cNvSpPr txBox="1"/>
      </xdr:nvSpPr>
      <xdr:spPr>
        <a:xfrm>
          <a:off x="4686300" y="96075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21" name="フローチャート: 判断 120"/>
        <xdr:cNvSpPr/>
      </xdr:nvSpPr>
      <xdr:spPr>
        <a:xfrm>
          <a:off x="4584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57</xdr:row>
      <xdr:rowOff>166370</xdr:rowOff>
    </xdr:to>
    <xdr:cxnSp macro="">
      <xdr:nvCxnSpPr>
        <xdr:cNvPr id="122" name="直線コネクタ 121"/>
        <xdr:cNvCxnSpPr/>
      </xdr:nvCxnSpPr>
      <xdr:spPr>
        <a:xfrm flipV="1">
          <a:off x="2908300" y="99002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32765" cy="257175"/>
    <xdr:sp macro="" textlink="">
      <xdr:nvSpPr>
        <xdr:cNvPr id="124" name="テキスト ボックス 123"/>
        <xdr:cNvSpPr txBox="1"/>
      </xdr:nvSpPr>
      <xdr:spPr>
        <a:xfrm>
          <a:off x="3529965" y="9472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166370</xdr:rowOff>
    </xdr:from>
    <xdr:to>
      <xdr:col>15</xdr:col>
      <xdr:colOff>50800</xdr:colOff>
      <xdr:row>58</xdr:row>
      <xdr:rowOff>65405</xdr:rowOff>
    </xdr:to>
    <xdr:cxnSp macro="">
      <xdr:nvCxnSpPr>
        <xdr:cNvPr id="125" name="直線コネクタ 124"/>
        <xdr:cNvCxnSpPr/>
      </xdr:nvCxnSpPr>
      <xdr:spPr>
        <a:xfrm flipV="1">
          <a:off x="2019300" y="993902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6" name="フローチャート: 判断 125"/>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109855</xdr:rowOff>
    </xdr:from>
    <xdr:ext cx="532765" cy="257175"/>
    <xdr:sp macro="" textlink="">
      <xdr:nvSpPr>
        <xdr:cNvPr id="127" name="テキスト ボックス 126"/>
        <xdr:cNvSpPr txBox="1"/>
      </xdr:nvSpPr>
      <xdr:spPr>
        <a:xfrm>
          <a:off x="2640965" y="9539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65405</xdr:rowOff>
    </xdr:from>
    <xdr:to>
      <xdr:col>10</xdr:col>
      <xdr:colOff>114300</xdr:colOff>
      <xdr:row>59</xdr:row>
      <xdr:rowOff>44450</xdr:rowOff>
    </xdr:to>
    <xdr:cxnSp macro="">
      <xdr:nvCxnSpPr>
        <xdr:cNvPr id="128" name="直線コネクタ 127"/>
        <xdr:cNvCxnSpPr/>
      </xdr:nvCxnSpPr>
      <xdr:spPr>
        <a:xfrm flipV="1">
          <a:off x="1130300" y="1000950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9" name="フローチャート: 判断 128"/>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44450</xdr:rowOff>
    </xdr:from>
    <xdr:ext cx="532765" cy="259080"/>
    <xdr:sp macro="" textlink="">
      <xdr:nvSpPr>
        <xdr:cNvPr id="130" name="テキスト ボックス 129"/>
        <xdr:cNvSpPr txBox="1"/>
      </xdr:nvSpPr>
      <xdr:spPr>
        <a:xfrm>
          <a:off x="1751965" y="9645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69850</xdr:rowOff>
    </xdr:from>
    <xdr:ext cx="532765" cy="259080"/>
    <xdr:sp macro="" textlink="">
      <xdr:nvSpPr>
        <xdr:cNvPr id="132" name="テキスト ボックス 131"/>
        <xdr:cNvSpPr txBox="1"/>
      </xdr:nvSpPr>
      <xdr:spPr>
        <a:xfrm>
          <a:off x="862965" y="9671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38" name="楕円 137"/>
        <xdr:cNvSpPr/>
      </xdr:nvSpPr>
      <xdr:spPr>
        <a:xfrm>
          <a:off x="45847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34670" cy="257175"/>
    <xdr:sp macro="" textlink="">
      <xdr:nvSpPr>
        <xdr:cNvPr id="139" name="物件費該当値テキスト"/>
        <xdr:cNvSpPr txBox="1"/>
      </xdr:nvSpPr>
      <xdr:spPr>
        <a:xfrm>
          <a:off x="4686300" y="9916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40" name="楕円 139"/>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169545</xdr:rowOff>
    </xdr:from>
    <xdr:ext cx="532765" cy="257175"/>
    <xdr:sp macro="" textlink="">
      <xdr:nvSpPr>
        <xdr:cNvPr id="141" name="テキスト ボックス 140"/>
        <xdr:cNvSpPr txBox="1"/>
      </xdr:nvSpPr>
      <xdr:spPr>
        <a:xfrm>
          <a:off x="3529965" y="9942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114935</xdr:rowOff>
    </xdr:from>
    <xdr:to>
      <xdr:col>15</xdr:col>
      <xdr:colOff>101600</xdr:colOff>
      <xdr:row>58</xdr:row>
      <xdr:rowOff>45085</xdr:rowOff>
    </xdr:to>
    <xdr:sp macro="" textlink="">
      <xdr:nvSpPr>
        <xdr:cNvPr id="142" name="楕円 141"/>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36195</xdr:rowOff>
    </xdr:from>
    <xdr:ext cx="532765" cy="259080"/>
    <xdr:sp macro="" textlink="">
      <xdr:nvSpPr>
        <xdr:cNvPr id="143" name="テキスト ボックス 142"/>
        <xdr:cNvSpPr txBox="1"/>
      </xdr:nvSpPr>
      <xdr:spPr>
        <a:xfrm>
          <a:off x="2640965" y="9980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14605</xdr:rowOff>
    </xdr:from>
    <xdr:to>
      <xdr:col>10</xdr:col>
      <xdr:colOff>165100</xdr:colOff>
      <xdr:row>58</xdr:row>
      <xdr:rowOff>116205</xdr:rowOff>
    </xdr:to>
    <xdr:sp macro="" textlink="">
      <xdr:nvSpPr>
        <xdr:cNvPr id="144" name="楕円 143"/>
        <xdr:cNvSpPr/>
      </xdr:nvSpPr>
      <xdr:spPr>
        <a:xfrm>
          <a:off x="1968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107315</xdr:rowOff>
    </xdr:from>
    <xdr:ext cx="532765" cy="259080"/>
    <xdr:sp macro="" textlink="">
      <xdr:nvSpPr>
        <xdr:cNvPr id="145" name="テキスト ボックス 144"/>
        <xdr:cNvSpPr txBox="1"/>
      </xdr:nvSpPr>
      <xdr:spPr>
        <a:xfrm>
          <a:off x="1751965" y="10051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165100</xdr:rowOff>
    </xdr:from>
    <xdr:to>
      <xdr:col>6</xdr:col>
      <xdr:colOff>38100</xdr:colOff>
      <xdr:row>59</xdr:row>
      <xdr:rowOff>95250</xdr:rowOff>
    </xdr:to>
    <xdr:sp macro="" textlink="">
      <xdr:nvSpPr>
        <xdr:cNvPr id="146" name="楕円 145"/>
        <xdr:cNvSpPr/>
      </xdr:nvSpPr>
      <xdr:spPr>
        <a:xfrm>
          <a:off x="107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86360</xdr:rowOff>
    </xdr:from>
    <xdr:ext cx="532765" cy="257175"/>
    <xdr:sp macro="" textlink="">
      <xdr:nvSpPr>
        <xdr:cNvPr id="147" name="テキスト ボックス 146"/>
        <xdr:cNvSpPr txBox="1"/>
      </xdr:nvSpPr>
      <xdr:spPr>
        <a:xfrm>
          <a:off x="862965" y="102019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015" cy="257175"/>
    <xdr:sp macro="" textlink="">
      <xdr:nvSpPr>
        <xdr:cNvPr id="159" name="テキスト ボックス 158"/>
        <xdr:cNvSpPr txBox="1"/>
      </xdr:nvSpPr>
      <xdr:spPr>
        <a:xfrm>
          <a:off x="513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1" name="テキスト ボックス 160"/>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7175"/>
    <xdr:sp macro="" textlink="">
      <xdr:nvSpPr>
        <xdr:cNvPr id="163" name="テキスト ボックス 162"/>
        <xdr:cNvSpPr txBox="1"/>
      </xdr:nvSpPr>
      <xdr:spPr>
        <a:xfrm>
          <a:off x="230505" y="12113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5" name="テキスト ボックス 164"/>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128905</xdr:rowOff>
    </xdr:from>
    <xdr:to>
      <xdr:col>24</xdr:col>
      <xdr:colOff>62865</xdr:colOff>
      <xdr:row>77</xdr:row>
      <xdr:rowOff>143510</xdr:rowOff>
    </xdr:to>
    <xdr:cxnSp macro="">
      <xdr:nvCxnSpPr>
        <xdr:cNvPr id="167" name="直線コネクタ 166"/>
        <xdr:cNvCxnSpPr/>
      </xdr:nvCxnSpPr>
      <xdr:spPr>
        <a:xfrm flipV="1">
          <a:off x="4633595" y="1213040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146685</xdr:rowOff>
    </xdr:from>
    <xdr:ext cx="378460" cy="257175"/>
    <xdr:sp macro="" textlink="">
      <xdr:nvSpPr>
        <xdr:cNvPr id="168" name="維持補修費最小値テキスト"/>
        <xdr:cNvSpPr txBox="1"/>
      </xdr:nvSpPr>
      <xdr:spPr>
        <a:xfrm>
          <a:off x="4686300" y="133483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69" name="直線コネクタ 1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75565</xdr:rowOff>
    </xdr:from>
    <xdr:ext cx="534670" cy="257175"/>
    <xdr:sp macro="" textlink="">
      <xdr:nvSpPr>
        <xdr:cNvPr id="170" name="維持補修費最大値テキスト"/>
        <xdr:cNvSpPr txBox="1"/>
      </xdr:nvSpPr>
      <xdr:spPr>
        <a:xfrm>
          <a:off x="4686300" y="119056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128905</xdr:rowOff>
    </xdr:from>
    <xdr:to>
      <xdr:col>24</xdr:col>
      <xdr:colOff>152400</xdr:colOff>
      <xdr:row>70</xdr:row>
      <xdr:rowOff>128905</xdr:rowOff>
    </xdr:to>
    <xdr:cxnSp macro="">
      <xdr:nvCxnSpPr>
        <xdr:cNvPr id="171" name="直線コネクタ 170"/>
        <xdr:cNvCxnSpPr/>
      </xdr:nvCxnSpPr>
      <xdr:spPr>
        <a:xfrm>
          <a:off x="4546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34925</xdr:rowOff>
    </xdr:from>
    <xdr:to>
      <xdr:col>24</xdr:col>
      <xdr:colOff>63500</xdr:colOff>
      <xdr:row>77</xdr:row>
      <xdr:rowOff>61595</xdr:rowOff>
    </xdr:to>
    <xdr:cxnSp macro="">
      <xdr:nvCxnSpPr>
        <xdr:cNvPr id="172" name="直線コネクタ 171"/>
        <xdr:cNvCxnSpPr/>
      </xdr:nvCxnSpPr>
      <xdr:spPr>
        <a:xfrm flipV="1">
          <a:off x="3797300" y="132365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469900" cy="259080"/>
    <xdr:sp macro="" textlink="">
      <xdr:nvSpPr>
        <xdr:cNvPr id="173" name="維持補修費平均値テキスト"/>
        <xdr:cNvSpPr txBox="1"/>
      </xdr:nvSpPr>
      <xdr:spPr>
        <a:xfrm>
          <a:off x="4686300" y="1296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74" name="フローチャート: 判断 173"/>
        <xdr:cNvSpPr/>
      </xdr:nvSpPr>
      <xdr:spPr>
        <a:xfrm>
          <a:off x="4584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61595</xdr:rowOff>
    </xdr:from>
    <xdr:to>
      <xdr:col>19</xdr:col>
      <xdr:colOff>177800</xdr:colOff>
      <xdr:row>77</xdr:row>
      <xdr:rowOff>78105</xdr:rowOff>
    </xdr:to>
    <xdr:cxnSp macro="">
      <xdr:nvCxnSpPr>
        <xdr:cNvPr id="175" name="直線コネクタ 174"/>
        <xdr:cNvCxnSpPr/>
      </xdr:nvCxnSpPr>
      <xdr:spPr>
        <a:xfrm flipV="1">
          <a:off x="2908300" y="132632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91440</xdr:rowOff>
    </xdr:from>
    <xdr:to>
      <xdr:col>20</xdr:col>
      <xdr:colOff>38100</xdr:colOff>
      <xdr:row>77</xdr:row>
      <xdr:rowOff>21590</xdr:rowOff>
    </xdr:to>
    <xdr:sp macro="" textlink="">
      <xdr:nvSpPr>
        <xdr:cNvPr id="176" name="フローチャート: 判断 175"/>
        <xdr:cNvSpPr/>
      </xdr:nvSpPr>
      <xdr:spPr>
        <a:xfrm>
          <a:off x="3746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38100</xdr:rowOff>
    </xdr:from>
    <xdr:ext cx="467995" cy="259080"/>
    <xdr:sp macro="" textlink="">
      <xdr:nvSpPr>
        <xdr:cNvPr id="177" name="テキスト ボックス 176"/>
        <xdr:cNvSpPr txBox="1"/>
      </xdr:nvSpPr>
      <xdr:spPr>
        <a:xfrm>
          <a:off x="3562350" y="12896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52070</xdr:rowOff>
    </xdr:from>
    <xdr:to>
      <xdr:col>15</xdr:col>
      <xdr:colOff>50800</xdr:colOff>
      <xdr:row>77</xdr:row>
      <xdr:rowOff>78105</xdr:rowOff>
    </xdr:to>
    <xdr:cxnSp macro="">
      <xdr:nvCxnSpPr>
        <xdr:cNvPr id="178" name="直線コネクタ 177"/>
        <xdr:cNvCxnSpPr/>
      </xdr:nvCxnSpPr>
      <xdr:spPr>
        <a:xfrm>
          <a:off x="2019300" y="13253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95250</xdr:rowOff>
    </xdr:from>
    <xdr:to>
      <xdr:col>15</xdr:col>
      <xdr:colOff>101600</xdr:colOff>
      <xdr:row>77</xdr:row>
      <xdr:rowOff>25400</xdr:rowOff>
    </xdr:to>
    <xdr:sp macro="" textlink="">
      <xdr:nvSpPr>
        <xdr:cNvPr id="179" name="フローチャート: 判断 178"/>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41910</xdr:rowOff>
    </xdr:from>
    <xdr:ext cx="467995" cy="257175"/>
    <xdr:sp macro="" textlink="">
      <xdr:nvSpPr>
        <xdr:cNvPr id="180" name="テキスト ボックス 179"/>
        <xdr:cNvSpPr txBox="1"/>
      </xdr:nvSpPr>
      <xdr:spPr>
        <a:xfrm>
          <a:off x="2673350" y="12900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24765</xdr:rowOff>
    </xdr:from>
    <xdr:to>
      <xdr:col>10</xdr:col>
      <xdr:colOff>114300</xdr:colOff>
      <xdr:row>77</xdr:row>
      <xdr:rowOff>52070</xdr:rowOff>
    </xdr:to>
    <xdr:cxnSp macro="">
      <xdr:nvCxnSpPr>
        <xdr:cNvPr id="181" name="直線コネクタ 180"/>
        <xdr:cNvCxnSpPr/>
      </xdr:nvCxnSpPr>
      <xdr:spPr>
        <a:xfrm>
          <a:off x="1130300" y="13226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113030</xdr:rowOff>
    </xdr:from>
    <xdr:to>
      <xdr:col>10</xdr:col>
      <xdr:colOff>165100</xdr:colOff>
      <xdr:row>77</xdr:row>
      <xdr:rowOff>43180</xdr:rowOff>
    </xdr:to>
    <xdr:sp macro="" textlink="">
      <xdr:nvSpPr>
        <xdr:cNvPr id="182" name="フローチャート: 判断 181"/>
        <xdr:cNvSpPr/>
      </xdr:nvSpPr>
      <xdr:spPr>
        <a:xfrm>
          <a:off x="1968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59690</xdr:rowOff>
    </xdr:from>
    <xdr:ext cx="467995" cy="259080"/>
    <xdr:sp macro="" textlink="">
      <xdr:nvSpPr>
        <xdr:cNvPr id="183" name="テキスト ボックス 182"/>
        <xdr:cNvSpPr txBox="1"/>
      </xdr:nvSpPr>
      <xdr:spPr>
        <a:xfrm>
          <a:off x="1784350" y="12918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184" name="フローチャート: 判断 183"/>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71120</xdr:rowOff>
    </xdr:from>
    <xdr:ext cx="467995" cy="259080"/>
    <xdr:sp macro="" textlink="">
      <xdr:nvSpPr>
        <xdr:cNvPr id="185" name="テキスト ボックス 184"/>
        <xdr:cNvSpPr txBox="1"/>
      </xdr:nvSpPr>
      <xdr:spPr>
        <a:xfrm>
          <a:off x="895350" y="12929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155575</xdr:rowOff>
    </xdr:from>
    <xdr:to>
      <xdr:col>24</xdr:col>
      <xdr:colOff>114300</xdr:colOff>
      <xdr:row>77</xdr:row>
      <xdr:rowOff>86360</xdr:rowOff>
    </xdr:to>
    <xdr:sp macro="" textlink="">
      <xdr:nvSpPr>
        <xdr:cNvPr id="191" name="楕円 190"/>
        <xdr:cNvSpPr/>
      </xdr:nvSpPr>
      <xdr:spPr>
        <a:xfrm>
          <a:off x="45847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70485</xdr:rowOff>
    </xdr:from>
    <xdr:ext cx="469900" cy="259080"/>
    <xdr:sp macro="" textlink="">
      <xdr:nvSpPr>
        <xdr:cNvPr id="192" name="維持補修費該当値テキスト"/>
        <xdr:cNvSpPr txBox="1"/>
      </xdr:nvSpPr>
      <xdr:spPr>
        <a:xfrm>
          <a:off x="46863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10795</xdr:rowOff>
    </xdr:from>
    <xdr:to>
      <xdr:col>20</xdr:col>
      <xdr:colOff>38100</xdr:colOff>
      <xdr:row>77</xdr:row>
      <xdr:rowOff>112395</xdr:rowOff>
    </xdr:to>
    <xdr:sp macro="" textlink="">
      <xdr:nvSpPr>
        <xdr:cNvPr id="193" name="楕円 192"/>
        <xdr:cNvSpPr/>
      </xdr:nvSpPr>
      <xdr:spPr>
        <a:xfrm>
          <a:off x="3746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103505</xdr:rowOff>
    </xdr:from>
    <xdr:ext cx="467995" cy="259080"/>
    <xdr:sp macro="" textlink="">
      <xdr:nvSpPr>
        <xdr:cNvPr id="194" name="テキスト ボックス 193"/>
        <xdr:cNvSpPr txBox="1"/>
      </xdr:nvSpPr>
      <xdr:spPr>
        <a:xfrm>
          <a:off x="3562350" y="13305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27305</xdr:rowOff>
    </xdr:from>
    <xdr:to>
      <xdr:col>15</xdr:col>
      <xdr:colOff>101600</xdr:colOff>
      <xdr:row>77</xdr:row>
      <xdr:rowOff>128905</xdr:rowOff>
    </xdr:to>
    <xdr:sp macro="" textlink="">
      <xdr:nvSpPr>
        <xdr:cNvPr id="195" name="楕円 194"/>
        <xdr:cNvSpPr/>
      </xdr:nvSpPr>
      <xdr:spPr>
        <a:xfrm>
          <a:off x="2857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120650</xdr:rowOff>
    </xdr:from>
    <xdr:ext cx="467995" cy="257175"/>
    <xdr:sp macro="" textlink="">
      <xdr:nvSpPr>
        <xdr:cNvPr id="196" name="テキスト ボックス 195"/>
        <xdr:cNvSpPr txBox="1"/>
      </xdr:nvSpPr>
      <xdr:spPr>
        <a:xfrm>
          <a:off x="2673350" y="13322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xdr:rowOff>
    </xdr:from>
    <xdr:to>
      <xdr:col>10</xdr:col>
      <xdr:colOff>165100</xdr:colOff>
      <xdr:row>77</xdr:row>
      <xdr:rowOff>102235</xdr:rowOff>
    </xdr:to>
    <xdr:sp macro="" textlink="">
      <xdr:nvSpPr>
        <xdr:cNvPr id="197" name="楕円 196"/>
        <xdr:cNvSpPr/>
      </xdr:nvSpPr>
      <xdr:spPr>
        <a:xfrm>
          <a:off x="1968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93345</xdr:rowOff>
    </xdr:from>
    <xdr:ext cx="467995" cy="259080"/>
    <xdr:sp macro="" textlink="">
      <xdr:nvSpPr>
        <xdr:cNvPr id="198" name="テキスト ボックス 197"/>
        <xdr:cNvSpPr txBox="1"/>
      </xdr:nvSpPr>
      <xdr:spPr>
        <a:xfrm>
          <a:off x="1784350" y="13294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199" name="楕円 198"/>
        <xdr:cNvSpPr/>
      </xdr:nvSpPr>
      <xdr:spPr>
        <a:xfrm>
          <a:off x="1079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66675</xdr:rowOff>
    </xdr:from>
    <xdr:ext cx="467995" cy="257175"/>
    <xdr:sp macro="" textlink="">
      <xdr:nvSpPr>
        <xdr:cNvPr id="200" name="テキスト ボックス 199"/>
        <xdr:cNvSpPr txBox="1"/>
      </xdr:nvSpPr>
      <xdr:spPr>
        <a:xfrm>
          <a:off x="895350" y="13268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9" name="テキスト ボックス 208"/>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1" name="テキスト ボックス 210"/>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15" name="テキスト ボックス 214"/>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7" name="テキスト ボックス 216"/>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19" name="テキスト ボックス 218"/>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1" name="テキスト ボックス 220"/>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3" name="テキスト ボックス 22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97</xdr:row>
      <xdr:rowOff>147320</xdr:rowOff>
    </xdr:to>
    <xdr:cxnSp macro="">
      <xdr:nvCxnSpPr>
        <xdr:cNvPr id="225" name="直線コネクタ 224"/>
        <xdr:cNvCxnSpPr/>
      </xdr:nvCxnSpPr>
      <xdr:spPr>
        <a:xfrm flipV="1">
          <a:off x="4633595" y="1552575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6" name="扶助費最小値テキスト"/>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xdr:cNvCxnSpPr/>
      </xdr:nvCxnSpPr>
      <xdr:spPr>
        <a:xfrm>
          <a:off x="4546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7175"/>
    <xdr:sp macro="" textlink="">
      <xdr:nvSpPr>
        <xdr:cNvPr id="228" name="扶助費最大値テキスト"/>
        <xdr:cNvSpPr txBox="1"/>
      </xdr:nvSpPr>
      <xdr:spPr>
        <a:xfrm>
          <a:off x="4686300" y="1530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29" name="直線コネクタ 228"/>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52070</xdr:rowOff>
    </xdr:from>
    <xdr:to>
      <xdr:col>24</xdr:col>
      <xdr:colOff>63500</xdr:colOff>
      <xdr:row>96</xdr:row>
      <xdr:rowOff>104140</xdr:rowOff>
    </xdr:to>
    <xdr:cxnSp macro="">
      <xdr:nvCxnSpPr>
        <xdr:cNvPr id="230" name="直線コネクタ 229"/>
        <xdr:cNvCxnSpPr/>
      </xdr:nvCxnSpPr>
      <xdr:spPr>
        <a:xfrm flipV="1">
          <a:off x="3797300" y="165112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35560</xdr:rowOff>
    </xdr:from>
    <xdr:ext cx="598805" cy="259080"/>
    <xdr:sp macro="" textlink="">
      <xdr:nvSpPr>
        <xdr:cNvPr id="231" name="扶助費平均値テキスト"/>
        <xdr:cNvSpPr txBox="1"/>
      </xdr:nvSpPr>
      <xdr:spPr>
        <a:xfrm>
          <a:off x="46863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xdr:cNvSpPr/>
      </xdr:nvSpPr>
      <xdr:spPr>
        <a:xfrm>
          <a:off x="45847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20320</xdr:rowOff>
    </xdr:from>
    <xdr:to>
      <xdr:col>19</xdr:col>
      <xdr:colOff>177800</xdr:colOff>
      <xdr:row>96</xdr:row>
      <xdr:rowOff>104140</xdr:rowOff>
    </xdr:to>
    <xdr:cxnSp macro="">
      <xdr:nvCxnSpPr>
        <xdr:cNvPr id="233" name="直線コネクタ 232"/>
        <xdr:cNvCxnSpPr/>
      </xdr:nvCxnSpPr>
      <xdr:spPr>
        <a:xfrm>
          <a:off x="2908300" y="164795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96900" cy="257175"/>
    <xdr:sp macro="" textlink="">
      <xdr:nvSpPr>
        <xdr:cNvPr id="235" name="テキスト ボックス 234"/>
        <xdr:cNvSpPr txBox="1"/>
      </xdr:nvSpPr>
      <xdr:spPr>
        <a:xfrm>
          <a:off x="3497580" y="16146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20320</xdr:rowOff>
    </xdr:from>
    <xdr:to>
      <xdr:col>15</xdr:col>
      <xdr:colOff>50800</xdr:colOff>
      <xdr:row>97</xdr:row>
      <xdr:rowOff>29210</xdr:rowOff>
    </xdr:to>
    <xdr:cxnSp macro="">
      <xdr:nvCxnSpPr>
        <xdr:cNvPr id="236" name="直線コネクタ 235"/>
        <xdr:cNvCxnSpPr/>
      </xdr:nvCxnSpPr>
      <xdr:spPr>
        <a:xfrm flipV="1">
          <a:off x="2019300" y="1647952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121285</xdr:rowOff>
    </xdr:from>
    <xdr:ext cx="596900" cy="257175"/>
    <xdr:sp macro="" textlink="">
      <xdr:nvSpPr>
        <xdr:cNvPr id="238" name="テキスト ボックス 237"/>
        <xdr:cNvSpPr txBox="1"/>
      </xdr:nvSpPr>
      <xdr:spPr>
        <a:xfrm>
          <a:off x="2608580" y="16066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29210</xdr:rowOff>
    </xdr:from>
    <xdr:to>
      <xdr:col>10</xdr:col>
      <xdr:colOff>114300</xdr:colOff>
      <xdr:row>97</xdr:row>
      <xdr:rowOff>66675</xdr:rowOff>
    </xdr:to>
    <xdr:cxnSp macro="">
      <xdr:nvCxnSpPr>
        <xdr:cNvPr id="239" name="直線コネクタ 238"/>
        <xdr:cNvCxnSpPr/>
      </xdr:nvCxnSpPr>
      <xdr:spPr>
        <a:xfrm flipV="1">
          <a:off x="1130300" y="16659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4445</xdr:rowOff>
    </xdr:from>
    <xdr:ext cx="596900" cy="259080"/>
    <xdr:sp macro="" textlink="">
      <xdr:nvSpPr>
        <xdr:cNvPr id="241" name="テキスト ボックス 240"/>
        <xdr:cNvSpPr txBox="1"/>
      </xdr:nvSpPr>
      <xdr:spPr>
        <a:xfrm>
          <a:off x="1719580" y="16292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20320</xdr:rowOff>
    </xdr:from>
    <xdr:ext cx="596900" cy="257175"/>
    <xdr:sp macro="" textlink="">
      <xdr:nvSpPr>
        <xdr:cNvPr id="243" name="テキスト ボックス 242"/>
        <xdr:cNvSpPr txBox="1"/>
      </xdr:nvSpPr>
      <xdr:spPr>
        <a:xfrm>
          <a:off x="830580" y="16308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1270</xdr:rowOff>
    </xdr:from>
    <xdr:to>
      <xdr:col>24</xdr:col>
      <xdr:colOff>114300</xdr:colOff>
      <xdr:row>96</xdr:row>
      <xdr:rowOff>102870</xdr:rowOff>
    </xdr:to>
    <xdr:sp macro="" textlink="">
      <xdr:nvSpPr>
        <xdr:cNvPr id="249" name="楕円 248"/>
        <xdr:cNvSpPr/>
      </xdr:nvSpPr>
      <xdr:spPr>
        <a:xfrm>
          <a:off x="45847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151130</xdr:rowOff>
    </xdr:from>
    <xdr:ext cx="598805" cy="259080"/>
    <xdr:sp macro="" textlink="">
      <xdr:nvSpPr>
        <xdr:cNvPr id="250" name="扶助費該当値テキスト"/>
        <xdr:cNvSpPr txBox="1"/>
      </xdr:nvSpPr>
      <xdr:spPr>
        <a:xfrm>
          <a:off x="4686300" y="1643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53340</xdr:rowOff>
    </xdr:from>
    <xdr:to>
      <xdr:col>20</xdr:col>
      <xdr:colOff>38100</xdr:colOff>
      <xdr:row>96</xdr:row>
      <xdr:rowOff>154940</xdr:rowOff>
    </xdr:to>
    <xdr:sp macro="" textlink="">
      <xdr:nvSpPr>
        <xdr:cNvPr id="251" name="楕円 250"/>
        <xdr:cNvSpPr/>
      </xdr:nvSpPr>
      <xdr:spPr>
        <a:xfrm>
          <a:off x="3746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146685</xdr:rowOff>
    </xdr:from>
    <xdr:ext cx="596900" cy="257175"/>
    <xdr:sp macro="" textlink="">
      <xdr:nvSpPr>
        <xdr:cNvPr id="252" name="テキスト ボックス 251"/>
        <xdr:cNvSpPr txBox="1"/>
      </xdr:nvSpPr>
      <xdr:spPr>
        <a:xfrm>
          <a:off x="3497580" y="16605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140970</xdr:rowOff>
    </xdr:from>
    <xdr:to>
      <xdr:col>15</xdr:col>
      <xdr:colOff>101600</xdr:colOff>
      <xdr:row>96</xdr:row>
      <xdr:rowOff>71120</xdr:rowOff>
    </xdr:to>
    <xdr:sp macro="" textlink="">
      <xdr:nvSpPr>
        <xdr:cNvPr id="253" name="楕円 252"/>
        <xdr:cNvSpPr/>
      </xdr:nvSpPr>
      <xdr:spPr>
        <a:xfrm>
          <a:off x="2857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62230</xdr:rowOff>
    </xdr:from>
    <xdr:ext cx="596900" cy="259080"/>
    <xdr:sp macro="" textlink="">
      <xdr:nvSpPr>
        <xdr:cNvPr id="254" name="テキスト ボックス 253"/>
        <xdr:cNvSpPr txBox="1"/>
      </xdr:nvSpPr>
      <xdr:spPr>
        <a:xfrm>
          <a:off x="2608580" y="16521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149860</xdr:rowOff>
    </xdr:from>
    <xdr:to>
      <xdr:col>10</xdr:col>
      <xdr:colOff>165100</xdr:colOff>
      <xdr:row>97</xdr:row>
      <xdr:rowOff>80010</xdr:rowOff>
    </xdr:to>
    <xdr:sp macro="" textlink="">
      <xdr:nvSpPr>
        <xdr:cNvPr id="255" name="楕円 254"/>
        <xdr:cNvSpPr/>
      </xdr:nvSpPr>
      <xdr:spPr>
        <a:xfrm>
          <a:off x="1968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71120</xdr:rowOff>
    </xdr:from>
    <xdr:ext cx="532765" cy="259080"/>
    <xdr:sp macro="" textlink="">
      <xdr:nvSpPr>
        <xdr:cNvPr id="256" name="テキスト ボックス 255"/>
        <xdr:cNvSpPr txBox="1"/>
      </xdr:nvSpPr>
      <xdr:spPr>
        <a:xfrm>
          <a:off x="1751965" y="1670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15875</xdr:rowOff>
    </xdr:from>
    <xdr:to>
      <xdr:col>6</xdr:col>
      <xdr:colOff>38100</xdr:colOff>
      <xdr:row>97</xdr:row>
      <xdr:rowOff>117475</xdr:rowOff>
    </xdr:to>
    <xdr:sp macro="" textlink="">
      <xdr:nvSpPr>
        <xdr:cNvPr id="257" name="楕円 256"/>
        <xdr:cNvSpPr/>
      </xdr:nvSpPr>
      <xdr:spPr>
        <a:xfrm>
          <a:off x="1079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109220</xdr:rowOff>
    </xdr:from>
    <xdr:ext cx="532765" cy="257175"/>
    <xdr:sp macro="" textlink="">
      <xdr:nvSpPr>
        <xdr:cNvPr id="258" name="テキスト ボックス 257"/>
        <xdr:cNvSpPr txBox="1"/>
      </xdr:nvSpPr>
      <xdr:spPr>
        <a:xfrm>
          <a:off x="862965" y="16739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7" name="テキスト ボックス 26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0" name="テキスト ボックス 269"/>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175"/>
    <xdr:sp macro="" textlink="">
      <xdr:nvSpPr>
        <xdr:cNvPr id="272" name="テキスト ボックス 271"/>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4" name="テキスト ボックス 27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175"/>
    <xdr:sp macro="" textlink="">
      <xdr:nvSpPr>
        <xdr:cNvPr id="276" name="テキスト ボックス 275"/>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725" cy="258445"/>
    <xdr:sp macro="" textlink="">
      <xdr:nvSpPr>
        <xdr:cNvPr id="278" name="テキスト ボックス 277"/>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725" cy="259080"/>
    <xdr:sp macro="" textlink="">
      <xdr:nvSpPr>
        <xdr:cNvPr id="280" name="テキスト ボックス 279"/>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2" name="テキスト ボックス 28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71120</xdr:rowOff>
    </xdr:from>
    <xdr:to>
      <xdr:col>54</xdr:col>
      <xdr:colOff>189865</xdr:colOff>
      <xdr:row>38</xdr:row>
      <xdr:rowOff>39370</xdr:rowOff>
    </xdr:to>
    <xdr:cxnSp macro="">
      <xdr:nvCxnSpPr>
        <xdr:cNvPr id="284" name="直線コネクタ 283"/>
        <xdr:cNvCxnSpPr/>
      </xdr:nvCxnSpPr>
      <xdr:spPr>
        <a:xfrm flipV="1">
          <a:off x="10475595" y="52146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34670" cy="257175"/>
    <xdr:sp macro="" textlink="">
      <xdr:nvSpPr>
        <xdr:cNvPr id="285" name="補助費等最小値テキスト"/>
        <xdr:cNvSpPr txBox="1"/>
      </xdr:nvSpPr>
      <xdr:spPr>
        <a:xfrm>
          <a:off x="10528300" y="6558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86" name="直線コネクタ 285"/>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598805" cy="257175"/>
    <xdr:sp macro="" textlink="">
      <xdr:nvSpPr>
        <xdr:cNvPr id="287" name="補助費等最大値テキスト"/>
        <xdr:cNvSpPr txBox="1"/>
      </xdr:nvSpPr>
      <xdr:spPr>
        <a:xfrm>
          <a:off x="10528300" y="4989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71120</xdr:rowOff>
    </xdr:from>
    <xdr:to>
      <xdr:col>55</xdr:col>
      <xdr:colOff>88900</xdr:colOff>
      <xdr:row>30</xdr:row>
      <xdr:rowOff>71120</xdr:rowOff>
    </xdr:to>
    <xdr:cxnSp macro="">
      <xdr:nvCxnSpPr>
        <xdr:cNvPr id="288" name="直線コネクタ 287"/>
        <xdr:cNvCxnSpPr/>
      </xdr:nvCxnSpPr>
      <xdr:spPr>
        <a:xfrm>
          <a:off x="10388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57150</xdr:rowOff>
    </xdr:from>
    <xdr:to>
      <xdr:col>55</xdr:col>
      <xdr:colOff>0</xdr:colOff>
      <xdr:row>37</xdr:row>
      <xdr:rowOff>112395</xdr:rowOff>
    </xdr:to>
    <xdr:cxnSp macro="">
      <xdr:nvCxnSpPr>
        <xdr:cNvPr id="289" name="直線コネクタ 288"/>
        <xdr:cNvCxnSpPr/>
      </xdr:nvCxnSpPr>
      <xdr:spPr>
        <a:xfrm>
          <a:off x="9639300" y="64008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76200</xdr:rowOff>
    </xdr:from>
    <xdr:ext cx="534670" cy="257175"/>
    <xdr:sp macro="" textlink="">
      <xdr:nvSpPr>
        <xdr:cNvPr id="290" name="補助費等平均値テキスト"/>
        <xdr:cNvSpPr txBox="1"/>
      </xdr:nvSpPr>
      <xdr:spPr>
        <a:xfrm>
          <a:off x="10528300" y="60769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1" name="フローチャート: 判断 290"/>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135255</xdr:rowOff>
    </xdr:to>
    <xdr:cxnSp macro="">
      <xdr:nvCxnSpPr>
        <xdr:cNvPr id="292" name="直線コネクタ 291"/>
        <xdr:cNvCxnSpPr/>
      </xdr:nvCxnSpPr>
      <xdr:spPr>
        <a:xfrm flipV="1">
          <a:off x="8750300" y="640080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35560</xdr:rowOff>
    </xdr:from>
    <xdr:to>
      <xdr:col>50</xdr:col>
      <xdr:colOff>165100</xdr:colOff>
      <xdr:row>36</xdr:row>
      <xdr:rowOff>137160</xdr:rowOff>
    </xdr:to>
    <xdr:sp macro="" textlink="">
      <xdr:nvSpPr>
        <xdr:cNvPr id="293" name="フローチャート: 判断 292"/>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153670</xdr:rowOff>
    </xdr:from>
    <xdr:ext cx="532765" cy="259080"/>
    <xdr:sp macro="" textlink="">
      <xdr:nvSpPr>
        <xdr:cNvPr id="294" name="テキスト ボックス 293"/>
        <xdr:cNvSpPr txBox="1"/>
      </xdr:nvSpPr>
      <xdr:spPr>
        <a:xfrm>
          <a:off x="9371965" y="5982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34925</xdr:rowOff>
    </xdr:from>
    <xdr:to>
      <xdr:col>45</xdr:col>
      <xdr:colOff>177800</xdr:colOff>
      <xdr:row>37</xdr:row>
      <xdr:rowOff>135255</xdr:rowOff>
    </xdr:to>
    <xdr:cxnSp macro="">
      <xdr:nvCxnSpPr>
        <xdr:cNvPr id="295" name="直線コネクタ 294"/>
        <xdr:cNvCxnSpPr/>
      </xdr:nvCxnSpPr>
      <xdr:spPr>
        <a:xfrm>
          <a:off x="7861300" y="5349875"/>
          <a:ext cx="889000" cy="1129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73660</xdr:rowOff>
    </xdr:from>
    <xdr:to>
      <xdr:col>46</xdr:col>
      <xdr:colOff>38100</xdr:colOff>
      <xdr:row>37</xdr:row>
      <xdr:rowOff>3810</xdr:rowOff>
    </xdr:to>
    <xdr:sp macro="" textlink="">
      <xdr:nvSpPr>
        <xdr:cNvPr id="296" name="フローチャート: 判断 295"/>
        <xdr:cNvSpPr/>
      </xdr:nvSpPr>
      <xdr:spPr>
        <a:xfrm>
          <a:off x="869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20320</xdr:rowOff>
    </xdr:from>
    <xdr:ext cx="532765" cy="257175"/>
    <xdr:sp macro="" textlink="">
      <xdr:nvSpPr>
        <xdr:cNvPr id="297" name="テキスト ボックス 296"/>
        <xdr:cNvSpPr txBox="1"/>
      </xdr:nvSpPr>
      <xdr:spPr>
        <a:xfrm>
          <a:off x="8482965" y="6021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34925</xdr:rowOff>
    </xdr:from>
    <xdr:to>
      <xdr:col>41</xdr:col>
      <xdr:colOff>50800</xdr:colOff>
      <xdr:row>37</xdr:row>
      <xdr:rowOff>132080</xdr:rowOff>
    </xdr:to>
    <xdr:cxnSp macro="">
      <xdr:nvCxnSpPr>
        <xdr:cNvPr id="298" name="直線コネクタ 297"/>
        <xdr:cNvCxnSpPr/>
      </xdr:nvCxnSpPr>
      <xdr:spPr>
        <a:xfrm flipV="1">
          <a:off x="6972300" y="5349875"/>
          <a:ext cx="889000" cy="1125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13335</xdr:rowOff>
    </xdr:from>
    <xdr:to>
      <xdr:col>41</xdr:col>
      <xdr:colOff>101600</xdr:colOff>
      <xdr:row>30</xdr:row>
      <xdr:rowOff>114935</xdr:rowOff>
    </xdr:to>
    <xdr:sp macro="" textlink="">
      <xdr:nvSpPr>
        <xdr:cNvPr id="299" name="フローチャート: 判断 298"/>
        <xdr:cNvSpPr/>
      </xdr:nvSpPr>
      <xdr:spPr>
        <a:xfrm>
          <a:off x="7810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132080</xdr:rowOff>
    </xdr:from>
    <xdr:ext cx="596900" cy="257175"/>
    <xdr:sp macro="" textlink="">
      <xdr:nvSpPr>
        <xdr:cNvPr id="300" name="テキスト ボックス 299"/>
        <xdr:cNvSpPr txBox="1"/>
      </xdr:nvSpPr>
      <xdr:spPr>
        <a:xfrm>
          <a:off x="7561580" y="4932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1" name="フローチャート: 判断 300"/>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32765" cy="259080"/>
    <xdr:sp macro="" textlink="">
      <xdr:nvSpPr>
        <xdr:cNvPr id="302" name="テキスト ボックス 301"/>
        <xdr:cNvSpPr txBox="1"/>
      </xdr:nvSpPr>
      <xdr:spPr>
        <a:xfrm>
          <a:off x="6704965" y="6094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61595</xdr:rowOff>
    </xdr:from>
    <xdr:to>
      <xdr:col>55</xdr:col>
      <xdr:colOff>50800</xdr:colOff>
      <xdr:row>37</xdr:row>
      <xdr:rowOff>163195</xdr:rowOff>
    </xdr:to>
    <xdr:sp macro="" textlink="">
      <xdr:nvSpPr>
        <xdr:cNvPr id="308" name="楕円 307"/>
        <xdr:cNvSpPr/>
      </xdr:nvSpPr>
      <xdr:spPr>
        <a:xfrm>
          <a:off x="10426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147955</xdr:rowOff>
    </xdr:from>
    <xdr:ext cx="534670" cy="258445"/>
    <xdr:sp macro="" textlink="">
      <xdr:nvSpPr>
        <xdr:cNvPr id="309" name="補助費等該当値テキスト"/>
        <xdr:cNvSpPr txBox="1"/>
      </xdr:nvSpPr>
      <xdr:spPr>
        <a:xfrm>
          <a:off x="10528300" y="6320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310" name="楕円 309"/>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99060</xdr:rowOff>
    </xdr:from>
    <xdr:ext cx="532765" cy="257175"/>
    <xdr:sp macro="" textlink="">
      <xdr:nvSpPr>
        <xdr:cNvPr id="311" name="テキスト ボックス 310"/>
        <xdr:cNvSpPr txBox="1"/>
      </xdr:nvSpPr>
      <xdr:spPr>
        <a:xfrm>
          <a:off x="9371965" y="6442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84455</xdr:rowOff>
    </xdr:from>
    <xdr:to>
      <xdr:col>46</xdr:col>
      <xdr:colOff>38100</xdr:colOff>
      <xdr:row>38</xdr:row>
      <xdr:rowOff>14605</xdr:rowOff>
    </xdr:to>
    <xdr:sp macro="" textlink="">
      <xdr:nvSpPr>
        <xdr:cNvPr id="312" name="楕円 311"/>
        <xdr:cNvSpPr/>
      </xdr:nvSpPr>
      <xdr:spPr>
        <a:xfrm>
          <a:off x="869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6350</xdr:rowOff>
    </xdr:from>
    <xdr:ext cx="532765" cy="257175"/>
    <xdr:sp macro="" textlink="">
      <xdr:nvSpPr>
        <xdr:cNvPr id="313" name="テキスト ボックス 312"/>
        <xdr:cNvSpPr txBox="1"/>
      </xdr:nvSpPr>
      <xdr:spPr>
        <a:xfrm>
          <a:off x="8482965" y="6521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155575</xdr:rowOff>
    </xdr:from>
    <xdr:to>
      <xdr:col>41</xdr:col>
      <xdr:colOff>101600</xdr:colOff>
      <xdr:row>31</xdr:row>
      <xdr:rowOff>86360</xdr:rowOff>
    </xdr:to>
    <xdr:sp macro="" textlink="">
      <xdr:nvSpPr>
        <xdr:cNvPr id="314" name="楕円 313"/>
        <xdr:cNvSpPr/>
      </xdr:nvSpPr>
      <xdr:spPr>
        <a:xfrm>
          <a:off x="7810500" y="529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76835</xdr:rowOff>
    </xdr:from>
    <xdr:ext cx="596900" cy="257175"/>
    <xdr:sp macro="" textlink="">
      <xdr:nvSpPr>
        <xdr:cNvPr id="315" name="テキスト ボックス 314"/>
        <xdr:cNvSpPr txBox="1"/>
      </xdr:nvSpPr>
      <xdr:spPr>
        <a:xfrm>
          <a:off x="7561580" y="53917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80645</xdr:rowOff>
    </xdr:from>
    <xdr:to>
      <xdr:col>36</xdr:col>
      <xdr:colOff>165100</xdr:colOff>
      <xdr:row>38</xdr:row>
      <xdr:rowOff>10795</xdr:rowOff>
    </xdr:to>
    <xdr:sp macro="" textlink="">
      <xdr:nvSpPr>
        <xdr:cNvPr id="316" name="楕円 315"/>
        <xdr:cNvSpPr/>
      </xdr:nvSpPr>
      <xdr:spPr>
        <a:xfrm>
          <a:off x="692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1905</xdr:rowOff>
    </xdr:from>
    <xdr:ext cx="532765" cy="259080"/>
    <xdr:sp macro="" textlink="">
      <xdr:nvSpPr>
        <xdr:cNvPr id="317" name="テキスト ボックス 316"/>
        <xdr:cNvSpPr txBox="1"/>
      </xdr:nvSpPr>
      <xdr:spPr>
        <a:xfrm>
          <a:off x="6704965" y="6517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9" name="テキスト ボックス 32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3" name="テキスト ボックス 332"/>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7" name="テキスト ボックス 336"/>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133985</xdr:rowOff>
    </xdr:from>
    <xdr:to>
      <xdr:col>54</xdr:col>
      <xdr:colOff>189865</xdr:colOff>
      <xdr:row>58</xdr:row>
      <xdr:rowOff>41910</xdr:rowOff>
    </xdr:to>
    <xdr:cxnSp macro="">
      <xdr:nvCxnSpPr>
        <xdr:cNvPr id="341" name="直線コネクタ 340"/>
        <xdr:cNvCxnSpPr/>
      </xdr:nvCxnSpPr>
      <xdr:spPr>
        <a:xfrm flipV="1">
          <a:off x="10475595" y="85350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45720</xdr:rowOff>
    </xdr:from>
    <xdr:ext cx="534670" cy="259080"/>
    <xdr:sp macro="" textlink="">
      <xdr:nvSpPr>
        <xdr:cNvPr id="342" name="普通建設事業費最小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41910</xdr:rowOff>
    </xdr:from>
    <xdr:to>
      <xdr:col>55</xdr:col>
      <xdr:colOff>88900</xdr:colOff>
      <xdr:row>58</xdr:row>
      <xdr:rowOff>41910</xdr:rowOff>
    </xdr:to>
    <xdr:cxnSp macro="">
      <xdr:nvCxnSpPr>
        <xdr:cNvPr id="343" name="直線コネクタ 342"/>
        <xdr:cNvCxnSpPr/>
      </xdr:nvCxnSpPr>
      <xdr:spPr>
        <a:xfrm>
          <a:off x="10388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80645</xdr:rowOff>
    </xdr:from>
    <xdr:ext cx="598805" cy="259080"/>
    <xdr:sp macro="" textlink="">
      <xdr:nvSpPr>
        <xdr:cNvPr id="344" name="普通建設事業費最大値テキスト"/>
        <xdr:cNvSpPr txBox="1"/>
      </xdr:nvSpPr>
      <xdr:spPr>
        <a:xfrm>
          <a:off x="10528300" y="831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133985</xdr:rowOff>
    </xdr:from>
    <xdr:to>
      <xdr:col>55</xdr:col>
      <xdr:colOff>88900</xdr:colOff>
      <xdr:row>49</xdr:row>
      <xdr:rowOff>133985</xdr:rowOff>
    </xdr:to>
    <xdr:cxnSp macro="">
      <xdr:nvCxnSpPr>
        <xdr:cNvPr id="345" name="直線コネクタ 344"/>
        <xdr:cNvCxnSpPr/>
      </xdr:nvCxnSpPr>
      <xdr:spPr>
        <a:xfrm>
          <a:off x="10388600" y="853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140335</xdr:rowOff>
    </xdr:from>
    <xdr:to>
      <xdr:col>55</xdr:col>
      <xdr:colOff>0</xdr:colOff>
      <xdr:row>57</xdr:row>
      <xdr:rowOff>146050</xdr:rowOff>
    </xdr:to>
    <xdr:cxnSp macro="">
      <xdr:nvCxnSpPr>
        <xdr:cNvPr id="346" name="直線コネクタ 345"/>
        <xdr:cNvCxnSpPr/>
      </xdr:nvCxnSpPr>
      <xdr:spPr>
        <a:xfrm>
          <a:off x="9639300" y="99129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135890</xdr:rowOff>
    </xdr:from>
    <xdr:ext cx="534670" cy="259080"/>
    <xdr:sp macro="" textlink="">
      <xdr:nvSpPr>
        <xdr:cNvPr id="347" name="普通建設事業費平均値テキスト"/>
        <xdr:cNvSpPr txBox="1"/>
      </xdr:nvSpPr>
      <xdr:spPr>
        <a:xfrm>
          <a:off x="10528300" y="939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48" name="フローチャート: 判断 347"/>
        <xdr:cNvSpPr/>
      </xdr:nvSpPr>
      <xdr:spPr>
        <a:xfrm>
          <a:off x="104267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136525</xdr:rowOff>
    </xdr:from>
    <xdr:to>
      <xdr:col>50</xdr:col>
      <xdr:colOff>114300</xdr:colOff>
      <xdr:row>57</xdr:row>
      <xdr:rowOff>140335</xdr:rowOff>
    </xdr:to>
    <xdr:cxnSp macro="">
      <xdr:nvCxnSpPr>
        <xdr:cNvPr id="349" name="直線コネクタ 348"/>
        <xdr:cNvCxnSpPr/>
      </xdr:nvCxnSpPr>
      <xdr:spPr>
        <a:xfrm>
          <a:off x="8750300" y="99091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147320</xdr:rowOff>
    </xdr:from>
    <xdr:to>
      <xdr:col>50</xdr:col>
      <xdr:colOff>165100</xdr:colOff>
      <xdr:row>56</xdr:row>
      <xdr:rowOff>77470</xdr:rowOff>
    </xdr:to>
    <xdr:sp macro="" textlink="">
      <xdr:nvSpPr>
        <xdr:cNvPr id="350" name="フローチャート: 判断 349"/>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32765" cy="259080"/>
    <xdr:sp macro="" textlink="">
      <xdr:nvSpPr>
        <xdr:cNvPr id="351" name="テキスト ボックス 350"/>
        <xdr:cNvSpPr txBox="1"/>
      </xdr:nvSpPr>
      <xdr:spPr>
        <a:xfrm>
          <a:off x="9371965" y="935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45720</xdr:rowOff>
    </xdr:from>
    <xdr:to>
      <xdr:col>45</xdr:col>
      <xdr:colOff>177800</xdr:colOff>
      <xdr:row>57</xdr:row>
      <xdr:rowOff>136525</xdr:rowOff>
    </xdr:to>
    <xdr:cxnSp macro="">
      <xdr:nvCxnSpPr>
        <xdr:cNvPr id="352" name="直線コネクタ 351"/>
        <xdr:cNvCxnSpPr/>
      </xdr:nvCxnSpPr>
      <xdr:spPr>
        <a:xfrm>
          <a:off x="7861300" y="981837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121285</xdr:rowOff>
    </xdr:from>
    <xdr:to>
      <xdr:col>46</xdr:col>
      <xdr:colOff>38100</xdr:colOff>
      <xdr:row>56</xdr:row>
      <xdr:rowOff>52070</xdr:rowOff>
    </xdr:to>
    <xdr:sp macro="" textlink="">
      <xdr:nvSpPr>
        <xdr:cNvPr id="353" name="フローチャート: 判断 352"/>
        <xdr:cNvSpPr/>
      </xdr:nvSpPr>
      <xdr:spPr>
        <a:xfrm>
          <a:off x="8699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67945</xdr:rowOff>
    </xdr:from>
    <xdr:ext cx="532765" cy="258445"/>
    <xdr:sp macro="" textlink="">
      <xdr:nvSpPr>
        <xdr:cNvPr id="354" name="テキスト ボックス 353"/>
        <xdr:cNvSpPr txBox="1"/>
      </xdr:nvSpPr>
      <xdr:spPr>
        <a:xfrm>
          <a:off x="8482965" y="93262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40640</xdr:rowOff>
    </xdr:from>
    <xdr:to>
      <xdr:col>41</xdr:col>
      <xdr:colOff>50800</xdr:colOff>
      <xdr:row>57</xdr:row>
      <xdr:rowOff>45720</xdr:rowOff>
    </xdr:to>
    <xdr:cxnSp macro="">
      <xdr:nvCxnSpPr>
        <xdr:cNvPr id="355" name="直線コネクタ 354"/>
        <xdr:cNvCxnSpPr/>
      </xdr:nvCxnSpPr>
      <xdr:spPr>
        <a:xfrm>
          <a:off x="6972300" y="96418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118745</xdr:rowOff>
    </xdr:from>
    <xdr:to>
      <xdr:col>41</xdr:col>
      <xdr:colOff>101600</xdr:colOff>
      <xdr:row>56</xdr:row>
      <xdr:rowOff>48895</xdr:rowOff>
    </xdr:to>
    <xdr:sp macro="" textlink="">
      <xdr:nvSpPr>
        <xdr:cNvPr id="356" name="フローチャート: 判断 355"/>
        <xdr:cNvSpPr/>
      </xdr:nvSpPr>
      <xdr:spPr>
        <a:xfrm>
          <a:off x="7810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65405</xdr:rowOff>
    </xdr:from>
    <xdr:ext cx="532765" cy="257175"/>
    <xdr:sp macro="" textlink="">
      <xdr:nvSpPr>
        <xdr:cNvPr id="357" name="テキスト ボックス 356"/>
        <xdr:cNvSpPr txBox="1"/>
      </xdr:nvSpPr>
      <xdr:spPr>
        <a:xfrm>
          <a:off x="7593965" y="9323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65405</xdr:rowOff>
    </xdr:to>
    <xdr:sp macro="" textlink="">
      <xdr:nvSpPr>
        <xdr:cNvPr id="358" name="フローチャート: 判断 357"/>
        <xdr:cNvSpPr/>
      </xdr:nvSpPr>
      <xdr:spPr>
        <a:xfrm>
          <a:off x="692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81915</xdr:rowOff>
    </xdr:from>
    <xdr:ext cx="532765" cy="259080"/>
    <xdr:sp macro="" textlink="">
      <xdr:nvSpPr>
        <xdr:cNvPr id="359" name="テキスト ボックス 358"/>
        <xdr:cNvSpPr txBox="1"/>
      </xdr:nvSpPr>
      <xdr:spPr>
        <a:xfrm>
          <a:off x="6704965" y="9340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95250</xdr:rowOff>
    </xdr:from>
    <xdr:to>
      <xdr:col>55</xdr:col>
      <xdr:colOff>50800</xdr:colOff>
      <xdr:row>58</xdr:row>
      <xdr:rowOff>25400</xdr:rowOff>
    </xdr:to>
    <xdr:sp macro="" textlink="">
      <xdr:nvSpPr>
        <xdr:cNvPr id="365" name="楕円 364"/>
        <xdr:cNvSpPr/>
      </xdr:nvSpPr>
      <xdr:spPr>
        <a:xfrm>
          <a:off x="10426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10160</xdr:rowOff>
    </xdr:from>
    <xdr:ext cx="534670" cy="259080"/>
    <xdr:sp macro="" textlink="">
      <xdr:nvSpPr>
        <xdr:cNvPr id="366" name="普通建設事業費該当値テキスト"/>
        <xdr:cNvSpPr txBox="1"/>
      </xdr:nvSpPr>
      <xdr:spPr>
        <a:xfrm>
          <a:off x="10528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89535</xdr:rowOff>
    </xdr:from>
    <xdr:to>
      <xdr:col>50</xdr:col>
      <xdr:colOff>165100</xdr:colOff>
      <xdr:row>58</xdr:row>
      <xdr:rowOff>19685</xdr:rowOff>
    </xdr:to>
    <xdr:sp macro="" textlink="">
      <xdr:nvSpPr>
        <xdr:cNvPr id="367" name="楕円 366"/>
        <xdr:cNvSpPr/>
      </xdr:nvSpPr>
      <xdr:spPr>
        <a:xfrm>
          <a:off x="9588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10795</xdr:rowOff>
    </xdr:from>
    <xdr:ext cx="532765" cy="258445"/>
    <xdr:sp macro="" textlink="">
      <xdr:nvSpPr>
        <xdr:cNvPr id="368" name="テキスト ボックス 367"/>
        <xdr:cNvSpPr txBox="1"/>
      </xdr:nvSpPr>
      <xdr:spPr>
        <a:xfrm>
          <a:off x="9371965" y="99548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86360</xdr:rowOff>
    </xdr:from>
    <xdr:to>
      <xdr:col>46</xdr:col>
      <xdr:colOff>38100</xdr:colOff>
      <xdr:row>58</xdr:row>
      <xdr:rowOff>15875</xdr:rowOff>
    </xdr:to>
    <xdr:sp macro="" textlink="">
      <xdr:nvSpPr>
        <xdr:cNvPr id="369" name="楕円 368"/>
        <xdr:cNvSpPr/>
      </xdr:nvSpPr>
      <xdr:spPr>
        <a:xfrm>
          <a:off x="8699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6985</xdr:rowOff>
    </xdr:from>
    <xdr:ext cx="532765" cy="257175"/>
    <xdr:sp macro="" textlink="">
      <xdr:nvSpPr>
        <xdr:cNvPr id="370" name="テキスト ボックス 369"/>
        <xdr:cNvSpPr txBox="1"/>
      </xdr:nvSpPr>
      <xdr:spPr>
        <a:xfrm>
          <a:off x="8482965" y="9951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166370</xdr:rowOff>
    </xdr:from>
    <xdr:to>
      <xdr:col>41</xdr:col>
      <xdr:colOff>101600</xdr:colOff>
      <xdr:row>57</xdr:row>
      <xdr:rowOff>96520</xdr:rowOff>
    </xdr:to>
    <xdr:sp macro="" textlink="">
      <xdr:nvSpPr>
        <xdr:cNvPr id="371" name="楕円 370"/>
        <xdr:cNvSpPr/>
      </xdr:nvSpPr>
      <xdr:spPr>
        <a:xfrm>
          <a:off x="781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87630</xdr:rowOff>
    </xdr:from>
    <xdr:ext cx="532765" cy="257175"/>
    <xdr:sp macro="" textlink="">
      <xdr:nvSpPr>
        <xdr:cNvPr id="372" name="テキスト ボックス 371"/>
        <xdr:cNvSpPr txBox="1"/>
      </xdr:nvSpPr>
      <xdr:spPr>
        <a:xfrm>
          <a:off x="7593965" y="9860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161290</xdr:rowOff>
    </xdr:from>
    <xdr:to>
      <xdr:col>36</xdr:col>
      <xdr:colOff>165100</xdr:colOff>
      <xdr:row>56</xdr:row>
      <xdr:rowOff>91440</xdr:rowOff>
    </xdr:to>
    <xdr:sp macro="" textlink="">
      <xdr:nvSpPr>
        <xdr:cNvPr id="373" name="楕円 372"/>
        <xdr:cNvSpPr/>
      </xdr:nvSpPr>
      <xdr:spPr>
        <a:xfrm>
          <a:off x="69215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82550</xdr:rowOff>
    </xdr:from>
    <xdr:ext cx="532765" cy="259080"/>
    <xdr:sp macro="" textlink="">
      <xdr:nvSpPr>
        <xdr:cNvPr id="374" name="テキスト ボックス 373"/>
        <xdr:cNvSpPr txBox="1"/>
      </xdr:nvSpPr>
      <xdr:spPr>
        <a:xfrm>
          <a:off x="6704965" y="9683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175"/>
    <xdr:sp macro="" textlink="">
      <xdr:nvSpPr>
        <xdr:cNvPr id="390" name="テキスト ボックス 389"/>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175"/>
    <xdr:sp macro="" textlink="">
      <xdr:nvSpPr>
        <xdr:cNvPr id="392" name="テキスト ボックス 391"/>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4" name="テキスト ボックス 393"/>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16510</xdr:rowOff>
    </xdr:from>
    <xdr:to>
      <xdr:col>54</xdr:col>
      <xdr:colOff>189865</xdr:colOff>
      <xdr:row>78</xdr:row>
      <xdr:rowOff>139700</xdr:rowOff>
    </xdr:to>
    <xdr:cxnSp macro="">
      <xdr:nvCxnSpPr>
        <xdr:cNvPr id="396" name="直線コネクタ 395"/>
        <xdr:cNvCxnSpPr/>
      </xdr:nvCxnSpPr>
      <xdr:spPr>
        <a:xfrm flipV="1">
          <a:off x="10475595" y="121894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134620</xdr:rowOff>
    </xdr:from>
    <xdr:ext cx="534670" cy="257175"/>
    <xdr:sp macro="" textlink="">
      <xdr:nvSpPr>
        <xdr:cNvPr id="399" name="普通建設事業費 （ うち新規整備　）最大値テキスト"/>
        <xdr:cNvSpPr txBox="1"/>
      </xdr:nvSpPr>
      <xdr:spPr>
        <a:xfrm>
          <a:off x="10528300" y="11964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0" name="直線コネクタ 399"/>
        <xdr:cNvCxnSpPr/>
      </xdr:nvCxnSpPr>
      <xdr:spPr>
        <a:xfrm>
          <a:off x="10388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18415</xdr:rowOff>
    </xdr:from>
    <xdr:to>
      <xdr:col>55</xdr:col>
      <xdr:colOff>0</xdr:colOff>
      <xdr:row>78</xdr:row>
      <xdr:rowOff>109220</xdr:rowOff>
    </xdr:to>
    <xdr:cxnSp macro="">
      <xdr:nvCxnSpPr>
        <xdr:cNvPr id="401" name="直線コネクタ 400"/>
        <xdr:cNvCxnSpPr/>
      </xdr:nvCxnSpPr>
      <xdr:spPr>
        <a:xfrm>
          <a:off x="9639300" y="1339151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25400</xdr:rowOff>
    </xdr:from>
    <xdr:ext cx="534670" cy="259080"/>
    <xdr:sp macro="" textlink="">
      <xdr:nvSpPr>
        <xdr:cNvPr id="402" name="普通建設事業費 （ うち新規整備　）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104140</xdr:rowOff>
    </xdr:to>
    <xdr:sp macro="" textlink="">
      <xdr:nvSpPr>
        <xdr:cNvPr id="403" name="フローチャート: 判断 402"/>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143510</xdr:rowOff>
    </xdr:from>
    <xdr:to>
      <xdr:col>50</xdr:col>
      <xdr:colOff>114300</xdr:colOff>
      <xdr:row>78</xdr:row>
      <xdr:rowOff>18415</xdr:rowOff>
    </xdr:to>
    <xdr:cxnSp macro="">
      <xdr:nvCxnSpPr>
        <xdr:cNvPr id="404" name="直線コネクタ 403"/>
        <xdr:cNvCxnSpPr/>
      </xdr:nvCxnSpPr>
      <xdr:spPr>
        <a:xfrm>
          <a:off x="8750300" y="133451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170815</xdr:rowOff>
    </xdr:from>
    <xdr:to>
      <xdr:col>50</xdr:col>
      <xdr:colOff>165100</xdr:colOff>
      <xdr:row>77</xdr:row>
      <xdr:rowOff>100965</xdr:rowOff>
    </xdr:to>
    <xdr:sp macro="" textlink="">
      <xdr:nvSpPr>
        <xdr:cNvPr id="405" name="フローチャート: 判断 404"/>
        <xdr:cNvSpPr/>
      </xdr:nvSpPr>
      <xdr:spPr>
        <a:xfrm>
          <a:off x="958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117475</xdr:rowOff>
    </xdr:from>
    <xdr:ext cx="532765" cy="259080"/>
    <xdr:sp macro="" textlink="">
      <xdr:nvSpPr>
        <xdr:cNvPr id="406" name="テキスト ボックス 405"/>
        <xdr:cNvSpPr txBox="1"/>
      </xdr:nvSpPr>
      <xdr:spPr>
        <a:xfrm>
          <a:off x="9371965" y="12976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44450</xdr:rowOff>
    </xdr:from>
    <xdr:to>
      <xdr:col>45</xdr:col>
      <xdr:colOff>177800</xdr:colOff>
      <xdr:row>77</xdr:row>
      <xdr:rowOff>143510</xdr:rowOff>
    </xdr:to>
    <xdr:cxnSp macro="">
      <xdr:nvCxnSpPr>
        <xdr:cNvPr id="407" name="直線コネクタ 406"/>
        <xdr:cNvCxnSpPr/>
      </xdr:nvCxnSpPr>
      <xdr:spPr>
        <a:xfrm>
          <a:off x="7861300" y="132461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116205</xdr:rowOff>
    </xdr:to>
    <xdr:sp macro="" textlink="">
      <xdr:nvSpPr>
        <xdr:cNvPr id="408" name="フローチャート: 判断 40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132715</xdr:rowOff>
    </xdr:from>
    <xdr:ext cx="532765" cy="257175"/>
    <xdr:sp macro="" textlink="">
      <xdr:nvSpPr>
        <xdr:cNvPr id="409" name="テキスト ボックス 408"/>
        <xdr:cNvSpPr txBox="1"/>
      </xdr:nvSpPr>
      <xdr:spPr>
        <a:xfrm>
          <a:off x="8482965" y="12991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134620</xdr:rowOff>
    </xdr:from>
    <xdr:to>
      <xdr:col>41</xdr:col>
      <xdr:colOff>50800</xdr:colOff>
      <xdr:row>77</xdr:row>
      <xdr:rowOff>44450</xdr:rowOff>
    </xdr:to>
    <xdr:cxnSp macro="">
      <xdr:nvCxnSpPr>
        <xdr:cNvPr id="410" name="直線コネクタ 409"/>
        <xdr:cNvCxnSpPr/>
      </xdr:nvCxnSpPr>
      <xdr:spPr>
        <a:xfrm>
          <a:off x="6972300" y="129933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114300</xdr:rowOff>
    </xdr:from>
    <xdr:to>
      <xdr:col>41</xdr:col>
      <xdr:colOff>101600</xdr:colOff>
      <xdr:row>77</xdr:row>
      <xdr:rowOff>44450</xdr:rowOff>
    </xdr:to>
    <xdr:sp macro="" textlink="">
      <xdr:nvSpPr>
        <xdr:cNvPr id="411" name="フローチャート: 判断 410"/>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60960</xdr:rowOff>
    </xdr:from>
    <xdr:ext cx="532765" cy="259080"/>
    <xdr:sp macro="" textlink="">
      <xdr:nvSpPr>
        <xdr:cNvPr id="412" name="テキスト ボックス 411"/>
        <xdr:cNvSpPr txBox="1"/>
      </xdr:nvSpPr>
      <xdr:spPr>
        <a:xfrm>
          <a:off x="7593965" y="12919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159385</xdr:rowOff>
    </xdr:from>
    <xdr:to>
      <xdr:col>36</xdr:col>
      <xdr:colOff>165100</xdr:colOff>
      <xdr:row>77</xdr:row>
      <xdr:rowOff>89535</xdr:rowOff>
    </xdr:to>
    <xdr:sp macro="" textlink="">
      <xdr:nvSpPr>
        <xdr:cNvPr id="413" name="フローチャート: 判断 412"/>
        <xdr:cNvSpPr/>
      </xdr:nvSpPr>
      <xdr:spPr>
        <a:xfrm>
          <a:off x="6921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32765" cy="259080"/>
    <xdr:sp macro="" textlink="">
      <xdr:nvSpPr>
        <xdr:cNvPr id="414" name="テキスト ボックス 413"/>
        <xdr:cNvSpPr txBox="1"/>
      </xdr:nvSpPr>
      <xdr:spPr>
        <a:xfrm>
          <a:off x="6704965" y="13282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57785</xdr:rowOff>
    </xdr:from>
    <xdr:to>
      <xdr:col>55</xdr:col>
      <xdr:colOff>50800</xdr:colOff>
      <xdr:row>78</xdr:row>
      <xdr:rowOff>159385</xdr:rowOff>
    </xdr:to>
    <xdr:sp macro="" textlink="">
      <xdr:nvSpPr>
        <xdr:cNvPr id="420" name="楕円 419"/>
        <xdr:cNvSpPr/>
      </xdr:nvSpPr>
      <xdr:spPr>
        <a:xfrm>
          <a:off x="10426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144145</xdr:rowOff>
    </xdr:from>
    <xdr:ext cx="469900" cy="257175"/>
    <xdr:sp macro="" textlink="">
      <xdr:nvSpPr>
        <xdr:cNvPr id="421" name="普通建設事業費 （ うち新規整備　）該当値テキスト"/>
        <xdr:cNvSpPr txBox="1"/>
      </xdr:nvSpPr>
      <xdr:spPr>
        <a:xfrm>
          <a:off x="10528300" y="13345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139065</xdr:rowOff>
    </xdr:from>
    <xdr:to>
      <xdr:col>50</xdr:col>
      <xdr:colOff>165100</xdr:colOff>
      <xdr:row>78</xdr:row>
      <xdr:rowOff>69215</xdr:rowOff>
    </xdr:to>
    <xdr:sp macro="" textlink="">
      <xdr:nvSpPr>
        <xdr:cNvPr id="422" name="楕円 421"/>
        <xdr:cNvSpPr/>
      </xdr:nvSpPr>
      <xdr:spPr>
        <a:xfrm>
          <a:off x="9588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60325</xdr:rowOff>
    </xdr:from>
    <xdr:ext cx="467995" cy="259080"/>
    <xdr:sp macro="" textlink="">
      <xdr:nvSpPr>
        <xdr:cNvPr id="423" name="テキスト ボックス 422"/>
        <xdr:cNvSpPr txBox="1"/>
      </xdr:nvSpPr>
      <xdr:spPr>
        <a:xfrm>
          <a:off x="9404350" y="13433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92075</xdr:rowOff>
    </xdr:from>
    <xdr:to>
      <xdr:col>46</xdr:col>
      <xdr:colOff>38100</xdr:colOff>
      <xdr:row>78</xdr:row>
      <xdr:rowOff>22225</xdr:rowOff>
    </xdr:to>
    <xdr:sp macro="" textlink="">
      <xdr:nvSpPr>
        <xdr:cNvPr id="424" name="楕円 423"/>
        <xdr:cNvSpPr/>
      </xdr:nvSpPr>
      <xdr:spPr>
        <a:xfrm>
          <a:off x="869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13335</xdr:rowOff>
    </xdr:from>
    <xdr:ext cx="467995" cy="259080"/>
    <xdr:sp macro="" textlink="">
      <xdr:nvSpPr>
        <xdr:cNvPr id="425" name="テキスト ボックス 424"/>
        <xdr:cNvSpPr txBox="1"/>
      </xdr:nvSpPr>
      <xdr:spPr>
        <a:xfrm>
          <a:off x="8515350" y="13386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165100</xdr:rowOff>
    </xdr:from>
    <xdr:to>
      <xdr:col>41</xdr:col>
      <xdr:colOff>101600</xdr:colOff>
      <xdr:row>77</xdr:row>
      <xdr:rowOff>95250</xdr:rowOff>
    </xdr:to>
    <xdr:sp macro="" textlink="">
      <xdr:nvSpPr>
        <xdr:cNvPr id="426" name="楕円 425"/>
        <xdr:cNvSpPr/>
      </xdr:nvSpPr>
      <xdr:spPr>
        <a:xfrm>
          <a:off x="7810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86360</xdr:rowOff>
    </xdr:from>
    <xdr:ext cx="532765" cy="257175"/>
    <xdr:sp macro="" textlink="">
      <xdr:nvSpPr>
        <xdr:cNvPr id="427" name="テキスト ボックス 426"/>
        <xdr:cNvSpPr txBox="1"/>
      </xdr:nvSpPr>
      <xdr:spPr>
        <a:xfrm>
          <a:off x="7593965" y="13288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83820</xdr:rowOff>
    </xdr:from>
    <xdr:to>
      <xdr:col>36</xdr:col>
      <xdr:colOff>165100</xdr:colOff>
      <xdr:row>76</xdr:row>
      <xdr:rowOff>13970</xdr:rowOff>
    </xdr:to>
    <xdr:sp macro="" textlink="">
      <xdr:nvSpPr>
        <xdr:cNvPr id="428" name="楕円 427"/>
        <xdr:cNvSpPr/>
      </xdr:nvSpPr>
      <xdr:spPr>
        <a:xfrm>
          <a:off x="69215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30480</xdr:rowOff>
    </xdr:from>
    <xdr:ext cx="532765" cy="257175"/>
    <xdr:sp macro="" textlink="">
      <xdr:nvSpPr>
        <xdr:cNvPr id="429" name="テキスト ボックス 428"/>
        <xdr:cNvSpPr txBox="1"/>
      </xdr:nvSpPr>
      <xdr:spPr>
        <a:xfrm>
          <a:off x="6704965" y="12717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1" name="テキスト ボックス 440"/>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5" name="テキスト ボックス 444"/>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9" name="テキスト ボックス 44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45085</xdr:rowOff>
    </xdr:from>
    <xdr:to>
      <xdr:col>54</xdr:col>
      <xdr:colOff>189865</xdr:colOff>
      <xdr:row>98</xdr:row>
      <xdr:rowOff>141605</xdr:rowOff>
    </xdr:to>
    <xdr:cxnSp macro="">
      <xdr:nvCxnSpPr>
        <xdr:cNvPr id="453" name="直線コネクタ 452"/>
        <xdr:cNvCxnSpPr/>
      </xdr:nvCxnSpPr>
      <xdr:spPr>
        <a:xfrm flipV="1">
          <a:off x="10475595" y="1547558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9900" cy="257175"/>
    <xdr:sp macro="" textlink="">
      <xdr:nvSpPr>
        <xdr:cNvPr id="454" name="普通建設事業費 （ うち更新整備　）最小値テキスト"/>
        <xdr:cNvSpPr txBox="1"/>
      </xdr:nvSpPr>
      <xdr:spPr>
        <a:xfrm>
          <a:off x="10528300" y="16947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5" name="直線コネクタ 45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34670" cy="259080"/>
    <xdr:sp macro="" textlink="">
      <xdr:nvSpPr>
        <xdr:cNvPr id="456" name="普通建設事業費 （ うち更新整備　）最大値テキスト"/>
        <xdr:cNvSpPr txBox="1"/>
      </xdr:nvSpPr>
      <xdr:spPr>
        <a:xfrm>
          <a:off x="10528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45085</xdr:rowOff>
    </xdr:from>
    <xdr:to>
      <xdr:col>55</xdr:col>
      <xdr:colOff>88900</xdr:colOff>
      <xdr:row>90</xdr:row>
      <xdr:rowOff>45085</xdr:rowOff>
    </xdr:to>
    <xdr:cxnSp macro="">
      <xdr:nvCxnSpPr>
        <xdr:cNvPr id="457" name="直線コネクタ 456"/>
        <xdr:cNvCxnSpPr/>
      </xdr:nvCxnSpPr>
      <xdr:spPr>
        <a:xfrm>
          <a:off x="10388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4445</xdr:rowOff>
    </xdr:from>
    <xdr:to>
      <xdr:col>55</xdr:col>
      <xdr:colOff>0</xdr:colOff>
      <xdr:row>98</xdr:row>
      <xdr:rowOff>41910</xdr:rowOff>
    </xdr:to>
    <xdr:cxnSp macro="">
      <xdr:nvCxnSpPr>
        <xdr:cNvPr id="458" name="直線コネクタ 457"/>
        <xdr:cNvCxnSpPr/>
      </xdr:nvCxnSpPr>
      <xdr:spPr>
        <a:xfrm>
          <a:off x="9639300" y="168065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34670" cy="257175"/>
    <xdr:sp macro="" textlink="">
      <xdr:nvSpPr>
        <xdr:cNvPr id="459" name="普通建設事業費 （ うち更新整備　）平均値テキスト"/>
        <xdr:cNvSpPr txBox="1"/>
      </xdr:nvSpPr>
      <xdr:spPr>
        <a:xfrm>
          <a:off x="10528300" y="163525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0" name="フローチャート: 判断 459"/>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4445</xdr:rowOff>
    </xdr:from>
    <xdr:to>
      <xdr:col>50</xdr:col>
      <xdr:colOff>114300</xdr:colOff>
      <xdr:row>98</xdr:row>
      <xdr:rowOff>34925</xdr:rowOff>
    </xdr:to>
    <xdr:cxnSp macro="">
      <xdr:nvCxnSpPr>
        <xdr:cNvPr id="461" name="直線コネクタ 460"/>
        <xdr:cNvCxnSpPr/>
      </xdr:nvCxnSpPr>
      <xdr:spPr>
        <a:xfrm flipV="1">
          <a:off x="8750300" y="168065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2" name="フローチャート: 判断 461"/>
        <xdr:cNvSpPr/>
      </xdr:nvSpPr>
      <xdr:spPr>
        <a:xfrm>
          <a:off x="958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34290</xdr:rowOff>
    </xdr:from>
    <xdr:ext cx="532765" cy="259080"/>
    <xdr:sp macro="" textlink="">
      <xdr:nvSpPr>
        <xdr:cNvPr id="463" name="テキスト ボックス 462"/>
        <xdr:cNvSpPr txBox="1"/>
      </xdr:nvSpPr>
      <xdr:spPr>
        <a:xfrm>
          <a:off x="9371965" y="16322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162560</xdr:rowOff>
    </xdr:from>
    <xdr:to>
      <xdr:col>45</xdr:col>
      <xdr:colOff>177800</xdr:colOff>
      <xdr:row>98</xdr:row>
      <xdr:rowOff>34925</xdr:rowOff>
    </xdr:to>
    <xdr:cxnSp macro="">
      <xdr:nvCxnSpPr>
        <xdr:cNvPr id="464" name="直線コネクタ 463"/>
        <xdr:cNvCxnSpPr/>
      </xdr:nvCxnSpPr>
      <xdr:spPr>
        <a:xfrm>
          <a:off x="7861300" y="167932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5" name="フローチャート: 判断 464"/>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32765" cy="257175"/>
    <xdr:sp macro="" textlink="">
      <xdr:nvSpPr>
        <xdr:cNvPr id="466" name="テキスト ボックス 465"/>
        <xdr:cNvSpPr txBox="1"/>
      </xdr:nvSpPr>
      <xdr:spPr>
        <a:xfrm>
          <a:off x="8482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161290</xdr:rowOff>
    </xdr:from>
    <xdr:to>
      <xdr:col>41</xdr:col>
      <xdr:colOff>50800</xdr:colOff>
      <xdr:row>97</xdr:row>
      <xdr:rowOff>162560</xdr:rowOff>
    </xdr:to>
    <xdr:cxnSp macro="">
      <xdr:nvCxnSpPr>
        <xdr:cNvPr id="467" name="直線コネクタ 466"/>
        <xdr:cNvCxnSpPr/>
      </xdr:nvCxnSpPr>
      <xdr:spPr>
        <a:xfrm>
          <a:off x="6972300" y="16791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68" name="フローチャート: 判断 467"/>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32765" cy="259080"/>
    <xdr:sp macro="" textlink="">
      <xdr:nvSpPr>
        <xdr:cNvPr id="469" name="テキスト ボックス 468"/>
        <xdr:cNvSpPr txBox="1"/>
      </xdr:nvSpPr>
      <xdr:spPr>
        <a:xfrm>
          <a:off x="7593965" y="16322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0" name="フローチャート: 判断 469"/>
        <xdr:cNvSpPr/>
      </xdr:nvSpPr>
      <xdr:spPr>
        <a:xfrm>
          <a:off x="692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32765" cy="259080"/>
    <xdr:sp macro="" textlink="">
      <xdr:nvSpPr>
        <xdr:cNvPr id="471" name="テキスト ボックス 470"/>
        <xdr:cNvSpPr txBox="1"/>
      </xdr:nvSpPr>
      <xdr:spPr>
        <a:xfrm>
          <a:off x="6704965" y="16338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162560</xdr:rowOff>
    </xdr:from>
    <xdr:to>
      <xdr:col>55</xdr:col>
      <xdr:colOff>50800</xdr:colOff>
      <xdr:row>98</xdr:row>
      <xdr:rowOff>92710</xdr:rowOff>
    </xdr:to>
    <xdr:sp macro="" textlink="">
      <xdr:nvSpPr>
        <xdr:cNvPr id="477" name="楕円 476"/>
        <xdr:cNvSpPr/>
      </xdr:nvSpPr>
      <xdr:spPr>
        <a:xfrm>
          <a:off x="10426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77470</xdr:rowOff>
    </xdr:from>
    <xdr:ext cx="469900" cy="257175"/>
    <xdr:sp macro="" textlink="">
      <xdr:nvSpPr>
        <xdr:cNvPr id="478" name="普通建設事業費 （ うち更新整備　）該当値テキスト"/>
        <xdr:cNvSpPr txBox="1"/>
      </xdr:nvSpPr>
      <xdr:spPr>
        <a:xfrm>
          <a:off x="10528300" y="16708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125095</xdr:rowOff>
    </xdr:from>
    <xdr:to>
      <xdr:col>50</xdr:col>
      <xdr:colOff>165100</xdr:colOff>
      <xdr:row>98</xdr:row>
      <xdr:rowOff>55245</xdr:rowOff>
    </xdr:to>
    <xdr:sp macro="" textlink="">
      <xdr:nvSpPr>
        <xdr:cNvPr id="479" name="楕円 478"/>
        <xdr:cNvSpPr/>
      </xdr:nvSpPr>
      <xdr:spPr>
        <a:xfrm>
          <a:off x="9588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46355</xdr:rowOff>
    </xdr:from>
    <xdr:ext cx="532765" cy="259080"/>
    <xdr:sp macro="" textlink="">
      <xdr:nvSpPr>
        <xdr:cNvPr id="480" name="テキスト ボックス 479"/>
        <xdr:cNvSpPr txBox="1"/>
      </xdr:nvSpPr>
      <xdr:spPr>
        <a:xfrm>
          <a:off x="9371965" y="16848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155575</xdr:rowOff>
    </xdr:from>
    <xdr:to>
      <xdr:col>46</xdr:col>
      <xdr:colOff>38100</xdr:colOff>
      <xdr:row>98</xdr:row>
      <xdr:rowOff>86360</xdr:rowOff>
    </xdr:to>
    <xdr:sp macro="" textlink="">
      <xdr:nvSpPr>
        <xdr:cNvPr id="481" name="楕円 480"/>
        <xdr:cNvSpPr/>
      </xdr:nvSpPr>
      <xdr:spPr>
        <a:xfrm>
          <a:off x="8699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76835</xdr:rowOff>
    </xdr:from>
    <xdr:ext cx="467995" cy="257175"/>
    <xdr:sp macro="" textlink="">
      <xdr:nvSpPr>
        <xdr:cNvPr id="482" name="テキスト ボックス 481"/>
        <xdr:cNvSpPr txBox="1"/>
      </xdr:nvSpPr>
      <xdr:spPr>
        <a:xfrm>
          <a:off x="8515350" y="16878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111760</xdr:rowOff>
    </xdr:from>
    <xdr:to>
      <xdr:col>41</xdr:col>
      <xdr:colOff>101600</xdr:colOff>
      <xdr:row>98</xdr:row>
      <xdr:rowOff>41910</xdr:rowOff>
    </xdr:to>
    <xdr:sp macro="" textlink="">
      <xdr:nvSpPr>
        <xdr:cNvPr id="483" name="楕円 482"/>
        <xdr:cNvSpPr/>
      </xdr:nvSpPr>
      <xdr:spPr>
        <a:xfrm>
          <a:off x="7810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33020</xdr:rowOff>
    </xdr:from>
    <xdr:ext cx="532765" cy="259080"/>
    <xdr:sp macro="" textlink="">
      <xdr:nvSpPr>
        <xdr:cNvPr id="484" name="テキスト ボックス 483"/>
        <xdr:cNvSpPr txBox="1"/>
      </xdr:nvSpPr>
      <xdr:spPr>
        <a:xfrm>
          <a:off x="7593965" y="16835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110490</xdr:rowOff>
    </xdr:from>
    <xdr:to>
      <xdr:col>36</xdr:col>
      <xdr:colOff>165100</xdr:colOff>
      <xdr:row>98</xdr:row>
      <xdr:rowOff>40640</xdr:rowOff>
    </xdr:to>
    <xdr:sp macro="" textlink="">
      <xdr:nvSpPr>
        <xdr:cNvPr id="485" name="楕円 484"/>
        <xdr:cNvSpPr/>
      </xdr:nvSpPr>
      <xdr:spPr>
        <a:xfrm>
          <a:off x="692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31750</xdr:rowOff>
    </xdr:from>
    <xdr:ext cx="532765" cy="257175"/>
    <xdr:sp macro="" textlink="">
      <xdr:nvSpPr>
        <xdr:cNvPr id="486" name="テキスト ボックス 485"/>
        <xdr:cNvSpPr txBox="1"/>
      </xdr:nvSpPr>
      <xdr:spPr>
        <a:xfrm>
          <a:off x="6704965" y="16833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498" name="テキスト ボックス 497"/>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5455" cy="257175"/>
    <xdr:sp macro="" textlink="">
      <xdr:nvSpPr>
        <xdr:cNvPr id="500" name="テキスト ボックス 499"/>
        <xdr:cNvSpPr txBox="1"/>
      </xdr:nvSpPr>
      <xdr:spPr>
        <a:xfrm>
          <a:off x="11978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5455" cy="259080"/>
    <xdr:sp macro="" textlink="">
      <xdr:nvSpPr>
        <xdr:cNvPr id="502" name="テキスト ボックス 501"/>
        <xdr:cNvSpPr txBox="1"/>
      </xdr:nvSpPr>
      <xdr:spPr>
        <a:xfrm>
          <a:off x="11978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5455" cy="257175"/>
    <xdr:sp macro="" textlink="">
      <xdr:nvSpPr>
        <xdr:cNvPr id="504" name="テキスト ボックス 503"/>
        <xdr:cNvSpPr txBox="1"/>
      </xdr:nvSpPr>
      <xdr:spPr>
        <a:xfrm>
          <a:off x="11978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0" name="テキスト ボックス 509"/>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99060</xdr:rowOff>
    </xdr:to>
    <xdr:cxnSp macro="">
      <xdr:nvCxnSpPr>
        <xdr:cNvPr id="512" name="直線コネクタ 511"/>
        <xdr:cNvCxnSpPr/>
      </xdr:nvCxnSpPr>
      <xdr:spPr>
        <a:xfrm flipV="1">
          <a:off x="1631759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132080</xdr:rowOff>
    </xdr:from>
    <xdr:ext cx="534670" cy="257175"/>
    <xdr:sp macro="" textlink="">
      <xdr:nvSpPr>
        <xdr:cNvPr id="515" name="災害復旧事業費最大値テキスト"/>
        <xdr:cNvSpPr txBox="1"/>
      </xdr:nvSpPr>
      <xdr:spPr>
        <a:xfrm>
          <a:off x="16370300" y="5104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6" name="直線コネクタ 515"/>
        <xdr:cNvCxnSpPr/>
      </xdr:nvCxnSpPr>
      <xdr:spPr>
        <a:xfrm>
          <a:off x="16230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85090</xdr:rowOff>
    </xdr:from>
    <xdr:to>
      <xdr:col>85</xdr:col>
      <xdr:colOff>127000</xdr:colOff>
      <xdr:row>39</xdr:row>
      <xdr:rowOff>93980</xdr:rowOff>
    </xdr:to>
    <xdr:cxnSp macro="">
      <xdr:nvCxnSpPr>
        <xdr:cNvPr id="517" name="直線コネクタ 516"/>
        <xdr:cNvCxnSpPr/>
      </xdr:nvCxnSpPr>
      <xdr:spPr>
        <a:xfrm>
          <a:off x="15481300" y="6771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159385</xdr:rowOff>
    </xdr:from>
    <xdr:ext cx="378460" cy="258445"/>
    <xdr:sp macro="" textlink="">
      <xdr:nvSpPr>
        <xdr:cNvPr id="518" name="災害復旧事業費平均値テキスト"/>
        <xdr:cNvSpPr txBox="1"/>
      </xdr:nvSpPr>
      <xdr:spPr>
        <a:xfrm>
          <a:off x="16370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19" name="フローチャート: 判断 51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74930</xdr:rowOff>
    </xdr:from>
    <xdr:to>
      <xdr:col>81</xdr:col>
      <xdr:colOff>50800</xdr:colOff>
      <xdr:row>39</xdr:row>
      <xdr:rowOff>85090</xdr:rowOff>
    </xdr:to>
    <xdr:cxnSp macro="">
      <xdr:nvCxnSpPr>
        <xdr:cNvPr id="520" name="直線コネクタ 519"/>
        <xdr:cNvCxnSpPr/>
      </xdr:nvCxnSpPr>
      <xdr:spPr>
        <a:xfrm>
          <a:off x="14592300" y="67614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143510</xdr:rowOff>
    </xdr:from>
    <xdr:to>
      <xdr:col>81</xdr:col>
      <xdr:colOff>101600</xdr:colOff>
      <xdr:row>39</xdr:row>
      <xdr:rowOff>73025</xdr:rowOff>
    </xdr:to>
    <xdr:sp macro="" textlink="">
      <xdr:nvSpPr>
        <xdr:cNvPr id="521" name="フローチャート: 判断 520"/>
        <xdr:cNvSpPr/>
      </xdr:nvSpPr>
      <xdr:spPr>
        <a:xfrm>
          <a:off x="15430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89535</xdr:rowOff>
    </xdr:from>
    <xdr:ext cx="378460" cy="257175"/>
    <xdr:sp macro="" textlink="">
      <xdr:nvSpPr>
        <xdr:cNvPr id="522" name="テキスト ボックス 521"/>
        <xdr:cNvSpPr txBox="1"/>
      </xdr:nvSpPr>
      <xdr:spPr>
        <a:xfrm>
          <a:off x="15292070" y="6433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74930</xdr:rowOff>
    </xdr:from>
    <xdr:to>
      <xdr:col>76</xdr:col>
      <xdr:colOff>114300</xdr:colOff>
      <xdr:row>39</xdr:row>
      <xdr:rowOff>89535</xdr:rowOff>
    </xdr:to>
    <xdr:cxnSp macro="">
      <xdr:nvCxnSpPr>
        <xdr:cNvPr id="523" name="直線コネクタ 522"/>
        <xdr:cNvCxnSpPr/>
      </xdr:nvCxnSpPr>
      <xdr:spPr>
        <a:xfrm flipV="1">
          <a:off x="13703300" y="6761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24" name="フローチャート: 判断 523"/>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89535</xdr:rowOff>
    </xdr:from>
    <xdr:ext cx="378460" cy="257175"/>
    <xdr:sp macro="" textlink="">
      <xdr:nvSpPr>
        <xdr:cNvPr id="525" name="テキスト ボックス 524"/>
        <xdr:cNvSpPr txBox="1"/>
      </xdr:nvSpPr>
      <xdr:spPr>
        <a:xfrm>
          <a:off x="14403070" y="6433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177800</xdr:colOff>
      <xdr:row>39</xdr:row>
      <xdr:rowOff>89535</xdr:rowOff>
    </xdr:to>
    <xdr:cxnSp macro="">
      <xdr:nvCxnSpPr>
        <xdr:cNvPr id="526" name="直線コネクタ 525"/>
        <xdr:cNvCxnSpPr/>
      </xdr:nvCxnSpPr>
      <xdr:spPr>
        <a:xfrm>
          <a:off x="12814300" y="6774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106680</xdr:rowOff>
    </xdr:from>
    <xdr:to>
      <xdr:col>72</xdr:col>
      <xdr:colOff>38100</xdr:colOff>
      <xdr:row>39</xdr:row>
      <xdr:rowOff>36830</xdr:rowOff>
    </xdr:to>
    <xdr:sp macro="" textlink="">
      <xdr:nvSpPr>
        <xdr:cNvPr id="527" name="フローチャート: 判断 526"/>
        <xdr:cNvSpPr/>
      </xdr:nvSpPr>
      <xdr:spPr>
        <a:xfrm>
          <a:off x="13652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53340</xdr:rowOff>
    </xdr:from>
    <xdr:ext cx="467995" cy="257175"/>
    <xdr:sp macro="" textlink="">
      <xdr:nvSpPr>
        <xdr:cNvPr id="528" name="テキスト ボックス 527"/>
        <xdr:cNvSpPr txBox="1"/>
      </xdr:nvSpPr>
      <xdr:spPr>
        <a:xfrm>
          <a:off x="13468350" y="6396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29" name="フローチャート: 判断 528"/>
        <xdr:cNvSpPr/>
      </xdr:nvSpPr>
      <xdr:spPr>
        <a:xfrm>
          <a:off x="1276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29845</xdr:rowOff>
    </xdr:from>
    <xdr:ext cx="467995" cy="257175"/>
    <xdr:sp macro="" textlink="">
      <xdr:nvSpPr>
        <xdr:cNvPr id="530" name="テキスト ボックス 529"/>
        <xdr:cNvSpPr txBox="1"/>
      </xdr:nvSpPr>
      <xdr:spPr>
        <a:xfrm>
          <a:off x="12579350" y="6373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43180</xdr:rowOff>
    </xdr:from>
    <xdr:to>
      <xdr:col>85</xdr:col>
      <xdr:colOff>177800</xdr:colOff>
      <xdr:row>39</xdr:row>
      <xdr:rowOff>144780</xdr:rowOff>
    </xdr:to>
    <xdr:sp macro="" textlink="">
      <xdr:nvSpPr>
        <xdr:cNvPr id="536" name="楕円 535"/>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129540</xdr:rowOff>
    </xdr:from>
    <xdr:ext cx="313690" cy="259080"/>
    <xdr:sp macro="" textlink="">
      <xdr:nvSpPr>
        <xdr:cNvPr id="537" name="災害復旧事業費該当値テキスト"/>
        <xdr:cNvSpPr txBox="1"/>
      </xdr:nvSpPr>
      <xdr:spPr>
        <a:xfrm>
          <a:off x="16370300" y="6644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34290</xdr:rowOff>
    </xdr:from>
    <xdr:to>
      <xdr:col>81</xdr:col>
      <xdr:colOff>101600</xdr:colOff>
      <xdr:row>39</xdr:row>
      <xdr:rowOff>135890</xdr:rowOff>
    </xdr:to>
    <xdr:sp macro="" textlink="">
      <xdr:nvSpPr>
        <xdr:cNvPr id="538" name="楕円 537"/>
        <xdr:cNvSpPr/>
      </xdr:nvSpPr>
      <xdr:spPr>
        <a:xfrm>
          <a:off x="15430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127000</xdr:rowOff>
    </xdr:from>
    <xdr:ext cx="378460" cy="259080"/>
    <xdr:sp macro="" textlink="">
      <xdr:nvSpPr>
        <xdr:cNvPr id="539" name="テキスト ボックス 538"/>
        <xdr:cNvSpPr txBox="1"/>
      </xdr:nvSpPr>
      <xdr:spPr>
        <a:xfrm>
          <a:off x="15292070" y="6813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23495</xdr:rowOff>
    </xdr:from>
    <xdr:to>
      <xdr:col>76</xdr:col>
      <xdr:colOff>165100</xdr:colOff>
      <xdr:row>39</xdr:row>
      <xdr:rowOff>125095</xdr:rowOff>
    </xdr:to>
    <xdr:sp macro="" textlink="">
      <xdr:nvSpPr>
        <xdr:cNvPr id="540" name="楕円 539"/>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116205</xdr:rowOff>
    </xdr:from>
    <xdr:ext cx="378460" cy="259080"/>
    <xdr:sp macro="" textlink="">
      <xdr:nvSpPr>
        <xdr:cNvPr id="541" name="テキスト ボックス 540"/>
        <xdr:cNvSpPr txBox="1"/>
      </xdr:nvSpPr>
      <xdr:spPr>
        <a:xfrm>
          <a:off x="14403070" y="6802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38735</xdr:rowOff>
    </xdr:from>
    <xdr:to>
      <xdr:col>72</xdr:col>
      <xdr:colOff>38100</xdr:colOff>
      <xdr:row>39</xdr:row>
      <xdr:rowOff>140335</xdr:rowOff>
    </xdr:to>
    <xdr:sp macro="" textlink="">
      <xdr:nvSpPr>
        <xdr:cNvPr id="542" name="楕円 541"/>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132080</xdr:rowOff>
    </xdr:from>
    <xdr:ext cx="313690" cy="257175"/>
    <xdr:sp macro="" textlink="">
      <xdr:nvSpPr>
        <xdr:cNvPr id="543" name="テキスト ボックス 542"/>
        <xdr:cNvSpPr txBox="1"/>
      </xdr:nvSpPr>
      <xdr:spPr>
        <a:xfrm>
          <a:off x="13546455" y="68186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44" name="楕円 543"/>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130175</xdr:rowOff>
    </xdr:from>
    <xdr:ext cx="313690" cy="259080"/>
    <xdr:sp macro="" textlink="">
      <xdr:nvSpPr>
        <xdr:cNvPr id="545" name="テキスト ボックス 544"/>
        <xdr:cNvSpPr txBox="1"/>
      </xdr:nvSpPr>
      <xdr:spPr>
        <a:xfrm>
          <a:off x="12657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7" name="テキスト ボックス 55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9" name="テキスト ボックス 55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1" name="テキスト ボックス 57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4" name="テキスト ボックス 57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7" name="テキスト ボックス 57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9" name="テキスト ボックス 57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8" name="テキスト ボックス 58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0" name="テキスト ボックス 58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2" name="テキスト ボックス 59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4" name="テキスト ボックス 59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3" name="テキスト ボックス 60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6" name="テキスト ボックス 605"/>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0" name="テキスト ボックス 609"/>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6" name="テキスト ボックス 61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77</xdr:row>
      <xdr:rowOff>109855</xdr:rowOff>
    </xdr:to>
    <xdr:cxnSp macro="">
      <xdr:nvCxnSpPr>
        <xdr:cNvPr id="618" name="直線コネクタ 617"/>
        <xdr:cNvCxnSpPr/>
      </xdr:nvCxnSpPr>
      <xdr:spPr>
        <a:xfrm flipV="1">
          <a:off x="1631759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534670" cy="258445"/>
    <xdr:sp macro="" textlink="">
      <xdr:nvSpPr>
        <xdr:cNvPr id="619" name="公債費最小値テキスト"/>
        <xdr:cNvSpPr txBox="1"/>
      </xdr:nvSpPr>
      <xdr:spPr>
        <a:xfrm>
          <a:off x="163703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620" name="直線コネクタ 61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34670" cy="257175"/>
    <xdr:sp macro="" textlink="">
      <xdr:nvSpPr>
        <xdr:cNvPr id="621" name="公債費最大値テキスト"/>
        <xdr:cNvSpPr txBox="1"/>
      </xdr:nvSpPr>
      <xdr:spPr>
        <a:xfrm>
          <a:off x="16370300" y="11873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2" name="直線コネクタ 621"/>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7620</xdr:rowOff>
    </xdr:from>
    <xdr:to>
      <xdr:col>85</xdr:col>
      <xdr:colOff>127000</xdr:colOff>
      <xdr:row>76</xdr:row>
      <xdr:rowOff>44450</xdr:rowOff>
    </xdr:to>
    <xdr:cxnSp macro="">
      <xdr:nvCxnSpPr>
        <xdr:cNvPr id="623" name="直線コネクタ 622"/>
        <xdr:cNvCxnSpPr/>
      </xdr:nvCxnSpPr>
      <xdr:spPr>
        <a:xfrm>
          <a:off x="15481300" y="130378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53340</xdr:rowOff>
    </xdr:from>
    <xdr:ext cx="534670" cy="257175"/>
    <xdr:sp macro="" textlink="">
      <xdr:nvSpPr>
        <xdr:cNvPr id="624" name="公債費平均値テキスト"/>
        <xdr:cNvSpPr txBox="1"/>
      </xdr:nvSpPr>
      <xdr:spPr>
        <a:xfrm>
          <a:off x="16370300" y="12740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5" name="フローチャート: 判断 624"/>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7620</xdr:rowOff>
    </xdr:from>
    <xdr:to>
      <xdr:col>81</xdr:col>
      <xdr:colOff>50800</xdr:colOff>
      <xdr:row>76</xdr:row>
      <xdr:rowOff>24130</xdr:rowOff>
    </xdr:to>
    <xdr:cxnSp macro="">
      <xdr:nvCxnSpPr>
        <xdr:cNvPr id="626" name="直線コネクタ 625"/>
        <xdr:cNvCxnSpPr/>
      </xdr:nvCxnSpPr>
      <xdr:spPr>
        <a:xfrm flipV="1">
          <a:off x="14592300" y="13037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27" name="フローチャート: 判断 626"/>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138430</xdr:rowOff>
    </xdr:from>
    <xdr:ext cx="532765" cy="259080"/>
    <xdr:sp macro="" textlink="">
      <xdr:nvSpPr>
        <xdr:cNvPr id="628" name="テキスト ボックス 627"/>
        <xdr:cNvSpPr txBox="1"/>
      </xdr:nvSpPr>
      <xdr:spPr>
        <a:xfrm>
          <a:off x="15213965" y="12654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24130</xdr:rowOff>
    </xdr:from>
    <xdr:to>
      <xdr:col>76</xdr:col>
      <xdr:colOff>114300</xdr:colOff>
      <xdr:row>76</xdr:row>
      <xdr:rowOff>46990</xdr:rowOff>
    </xdr:to>
    <xdr:cxnSp macro="">
      <xdr:nvCxnSpPr>
        <xdr:cNvPr id="629" name="直線コネクタ 628"/>
        <xdr:cNvCxnSpPr/>
      </xdr:nvCxnSpPr>
      <xdr:spPr>
        <a:xfrm flipV="1">
          <a:off x="13703300" y="13054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30480</xdr:rowOff>
    </xdr:from>
    <xdr:to>
      <xdr:col>76</xdr:col>
      <xdr:colOff>165100</xdr:colOff>
      <xdr:row>75</xdr:row>
      <xdr:rowOff>132080</xdr:rowOff>
    </xdr:to>
    <xdr:sp macro="" textlink="">
      <xdr:nvSpPr>
        <xdr:cNvPr id="630" name="フローチャート: 判断 629"/>
        <xdr:cNvSpPr/>
      </xdr:nvSpPr>
      <xdr:spPr>
        <a:xfrm>
          <a:off x="14541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149225</xdr:rowOff>
    </xdr:from>
    <xdr:ext cx="532765" cy="259080"/>
    <xdr:sp macro="" textlink="">
      <xdr:nvSpPr>
        <xdr:cNvPr id="631" name="テキスト ボックス 630"/>
        <xdr:cNvSpPr txBox="1"/>
      </xdr:nvSpPr>
      <xdr:spPr>
        <a:xfrm>
          <a:off x="14324965" y="12665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29210</xdr:rowOff>
    </xdr:from>
    <xdr:to>
      <xdr:col>71</xdr:col>
      <xdr:colOff>177800</xdr:colOff>
      <xdr:row>76</xdr:row>
      <xdr:rowOff>46990</xdr:rowOff>
    </xdr:to>
    <xdr:cxnSp macro="">
      <xdr:nvCxnSpPr>
        <xdr:cNvPr id="632" name="直線コネクタ 631"/>
        <xdr:cNvCxnSpPr/>
      </xdr:nvCxnSpPr>
      <xdr:spPr>
        <a:xfrm>
          <a:off x="12814300" y="13059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67310</xdr:rowOff>
    </xdr:from>
    <xdr:to>
      <xdr:col>72</xdr:col>
      <xdr:colOff>38100</xdr:colOff>
      <xdr:row>75</xdr:row>
      <xdr:rowOff>168910</xdr:rowOff>
    </xdr:to>
    <xdr:sp macro="" textlink="">
      <xdr:nvSpPr>
        <xdr:cNvPr id="633" name="フローチャート: 判断 632"/>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13970</xdr:rowOff>
    </xdr:from>
    <xdr:ext cx="532765" cy="259080"/>
    <xdr:sp macro="" textlink="">
      <xdr:nvSpPr>
        <xdr:cNvPr id="634" name="テキスト ボックス 633"/>
        <xdr:cNvSpPr txBox="1"/>
      </xdr:nvSpPr>
      <xdr:spPr>
        <a:xfrm>
          <a:off x="13435965" y="12701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74930</xdr:rowOff>
    </xdr:from>
    <xdr:to>
      <xdr:col>67</xdr:col>
      <xdr:colOff>101600</xdr:colOff>
      <xdr:row>76</xdr:row>
      <xdr:rowOff>4445</xdr:rowOff>
    </xdr:to>
    <xdr:sp macro="" textlink="">
      <xdr:nvSpPr>
        <xdr:cNvPr id="635" name="フローチャート: 判断 634"/>
        <xdr:cNvSpPr/>
      </xdr:nvSpPr>
      <xdr:spPr>
        <a:xfrm>
          <a:off x="1276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20955</xdr:rowOff>
    </xdr:from>
    <xdr:ext cx="532765" cy="257175"/>
    <xdr:sp macro="" textlink="">
      <xdr:nvSpPr>
        <xdr:cNvPr id="636" name="テキスト ボックス 635"/>
        <xdr:cNvSpPr txBox="1"/>
      </xdr:nvSpPr>
      <xdr:spPr>
        <a:xfrm>
          <a:off x="12546965" y="12708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165100</xdr:rowOff>
    </xdr:from>
    <xdr:to>
      <xdr:col>85</xdr:col>
      <xdr:colOff>177800</xdr:colOff>
      <xdr:row>76</xdr:row>
      <xdr:rowOff>95250</xdr:rowOff>
    </xdr:to>
    <xdr:sp macro="" textlink="">
      <xdr:nvSpPr>
        <xdr:cNvPr id="642" name="楕円 641"/>
        <xdr:cNvSpPr/>
      </xdr:nvSpPr>
      <xdr:spPr>
        <a:xfrm>
          <a:off x="162687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143510</xdr:rowOff>
    </xdr:from>
    <xdr:ext cx="534670" cy="257175"/>
    <xdr:sp macro="" textlink="">
      <xdr:nvSpPr>
        <xdr:cNvPr id="643" name="公債費該当値テキスト"/>
        <xdr:cNvSpPr txBox="1"/>
      </xdr:nvSpPr>
      <xdr:spPr>
        <a:xfrm>
          <a:off x="16370300" y="13002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128270</xdr:rowOff>
    </xdr:from>
    <xdr:to>
      <xdr:col>81</xdr:col>
      <xdr:colOff>101600</xdr:colOff>
      <xdr:row>76</xdr:row>
      <xdr:rowOff>58420</xdr:rowOff>
    </xdr:to>
    <xdr:sp macro="" textlink="">
      <xdr:nvSpPr>
        <xdr:cNvPr id="644" name="楕円 643"/>
        <xdr:cNvSpPr/>
      </xdr:nvSpPr>
      <xdr:spPr>
        <a:xfrm>
          <a:off x="15430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49530</xdr:rowOff>
    </xdr:from>
    <xdr:ext cx="532765" cy="259080"/>
    <xdr:sp macro="" textlink="">
      <xdr:nvSpPr>
        <xdr:cNvPr id="645" name="テキスト ボックス 644"/>
        <xdr:cNvSpPr txBox="1"/>
      </xdr:nvSpPr>
      <xdr:spPr>
        <a:xfrm>
          <a:off x="15213965" y="13079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144780</xdr:rowOff>
    </xdr:from>
    <xdr:to>
      <xdr:col>76</xdr:col>
      <xdr:colOff>165100</xdr:colOff>
      <xdr:row>76</xdr:row>
      <xdr:rowOff>74930</xdr:rowOff>
    </xdr:to>
    <xdr:sp macro="" textlink="">
      <xdr:nvSpPr>
        <xdr:cNvPr id="646" name="楕円 645"/>
        <xdr:cNvSpPr/>
      </xdr:nvSpPr>
      <xdr:spPr>
        <a:xfrm>
          <a:off x="145415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66040</xdr:rowOff>
    </xdr:from>
    <xdr:ext cx="532765" cy="257175"/>
    <xdr:sp macro="" textlink="">
      <xdr:nvSpPr>
        <xdr:cNvPr id="647" name="テキスト ボックス 646"/>
        <xdr:cNvSpPr txBox="1"/>
      </xdr:nvSpPr>
      <xdr:spPr>
        <a:xfrm>
          <a:off x="14324965" y="13096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167640</xdr:rowOff>
    </xdr:from>
    <xdr:to>
      <xdr:col>72</xdr:col>
      <xdr:colOff>38100</xdr:colOff>
      <xdr:row>76</xdr:row>
      <xdr:rowOff>97790</xdr:rowOff>
    </xdr:to>
    <xdr:sp macro="" textlink="">
      <xdr:nvSpPr>
        <xdr:cNvPr id="648" name="楕円 647"/>
        <xdr:cNvSpPr/>
      </xdr:nvSpPr>
      <xdr:spPr>
        <a:xfrm>
          <a:off x="13652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88900</xdr:rowOff>
    </xdr:from>
    <xdr:ext cx="532765" cy="257175"/>
    <xdr:sp macro="" textlink="">
      <xdr:nvSpPr>
        <xdr:cNvPr id="649" name="テキスト ボックス 648"/>
        <xdr:cNvSpPr txBox="1"/>
      </xdr:nvSpPr>
      <xdr:spPr>
        <a:xfrm>
          <a:off x="13435965" y="13119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149225</xdr:rowOff>
    </xdr:from>
    <xdr:to>
      <xdr:col>67</xdr:col>
      <xdr:colOff>101600</xdr:colOff>
      <xdr:row>76</xdr:row>
      <xdr:rowOff>79375</xdr:rowOff>
    </xdr:to>
    <xdr:sp macro="" textlink="">
      <xdr:nvSpPr>
        <xdr:cNvPr id="650" name="楕円 649"/>
        <xdr:cNvSpPr/>
      </xdr:nvSpPr>
      <xdr:spPr>
        <a:xfrm>
          <a:off x="12763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70485</xdr:rowOff>
    </xdr:from>
    <xdr:ext cx="532765" cy="259080"/>
    <xdr:sp macro="" textlink="">
      <xdr:nvSpPr>
        <xdr:cNvPr id="651" name="テキスト ボックス 650"/>
        <xdr:cNvSpPr txBox="1"/>
      </xdr:nvSpPr>
      <xdr:spPr>
        <a:xfrm>
          <a:off x="12546965" y="13100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0" name="テキスト ボックス 65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3" name="テキスト ボックス 662"/>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7" name="テキスト ボックス 666"/>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69" name="テキスト ボックス 668"/>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1" name="テキスト ボックス 67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5" name="直線コネクタ 674"/>
        <xdr:cNvCxnSpPr/>
      </xdr:nvCxnSpPr>
      <xdr:spPr>
        <a:xfrm flipV="1">
          <a:off x="1631759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33655</xdr:rowOff>
    </xdr:from>
    <xdr:ext cx="469900" cy="258445"/>
    <xdr:sp macro="" textlink="">
      <xdr:nvSpPr>
        <xdr:cNvPr id="676" name="積立金最小値テキスト"/>
        <xdr:cNvSpPr txBox="1"/>
      </xdr:nvSpPr>
      <xdr:spPr>
        <a:xfrm>
          <a:off x="16370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7" name="直線コネクタ 676"/>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126365</xdr:rowOff>
    </xdr:from>
    <xdr:ext cx="598805" cy="259080"/>
    <xdr:sp macro="" textlink="">
      <xdr:nvSpPr>
        <xdr:cNvPr id="678" name="積立金最大値テキスト"/>
        <xdr:cNvSpPr txBox="1"/>
      </xdr:nvSpPr>
      <xdr:spPr>
        <a:xfrm>
          <a:off x="16370300" y="1538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79" name="直線コネクタ 678"/>
        <xdr:cNvCxnSpPr/>
      </xdr:nvCxnSpPr>
      <xdr:spPr>
        <a:xfrm>
          <a:off x="16230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163195</xdr:rowOff>
    </xdr:from>
    <xdr:to>
      <xdr:col>85</xdr:col>
      <xdr:colOff>127000</xdr:colOff>
      <xdr:row>98</xdr:row>
      <xdr:rowOff>168910</xdr:rowOff>
    </xdr:to>
    <xdr:cxnSp macro="">
      <xdr:nvCxnSpPr>
        <xdr:cNvPr id="680" name="直線コネクタ 679"/>
        <xdr:cNvCxnSpPr/>
      </xdr:nvCxnSpPr>
      <xdr:spPr>
        <a:xfrm>
          <a:off x="15481300" y="169652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20320</xdr:rowOff>
    </xdr:from>
    <xdr:ext cx="534670" cy="257175"/>
    <xdr:sp macro="" textlink="">
      <xdr:nvSpPr>
        <xdr:cNvPr id="681" name="積立金平均値テキスト"/>
        <xdr:cNvSpPr txBox="1"/>
      </xdr:nvSpPr>
      <xdr:spPr>
        <a:xfrm>
          <a:off x="16370300" y="16650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177800</xdr:colOff>
      <xdr:row>98</xdr:row>
      <xdr:rowOff>99060</xdr:rowOff>
    </xdr:to>
    <xdr:sp macro="" textlink="">
      <xdr:nvSpPr>
        <xdr:cNvPr id="682" name="フローチャート: 判断 681"/>
        <xdr:cNvSpPr/>
      </xdr:nvSpPr>
      <xdr:spPr>
        <a:xfrm>
          <a:off x="16268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163195</xdr:rowOff>
    </xdr:from>
    <xdr:to>
      <xdr:col>81</xdr:col>
      <xdr:colOff>50800</xdr:colOff>
      <xdr:row>98</xdr:row>
      <xdr:rowOff>167005</xdr:rowOff>
    </xdr:to>
    <xdr:cxnSp macro="">
      <xdr:nvCxnSpPr>
        <xdr:cNvPr id="683" name="直線コネクタ 682"/>
        <xdr:cNvCxnSpPr/>
      </xdr:nvCxnSpPr>
      <xdr:spPr>
        <a:xfrm flipV="1">
          <a:off x="14592300" y="169652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4" name="フローチャート: 判断 68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32765" cy="259080"/>
    <xdr:sp macro="" textlink="">
      <xdr:nvSpPr>
        <xdr:cNvPr id="685" name="テキスト ボックス 684"/>
        <xdr:cNvSpPr txBox="1"/>
      </xdr:nvSpPr>
      <xdr:spPr>
        <a:xfrm>
          <a:off x="15213965" y="16576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167005</xdr:rowOff>
    </xdr:from>
    <xdr:to>
      <xdr:col>76</xdr:col>
      <xdr:colOff>114300</xdr:colOff>
      <xdr:row>99</xdr:row>
      <xdr:rowOff>24765</xdr:rowOff>
    </xdr:to>
    <xdr:cxnSp macro="">
      <xdr:nvCxnSpPr>
        <xdr:cNvPr id="686" name="直線コネクタ 685"/>
        <xdr:cNvCxnSpPr/>
      </xdr:nvCxnSpPr>
      <xdr:spPr>
        <a:xfrm flipV="1">
          <a:off x="13703300" y="169691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7" name="フローチャート: 判断 686"/>
        <xdr:cNvSpPr/>
      </xdr:nvSpPr>
      <xdr:spPr>
        <a:xfrm>
          <a:off x="1454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118110</xdr:rowOff>
    </xdr:from>
    <xdr:ext cx="532765" cy="259080"/>
    <xdr:sp macro="" textlink="">
      <xdr:nvSpPr>
        <xdr:cNvPr id="688" name="テキスト ボックス 687"/>
        <xdr:cNvSpPr txBox="1"/>
      </xdr:nvSpPr>
      <xdr:spPr>
        <a:xfrm>
          <a:off x="14324965" y="16577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24765</xdr:rowOff>
    </xdr:from>
    <xdr:to>
      <xdr:col>71</xdr:col>
      <xdr:colOff>177800</xdr:colOff>
      <xdr:row>99</xdr:row>
      <xdr:rowOff>39370</xdr:rowOff>
    </xdr:to>
    <xdr:cxnSp macro="">
      <xdr:nvCxnSpPr>
        <xdr:cNvPr id="689" name="直線コネクタ 688"/>
        <xdr:cNvCxnSpPr/>
      </xdr:nvCxnSpPr>
      <xdr:spPr>
        <a:xfrm flipV="1">
          <a:off x="12814300" y="16998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0" name="フローチャート: 判断 689"/>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32765" cy="257175"/>
    <xdr:sp macro="" textlink="">
      <xdr:nvSpPr>
        <xdr:cNvPr id="691" name="テキスト ボックス 690"/>
        <xdr:cNvSpPr txBox="1"/>
      </xdr:nvSpPr>
      <xdr:spPr>
        <a:xfrm>
          <a:off x="13435965" y="16640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2" name="フローチャート: 判断 691"/>
        <xdr:cNvSpPr/>
      </xdr:nvSpPr>
      <xdr:spPr>
        <a:xfrm>
          <a:off x="12763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2765" cy="257175"/>
    <xdr:sp macro="" textlink="">
      <xdr:nvSpPr>
        <xdr:cNvPr id="693" name="テキスト ボックス 692"/>
        <xdr:cNvSpPr txBox="1"/>
      </xdr:nvSpPr>
      <xdr:spPr>
        <a:xfrm>
          <a:off x="12546965" y="16639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118110</xdr:rowOff>
    </xdr:from>
    <xdr:to>
      <xdr:col>85</xdr:col>
      <xdr:colOff>177800</xdr:colOff>
      <xdr:row>99</xdr:row>
      <xdr:rowOff>48260</xdr:rowOff>
    </xdr:to>
    <xdr:sp macro="" textlink="">
      <xdr:nvSpPr>
        <xdr:cNvPr id="699" name="楕円 698"/>
        <xdr:cNvSpPr/>
      </xdr:nvSpPr>
      <xdr:spPr>
        <a:xfrm>
          <a:off x="162687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33020</xdr:rowOff>
    </xdr:from>
    <xdr:ext cx="469900" cy="259080"/>
    <xdr:sp macro="" textlink="">
      <xdr:nvSpPr>
        <xdr:cNvPr id="700" name="積立金該当値テキスト"/>
        <xdr:cNvSpPr txBox="1"/>
      </xdr:nvSpPr>
      <xdr:spPr>
        <a:xfrm>
          <a:off x="1637030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112395</xdr:rowOff>
    </xdr:from>
    <xdr:to>
      <xdr:col>81</xdr:col>
      <xdr:colOff>101600</xdr:colOff>
      <xdr:row>99</xdr:row>
      <xdr:rowOff>42545</xdr:rowOff>
    </xdr:to>
    <xdr:sp macro="" textlink="">
      <xdr:nvSpPr>
        <xdr:cNvPr id="701" name="楕円 700"/>
        <xdr:cNvSpPr/>
      </xdr:nvSpPr>
      <xdr:spPr>
        <a:xfrm>
          <a:off x="15430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33655</xdr:rowOff>
    </xdr:from>
    <xdr:ext cx="467995" cy="258445"/>
    <xdr:sp macro="" textlink="">
      <xdr:nvSpPr>
        <xdr:cNvPr id="702" name="テキスト ボックス 701"/>
        <xdr:cNvSpPr txBox="1"/>
      </xdr:nvSpPr>
      <xdr:spPr>
        <a:xfrm>
          <a:off x="15246350" y="17007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116205</xdr:rowOff>
    </xdr:from>
    <xdr:to>
      <xdr:col>76</xdr:col>
      <xdr:colOff>165100</xdr:colOff>
      <xdr:row>99</xdr:row>
      <xdr:rowOff>46355</xdr:rowOff>
    </xdr:to>
    <xdr:sp macro="" textlink="">
      <xdr:nvSpPr>
        <xdr:cNvPr id="703" name="楕円 702"/>
        <xdr:cNvSpPr/>
      </xdr:nvSpPr>
      <xdr:spPr>
        <a:xfrm>
          <a:off x="14541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37465</xdr:rowOff>
    </xdr:from>
    <xdr:ext cx="467995" cy="259080"/>
    <xdr:sp macro="" textlink="">
      <xdr:nvSpPr>
        <xdr:cNvPr id="704" name="テキスト ボックス 703"/>
        <xdr:cNvSpPr txBox="1"/>
      </xdr:nvSpPr>
      <xdr:spPr>
        <a:xfrm>
          <a:off x="14357350" y="17011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145415</xdr:rowOff>
    </xdr:from>
    <xdr:to>
      <xdr:col>72</xdr:col>
      <xdr:colOff>38100</xdr:colOff>
      <xdr:row>99</xdr:row>
      <xdr:rowOff>75565</xdr:rowOff>
    </xdr:to>
    <xdr:sp macro="" textlink="">
      <xdr:nvSpPr>
        <xdr:cNvPr id="705" name="楕円 704"/>
        <xdr:cNvSpPr/>
      </xdr:nvSpPr>
      <xdr:spPr>
        <a:xfrm>
          <a:off x="13652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66675</xdr:rowOff>
    </xdr:from>
    <xdr:ext cx="467995" cy="257175"/>
    <xdr:sp macro="" textlink="">
      <xdr:nvSpPr>
        <xdr:cNvPr id="706" name="テキスト ボックス 705"/>
        <xdr:cNvSpPr txBox="1"/>
      </xdr:nvSpPr>
      <xdr:spPr>
        <a:xfrm>
          <a:off x="13468350" y="17040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160020</xdr:rowOff>
    </xdr:from>
    <xdr:to>
      <xdr:col>67</xdr:col>
      <xdr:colOff>101600</xdr:colOff>
      <xdr:row>99</xdr:row>
      <xdr:rowOff>90170</xdr:rowOff>
    </xdr:to>
    <xdr:sp macro="" textlink="">
      <xdr:nvSpPr>
        <xdr:cNvPr id="707" name="楕円 706"/>
        <xdr:cNvSpPr/>
      </xdr:nvSpPr>
      <xdr:spPr>
        <a:xfrm>
          <a:off x="12763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81280</xdr:rowOff>
    </xdr:from>
    <xdr:ext cx="378460" cy="259080"/>
    <xdr:sp macro="" textlink="">
      <xdr:nvSpPr>
        <xdr:cNvPr id="708" name="テキスト ボックス 707"/>
        <xdr:cNvSpPr txBox="1"/>
      </xdr:nvSpPr>
      <xdr:spPr>
        <a:xfrm>
          <a:off x="12625070" y="17054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0" name="テキスト ボックス 71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22" name="テキスト ボックス 721"/>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24" name="テキスト ボックス 723"/>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26" name="テキスト ボックス 725"/>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28" name="テキスト ボックス 727"/>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2" name="テキスト ボックス 73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62865</xdr:colOff>
      <xdr:row>39</xdr:row>
      <xdr:rowOff>99060</xdr:rowOff>
    </xdr:to>
    <xdr:cxnSp macro="">
      <xdr:nvCxnSpPr>
        <xdr:cNvPr id="734" name="直線コネクタ 733"/>
        <xdr:cNvCxnSpPr/>
      </xdr:nvCxnSpPr>
      <xdr:spPr>
        <a:xfrm flipV="1">
          <a:off x="2215959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158115</xdr:rowOff>
    </xdr:from>
    <xdr:ext cx="469900" cy="257175"/>
    <xdr:sp macro="" textlink="">
      <xdr:nvSpPr>
        <xdr:cNvPr id="737" name="投資及び出資金最大値テキスト"/>
        <xdr:cNvSpPr txBox="1"/>
      </xdr:nvSpPr>
      <xdr:spPr>
        <a:xfrm>
          <a:off x="22212300" y="4958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38" name="直線コネクタ 737"/>
        <xdr:cNvCxnSpPr/>
      </xdr:nvCxnSpPr>
      <xdr:spPr>
        <a:xfrm>
          <a:off x="22072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29210</xdr:rowOff>
    </xdr:from>
    <xdr:to>
      <xdr:col>116</xdr:col>
      <xdr:colOff>63500</xdr:colOff>
      <xdr:row>38</xdr:row>
      <xdr:rowOff>41275</xdr:rowOff>
    </xdr:to>
    <xdr:cxnSp macro="">
      <xdr:nvCxnSpPr>
        <xdr:cNvPr id="739" name="直線コネクタ 738"/>
        <xdr:cNvCxnSpPr/>
      </xdr:nvCxnSpPr>
      <xdr:spPr>
        <a:xfrm flipV="1">
          <a:off x="21323300" y="637286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0" name="投資及び出資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41" name="フローチャート: 判断 740"/>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26035</xdr:rowOff>
    </xdr:from>
    <xdr:to>
      <xdr:col>111</xdr:col>
      <xdr:colOff>177800</xdr:colOff>
      <xdr:row>38</xdr:row>
      <xdr:rowOff>41275</xdr:rowOff>
    </xdr:to>
    <xdr:cxnSp macro="">
      <xdr:nvCxnSpPr>
        <xdr:cNvPr id="742" name="直線コネクタ 741"/>
        <xdr:cNvCxnSpPr/>
      </xdr:nvCxnSpPr>
      <xdr:spPr>
        <a:xfrm>
          <a:off x="20434300" y="6541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743" name="フローチャート: 判断 74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6350</xdr:rowOff>
    </xdr:from>
    <xdr:ext cx="378460" cy="257175"/>
    <xdr:sp macro="" textlink="">
      <xdr:nvSpPr>
        <xdr:cNvPr id="744" name="テキスト ボックス 743"/>
        <xdr:cNvSpPr txBox="1"/>
      </xdr:nvSpPr>
      <xdr:spPr>
        <a:xfrm>
          <a:off x="21134070" y="66929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10795</xdr:rowOff>
    </xdr:from>
    <xdr:to>
      <xdr:col>107</xdr:col>
      <xdr:colOff>50800</xdr:colOff>
      <xdr:row>38</xdr:row>
      <xdr:rowOff>26035</xdr:rowOff>
    </xdr:to>
    <xdr:cxnSp macro="">
      <xdr:nvCxnSpPr>
        <xdr:cNvPr id="745" name="直線コネクタ 744"/>
        <xdr:cNvCxnSpPr/>
      </xdr:nvCxnSpPr>
      <xdr:spPr>
        <a:xfrm>
          <a:off x="19545300" y="65258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746" name="フローチャート: 判断 745"/>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156210</xdr:rowOff>
    </xdr:from>
    <xdr:ext cx="378460" cy="257175"/>
    <xdr:sp macro="" textlink="">
      <xdr:nvSpPr>
        <xdr:cNvPr id="747" name="テキスト ボックス 746"/>
        <xdr:cNvSpPr txBox="1"/>
      </xdr:nvSpPr>
      <xdr:spPr>
        <a:xfrm>
          <a:off x="20245070" y="66713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138430</xdr:rowOff>
    </xdr:from>
    <xdr:to>
      <xdr:col>102</xdr:col>
      <xdr:colOff>114300</xdr:colOff>
      <xdr:row>38</xdr:row>
      <xdr:rowOff>10795</xdr:rowOff>
    </xdr:to>
    <xdr:cxnSp macro="">
      <xdr:nvCxnSpPr>
        <xdr:cNvPr id="748" name="直線コネクタ 747"/>
        <xdr:cNvCxnSpPr/>
      </xdr:nvCxnSpPr>
      <xdr:spPr>
        <a:xfrm>
          <a:off x="18656300" y="64820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49" name="フローチャート: 判断 74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141605</xdr:rowOff>
    </xdr:from>
    <xdr:ext cx="467995" cy="259080"/>
    <xdr:sp macro="" textlink="">
      <xdr:nvSpPr>
        <xdr:cNvPr id="750" name="テキスト ボックス 749"/>
        <xdr:cNvSpPr txBox="1"/>
      </xdr:nvSpPr>
      <xdr:spPr>
        <a:xfrm>
          <a:off x="19310350" y="6656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1" name="フローチャート: 判断 750"/>
        <xdr:cNvSpPr/>
      </xdr:nvSpPr>
      <xdr:spPr>
        <a:xfrm>
          <a:off x="1860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10160</xdr:rowOff>
    </xdr:from>
    <xdr:ext cx="378460" cy="259080"/>
    <xdr:sp macro="" textlink="">
      <xdr:nvSpPr>
        <xdr:cNvPr id="752" name="テキスト ボックス 751"/>
        <xdr:cNvSpPr txBox="1"/>
      </xdr:nvSpPr>
      <xdr:spPr>
        <a:xfrm>
          <a:off x="18467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149860</xdr:rowOff>
    </xdr:from>
    <xdr:to>
      <xdr:col>116</xdr:col>
      <xdr:colOff>114300</xdr:colOff>
      <xdr:row>37</xdr:row>
      <xdr:rowOff>80010</xdr:rowOff>
    </xdr:to>
    <xdr:sp macro="" textlink="">
      <xdr:nvSpPr>
        <xdr:cNvPr id="758" name="楕円 757"/>
        <xdr:cNvSpPr/>
      </xdr:nvSpPr>
      <xdr:spPr>
        <a:xfrm>
          <a:off x="22110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1270</xdr:rowOff>
    </xdr:from>
    <xdr:ext cx="469900" cy="259080"/>
    <xdr:sp macro="" textlink="">
      <xdr:nvSpPr>
        <xdr:cNvPr id="759" name="投資及び出資金該当値テキスト"/>
        <xdr:cNvSpPr txBox="1"/>
      </xdr:nvSpPr>
      <xdr:spPr>
        <a:xfrm>
          <a:off x="22212300" y="617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161925</xdr:rowOff>
    </xdr:from>
    <xdr:to>
      <xdr:col>112</xdr:col>
      <xdr:colOff>38100</xdr:colOff>
      <xdr:row>38</xdr:row>
      <xdr:rowOff>92075</xdr:rowOff>
    </xdr:to>
    <xdr:sp macro="" textlink="">
      <xdr:nvSpPr>
        <xdr:cNvPr id="760" name="楕円 759"/>
        <xdr:cNvSpPr/>
      </xdr:nvSpPr>
      <xdr:spPr>
        <a:xfrm>
          <a:off x="21272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7995" cy="257175"/>
    <xdr:sp macro="" textlink="">
      <xdr:nvSpPr>
        <xdr:cNvPr id="761" name="テキスト ボックス 760"/>
        <xdr:cNvSpPr txBox="1"/>
      </xdr:nvSpPr>
      <xdr:spPr>
        <a:xfrm>
          <a:off x="21088350" y="628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146685</xdr:rowOff>
    </xdr:from>
    <xdr:to>
      <xdr:col>107</xdr:col>
      <xdr:colOff>101600</xdr:colOff>
      <xdr:row>38</xdr:row>
      <xdr:rowOff>76835</xdr:rowOff>
    </xdr:to>
    <xdr:sp macro="" textlink="">
      <xdr:nvSpPr>
        <xdr:cNvPr id="762" name="楕円 761"/>
        <xdr:cNvSpPr/>
      </xdr:nvSpPr>
      <xdr:spPr>
        <a:xfrm>
          <a:off x="20383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93345</xdr:rowOff>
    </xdr:from>
    <xdr:ext cx="467995" cy="259080"/>
    <xdr:sp macro="" textlink="">
      <xdr:nvSpPr>
        <xdr:cNvPr id="763" name="テキスト ボックス 762"/>
        <xdr:cNvSpPr txBox="1"/>
      </xdr:nvSpPr>
      <xdr:spPr>
        <a:xfrm>
          <a:off x="20199350" y="6265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132080</xdr:rowOff>
    </xdr:from>
    <xdr:to>
      <xdr:col>102</xdr:col>
      <xdr:colOff>165100</xdr:colOff>
      <xdr:row>38</xdr:row>
      <xdr:rowOff>61595</xdr:rowOff>
    </xdr:to>
    <xdr:sp macro="" textlink="">
      <xdr:nvSpPr>
        <xdr:cNvPr id="764" name="楕円 763"/>
        <xdr:cNvSpPr/>
      </xdr:nvSpPr>
      <xdr:spPr>
        <a:xfrm>
          <a:off x="19494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78105</xdr:rowOff>
    </xdr:from>
    <xdr:ext cx="467995" cy="257175"/>
    <xdr:sp macro="" textlink="">
      <xdr:nvSpPr>
        <xdr:cNvPr id="765" name="テキスト ボックス 764"/>
        <xdr:cNvSpPr txBox="1"/>
      </xdr:nvSpPr>
      <xdr:spPr>
        <a:xfrm>
          <a:off x="19310350" y="6250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87630</xdr:rowOff>
    </xdr:from>
    <xdr:to>
      <xdr:col>98</xdr:col>
      <xdr:colOff>38100</xdr:colOff>
      <xdr:row>38</xdr:row>
      <xdr:rowOff>17780</xdr:rowOff>
    </xdr:to>
    <xdr:sp macro="" textlink="">
      <xdr:nvSpPr>
        <xdr:cNvPr id="766" name="楕円 765"/>
        <xdr:cNvSpPr/>
      </xdr:nvSpPr>
      <xdr:spPr>
        <a:xfrm>
          <a:off x="18605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34290</xdr:rowOff>
    </xdr:from>
    <xdr:ext cx="467995" cy="259080"/>
    <xdr:sp macro="" textlink="">
      <xdr:nvSpPr>
        <xdr:cNvPr id="767" name="テキスト ボックス 766"/>
        <xdr:cNvSpPr txBox="1"/>
      </xdr:nvSpPr>
      <xdr:spPr>
        <a:xfrm>
          <a:off x="18421350" y="6206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6" name="テキスト ボックス 77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9" name="テキスト ボックス 778"/>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83" name="テキスト ボックス 782"/>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9" name="テキスト ボックス 788"/>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34925</xdr:rowOff>
    </xdr:from>
    <xdr:to>
      <xdr:col>116</xdr:col>
      <xdr:colOff>62865</xdr:colOff>
      <xdr:row>59</xdr:row>
      <xdr:rowOff>44450</xdr:rowOff>
    </xdr:to>
    <xdr:cxnSp macro="">
      <xdr:nvCxnSpPr>
        <xdr:cNvPr id="791" name="直線コネクタ 790"/>
        <xdr:cNvCxnSpPr/>
      </xdr:nvCxnSpPr>
      <xdr:spPr>
        <a:xfrm flipV="1">
          <a:off x="2215959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153035</xdr:rowOff>
    </xdr:from>
    <xdr:ext cx="534670" cy="259080"/>
    <xdr:sp macro="" textlink="">
      <xdr:nvSpPr>
        <xdr:cNvPr id="794" name="貸付金最大値テキスト"/>
        <xdr:cNvSpPr txBox="1"/>
      </xdr:nvSpPr>
      <xdr:spPr>
        <a:xfrm>
          <a:off x="22212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34925</xdr:rowOff>
    </xdr:from>
    <xdr:to>
      <xdr:col>116</xdr:col>
      <xdr:colOff>152400</xdr:colOff>
      <xdr:row>51</xdr:row>
      <xdr:rowOff>34925</xdr:rowOff>
    </xdr:to>
    <xdr:cxnSp macro="">
      <xdr:nvCxnSpPr>
        <xdr:cNvPr id="795" name="直線コネクタ 794"/>
        <xdr:cNvCxnSpPr/>
      </xdr:nvCxnSpPr>
      <xdr:spPr>
        <a:xfrm>
          <a:off x="22072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165100</xdr:rowOff>
    </xdr:from>
    <xdr:to>
      <xdr:col>116</xdr:col>
      <xdr:colOff>63500</xdr:colOff>
      <xdr:row>58</xdr:row>
      <xdr:rowOff>166370</xdr:rowOff>
    </xdr:to>
    <xdr:cxnSp macro="">
      <xdr:nvCxnSpPr>
        <xdr:cNvPr id="796" name="直線コネクタ 795"/>
        <xdr:cNvCxnSpPr/>
      </xdr:nvCxnSpPr>
      <xdr:spPr>
        <a:xfrm>
          <a:off x="21323300" y="10109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111760</xdr:rowOff>
    </xdr:from>
    <xdr:ext cx="469900" cy="257175"/>
    <xdr:sp macro="" textlink="">
      <xdr:nvSpPr>
        <xdr:cNvPr id="797" name="貸付金平均値テキスト"/>
        <xdr:cNvSpPr txBox="1"/>
      </xdr:nvSpPr>
      <xdr:spPr>
        <a:xfrm>
          <a:off x="22212300" y="9884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164465</xdr:rowOff>
    </xdr:from>
    <xdr:to>
      <xdr:col>111</xdr:col>
      <xdr:colOff>177800</xdr:colOff>
      <xdr:row>58</xdr:row>
      <xdr:rowOff>165100</xdr:rowOff>
    </xdr:to>
    <xdr:cxnSp macro="">
      <xdr:nvCxnSpPr>
        <xdr:cNvPr id="799" name="直線コネクタ 798"/>
        <xdr:cNvCxnSpPr/>
      </xdr:nvCxnSpPr>
      <xdr:spPr>
        <a:xfrm>
          <a:off x="20434300" y="101085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86995</xdr:rowOff>
    </xdr:from>
    <xdr:to>
      <xdr:col>112</xdr:col>
      <xdr:colOff>38100</xdr:colOff>
      <xdr:row>59</xdr:row>
      <xdr:rowOff>17780</xdr:rowOff>
    </xdr:to>
    <xdr:sp macro="" textlink="">
      <xdr:nvSpPr>
        <xdr:cNvPr id="800" name="フローチャート: 判断 799"/>
        <xdr:cNvSpPr/>
      </xdr:nvSpPr>
      <xdr:spPr>
        <a:xfrm>
          <a:off x="21272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33655</xdr:rowOff>
    </xdr:from>
    <xdr:ext cx="467995" cy="258445"/>
    <xdr:sp macro="" textlink="">
      <xdr:nvSpPr>
        <xdr:cNvPr id="801" name="テキスト ボックス 800"/>
        <xdr:cNvSpPr txBox="1"/>
      </xdr:nvSpPr>
      <xdr:spPr>
        <a:xfrm>
          <a:off x="21088350" y="98063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160655</xdr:rowOff>
    </xdr:from>
    <xdr:to>
      <xdr:col>107</xdr:col>
      <xdr:colOff>50800</xdr:colOff>
      <xdr:row>58</xdr:row>
      <xdr:rowOff>164465</xdr:rowOff>
    </xdr:to>
    <xdr:cxnSp macro="">
      <xdr:nvCxnSpPr>
        <xdr:cNvPr id="802" name="直線コネクタ 801"/>
        <xdr:cNvCxnSpPr/>
      </xdr:nvCxnSpPr>
      <xdr:spPr>
        <a:xfrm>
          <a:off x="19545300" y="10104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3" name="フローチャート: 判断 802"/>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7995" cy="259080"/>
    <xdr:sp macro="" textlink="">
      <xdr:nvSpPr>
        <xdr:cNvPr id="804" name="テキスト ボックス 803"/>
        <xdr:cNvSpPr txBox="1"/>
      </xdr:nvSpPr>
      <xdr:spPr>
        <a:xfrm>
          <a:off x="20199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157480</xdr:rowOff>
    </xdr:from>
    <xdr:to>
      <xdr:col>102</xdr:col>
      <xdr:colOff>114300</xdr:colOff>
      <xdr:row>58</xdr:row>
      <xdr:rowOff>160655</xdr:rowOff>
    </xdr:to>
    <xdr:cxnSp macro="">
      <xdr:nvCxnSpPr>
        <xdr:cNvPr id="805" name="直線コネクタ 804"/>
        <xdr:cNvCxnSpPr/>
      </xdr:nvCxnSpPr>
      <xdr:spPr>
        <a:xfrm>
          <a:off x="18656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61595</xdr:rowOff>
    </xdr:from>
    <xdr:to>
      <xdr:col>102</xdr:col>
      <xdr:colOff>165100</xdr:colOff>
      <xdr:row>58</xdr:row>
      <xdr:rowOff>163195</xdr:rowOff>
    </xdr:to>
    <xdr:sp macro="" textlink="">
      <xdr:nvSpPr>
        <xdr:cNvPr id="806" name="フローチャート: 判断 805"/>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xdr:rowOff>
    </xdr:from>
    <xdr:ext cx="467995" cy="257175"/>
    <xdr:sp macro="" textlink="">
      <xdr:nvSpPr>
        <xdr:cNvPr id="807" name="テキスト ボックス 806"/>
        <xdr:cNvSpPr txBox="1"/>
      </xdr:nvSpPr>
      <xdr:spPr>
        <a:xfrm>
          <a:off x="19310350" y="9780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82550</xdr:rowOff>
    </xdr:from>
    <xdr:to>
      <xdr:col>98</xdr:col>
      <xdr:colOff>38100</xdr:colOff>
      <xdr:row>59</xdr:row>
      <xdr:rowOff>12700</xdr:rowOff>
    </xdr:to>
    <xdr:sp macro="" textlink="">
      <xdr:nvSpPr>
        <xdr:cNvPr id="808" name="フローチャート: 判断 807"/>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67995" cy="257175"/>
    <xdr:sp macro="" textlink="">
      <xdr:nvSpPr>
        <xdr:cNvPr id="809" name="テキスト ボックス 808"/>
        <xdr:cNvSpPr txBox="1"/>
      </xdr:nvSpPr>
      <xdr:spPr>
        <a:xfrm>
          <a:off x="18421350" y="9801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115570</xdr:rowOff>
    </xdr:from>
    <xdr:to>
      <xdr:col>116</xdr:col>
      <xdr:colOff>114300</xdr:colOff>
      <xdr:row>59</xdr:row>
      <xdr:rowOff>45720</xdr:rowOff>
    </xdr:to>
    <xdr:sp macro="" textlink="">
      <xdr:nvSpPr>
        <xdr:cNvPr id="815" name="楕円 814"/>
        <xdr:cNvSpPr/>
      </xdr:nvSpPr>
      <xdr:spPr>
        <a:xfrm>
          <a:off x="221107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67310</xdr:rowOff>
    </xdr:from>
    <xdr:ext cx="469900" cy="259080"/>
    <xdr:sp macro="" textlink="">
      <xdr:nvSpPr>
        <xdr:cNvPr id="816" name="貸付金該当値テキスト"/>
        <xdr:cNvSpPr txBox="1"/>
      </xdr:nvSpPr>
      <xdr:spPr>
        <a:xfrm>
          <a:off x="22212300" y="1001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817" name="楕円 816"/>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35560</xdr:rowOff>
    </xdr:from>
    <xdr:ext cx="467995" cy="259080"/>
    <xdr:sp macro="" textlink="">
      <xdr:nvSpPr>
        <xdr:cNvPr id="818" name="テキスト ボックス 817"/>
        <xdr:cNvSpPr txBox="1"/>
      </xdr:nvSpPr>
      <xdr:spPr>
        <a:xfrm>
          <a:off x="21088350" y="10151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113665</xdr:rowOff>
    </xdr:from>
    <xdr:to>
      <xdr:col>107</xdr:col>
      <xdr:colOff>101600</xdr:colOff>
      <xdr:row>59</xdr:row>
      <xdr:rowOff>43815</xdr:rowOff>
    </xdr:to>
    <xdr:sp macro="" textlink="">
      <xdr:nvSpPr>
        <xdr:cNvPr id="819" name="楕円 818"/>
        <xdr:cNvSpPr/>
      </xdr:nvSpPr>
      <xdr:spPr>
        <a:xfrm>
          <a:off x="20383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34925</xdr:rowOff>
    </xdr:from>
    <xdr:ext cx="467995" cy="259080"/>
    <xdr:sp macro="" textlink="">
      <xdr:nvSpPr>
        <xdr:cNvPr id="820" name="テキスト ボックス 819"/>
        <xdr:cNvSpPr txBox="1"/>
      </xdr:nvSpPr>
      <xdr:spPr>
        <a:xfrm>
          <a:off x="20199350" y="10150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109855</xdr:rowOff>
    </xdr:from>
    <xdr:to>
      <xdr:col>102</xdr:col>
      <xdr:colOff>165100</xdr:colOff>
      <xdr:row>59</xdr:row>
      <xdr:rowOff>40640</xdr:rowOff>
    </xdr:to>
    <xdr:sp macro="" textlink="">
      <xdr:nvSpPr>
        <xdr:cNvPr id="821" name="楕円 820"/>
        <xdr:cNvSpPr/>
      </xdr:nvSpPr>
      <xdr:spPr>
        <a:xfrm>
          <a:off x="19494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31115</xdr:rowOff>
    </xdr:from>
    <xdr:ext cx="467995" cy="257175"/>
    <xdr:sp macro="" textlink="">
      <xdr:nvSpPr>
        <xdr:cNvPr id="822" name="テキスト ボックス 821"/>
        <xdr:cNvSpPr txBox="1"/>
      </xdr:nvSpPr>
      <xdr:spPr>
        <a:xfrm>
          <a:off x="19310350" y="10146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106680</xdr:rowOff>
    </xdr:from>
    <xdr:to>
      <xdr:col>98</xdr:col>
      <xdr:colOff>38100</xdr:colOff>
      <xdr:row>59</xdr:row>
      <xdr:rowOff>36830</xdr:rowOff>
    </xdr:to>
    <xdr:sp macro="" textlink="">
      <xdr:nvSpPr>
        <xdr:cNvPr id="823" name="楕円 822"/>
        <xdr:cNvSpPr/>
      </xdr:nvSpPr>
      <xdr:spPr>
        <a:xfrm>
          <a:off x="18605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27940</xdr:rowOff>
    </xdr:from>
    <xdr:ext cx="467995" cy="259080"/>
    <xdr:sp macro="" textlink="">
      <xdr:nvSpPr>
        <xdr:cNvPr id="824" name="テキスト ボックス 823"/>
        <xdr:cNvSpPr txBox="1"/>
      </xdr:nvSpPr>
      <xdr:spPr>
        <a:xfrm>
          <a:off x="18421350" y="10143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3" name="テキスト ボックス 83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175"/>
    <xdr:sp macro="" textlink="">
      <xdr:nvSpPr>
        <xdr:cNvPr id="835" name="テキスト ボックス 834"/>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41" name="テキスト ボックス 840"/>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175"/>
    <xdr:sp macro="" textlink="">
      <xdr:nvSpPr>
        <xdr:cNvPr id="847" name="テキスト ボックス 846"/>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78</xdr:row>
      <xdr:rowOff>160020</xdr:rowOff>
    </xdr:to>
    <xdr:cxnSp macro="">
      <xdr:nvCxnSpPr>
        <xdr:cNvPr id="849" name="直線コネクタ 848"/>
        <xdr:cNvCxnSpPr/>
      </xdr:nvCxnSpPr>
      <xdr:spPr>
        <a:xfrm flipV="1">
          <a:off x="22159595" y="1203960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0"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1" name="直線コネクタ 850"/>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156210</xdr:rowOff>
    </xdr:from>
    <xdr:ext cx="534670" cy="257175"/>
    <xdr:sp macro="" textlink="">
      <xdr:nvSpPr>
        <xdr:cNvPr id="852" name="繰出金最大値テキスト"/>
        <xdr:cNvSpPr txBox="1"/>
      </xdr:nvSpPr>
      <xdr:spPr>
        <a:xfrm>
          <a:off x="22212300" y="11814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53" name="直線コネクタ 852"/>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39370</xdr:rowOff>
    </xdr:from>
    <xdr:to>
      <xdr:col>116</xdr:col>
      <xdr:colOff>63500</xdr:colOff>
      <xdr:row>76</xdr:row>
      <xdr:rowOff>76835</xdr:rowOff>
    </xdr:to>
    <xdr:cxnSp macro="">
      <xdr:nvCxnSpPr>
        <xdr:cNvPr id="854" name="直線コネクタ 853"/>
        <xdr:cNvCxnSpPr/>
      </xdr:nvCxnSpPr>
      <xdr:spPr>
        <a:xfrm flipV="1">
          <a:off x="21323300" y="130695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141605</xdr:rowOff>
    </xdr:from>
    <xdr:ext cx="534670" cy="259080"/>
    <xdr:sp macro="" textlink="">
      <xdr:nvSpPr>
        <xdr:cNvPr id="855" name="繰出金平均値テキスト"/>
        <xdr:cNvSpPr txBox="1"/>
      </xdr:nvSpPr>
      <xdr:spPr>
        <a:xfrm>
          <a:off x="22212300" y="12657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118745</xdr:rowOff>
    </xdr:from>
    <xdr:to>
      <xdr:col>116</xdr:col>
      <xdr:colOff>114300</xdr:colOff>
      <xdr:row>75</xdr:row>
      <xdr:rowOff>48895</xdr:rowOff>
    </xdr:to>
    <xdr:sp macro="" textlink="">
      <xdr:nvSpPr>
        <xdr:cNvPr id="856" name="フローチャート: 判断 855"/>
        <xdr:cNvSpPr/>
      </xdr:nvSpPr>
      <xdr:spPr>
        <a:xfrm>
          <a:off x="221107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76835</xdr:rowOff>
    </xdr:from>
    <xdr:to>
      <xdr:col>111</xdr:col>
      <xdr:colOff>177800</xdr:colOff>
      <xdr:row>76</xdr:row>
      <xdr:rowOff>167005</xdr:rowOff>
    </xdr:to>
    <xdr:cxnSp macro="">
      <xdr:nvCxnSpPr>
        <xdr:cNvPr id="857" name="直線コネクタ 856"/>
        <xdr:cNvCxnSpPr/>
      </xdr:nvCxnSpPr>
      <xdr:spPr>
        <a:xfrm flipV="1">
          <a:off x="20434300" y="131070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20320</xdr:rowOff>
    </xdr:from>
    <xdr:to>
      <xdr:col>112</xdr:col>
      <xdr:colOff>38100</xdr:colOff>
      <xdr:row>75</xdr:row>
      <xdr:rowOff>121920</xdr:rowOff>
    </xdr:to>
    <xdr:sp macro="" textlink="">
      <xdr:nvSpPr>
        <xdr:cNvPr id="858" name="フローチャート: 判断 857"/>
        <xdr:cNvSpPr/>
      </xdr:nvSpPr>
      <xdr:spPr>
        <a:xfrm>
          <a:off x="2127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139065</xdr:rowOff>
    </xdr:from>
    <xdr:ext cx="532765" cy="259080"/>
    <xdr:sp macro="" textlink="">
      <xdr:nvSpPr>
        <xdr:cNvPr id="859" name="テキスト ボックス 858"/>
        <xdr:cNvSpPr txBox="1"/>
      </xdr:nvSpPr>
      <xdr:spPr>
        <a:xfrm>
          <a:off x="21055965" y="12654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167005</xdr:rowOff>
    </xdr:from>
    <xdr:to>
      <xdr:col>107</xdr:col>
      <xdr:colOff>50800</xdr:colOff>
      <xdr:row>77</xdr:row>
      <xdr:rowOff>50165</xdr:rowOff>
    </xdr:to>
    <xdr:cxnSp macro="">
      <xdr:nvCxnSpPr>
        <xdr:cNvPr id="860" name="直線コネクタ 859"/>
        <xdr:cNvCxnSpPr/>
      </xdr:nvCxnSpPr>
      <xdr:spPr>
        <a:xfrm flipV="1">
          <a:off x="19545300" y="131972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168910</xdr:rowOff>
    </xdr:to>
    <xdr:sp macro="" textlink="">
      <xdr:nvSpPr>
        <xdr:cNvPr id="861" name="フローチャート: 判断 860"/>
        <xdr:cNvSpPr/>
      </xdr:nvSpPr>
      <xdr:spPr>
        <a:xfrm>
          <a:off x="20383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xdr:rowOff>
    </xdr:from>
    <xdr:ext cx="532765" cy="259080"/>
    <xdr:sp macro="" textlink="">
      <xdr:nvSpPr>
        <xdr:cNvPr id="862" name="テキスト ボックス 861"/>
        <xdr:cNvSpPr txBox="1"/>
      </xdr:nvSpPr>
      <xdr:spPr>
        <a:xfrm>
          <a:off x="20166965" y="12701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50165</xdr:rowOff>
    </xdr:from>
    <xdr:to>
      <xdr:col>102</xdr:col>
      <xdr:colOff>114300</xdr:colOff>
      <xdr:row>77</xdr:row>
      <xdr:rowOff>63500</xdr:rowOff>
    </xdr:to>
    <xdr:cxnSp macro="">
      <xdr:nvCxnSpPr>
        <xdr:cNvPr id="863" name="直線コネクタ 862"/>
        <xdr:cNvCxnSpPr/>
      </xdr:nvCxnSpPr>
      <xdr:spPr>
        <a:xfrm flipV="1">
          <a:off x="18656300" y="132518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2765" cy="259080"/>
    <xdr:sp macro="" textlink="">
      <xdr:nvSpPr>
        <xdr:cNvPr id="865" name="テキスト ボックス 864"/>
        <xdr:cNvSpPr txBox="1"/>
      </xdr:nvSpPr>
      <xdr:spPr>
        <a:xfrm>
          <a:off x="19277965" y="12703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80010</xdr:rowOff>
    </xdr:to>
    <xdr:sp macro="" textlink="">
      <xdr:nvSpPr>
        <xdr:cNvPr id="866" name="フローチャート: 判断 865"/>
        <xdr:cNvSpPr/>
      </xdr:nvSpPr>
      <xdr:spPr>
        <a:xfrm>
          <a:off x="18605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96520</xdr:rowOff>
    </xdr:from>
    <xdr:ext cx="532765" cy="259080"/>
    <xdr:sp macro="" textlink="">
      <xdr:nvSpPr>
        <xdr:cNvPr id="867" name="テキスト ボックス 866"/>
        <xdr:cNvSpPr txBox="1"/>
      </xdr:nvSpPr>
      <xdr:spPr>
        <a:xfrm>
          <a:off x="18388965" y="12612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160020</xdr:rowOff>
    </xdr:from>
    <xdr:to>
      <xdr:col>116</xdr:col>
      <xdr:colOff>114300</xdr:colOff>
      <xdr:row>76</xdr:row>
      <xdr:rowOff>90170</xdr:rowOff>
    </xdr:to>
    <xdr:sp macro="" textlink="">
      <xdr:nvSpPr>
        <xdr:cNvPr id="873" name="楕円 872"/>
        <xdr:cNvSpPr/>
      </xdr:nvSpPr>
      <xdr:spPr>
        <a:xfrm>
          <a:off x="221107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138430</xdr:rowOff>
    </xdr:from>
    <xdr:ext cx="534670" cy="259080"/>
    <xdr:sp macro="" textlink="">
      <xdr:nvSpPr>
        <xdr:cNvPr id="874" name="繰出金該当値テキスト"/>
        <xdr:cNvSpPr txBox="1"/>
      </xdr:nvSpPr>
      <xdr:spPr>
        <a:xfrm>
          <a:off x="22212300" y="12997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26035</xdr:rowOff>
    </xdr:from>
    <xdr:to>
      <xdr:col>112</xdr:col>
      <xdr:colOff>38100</xdr:colOff>
      <xdr:row>76</xdr:row>
      <xdr:rowOff>127635</xdr:rowOff>
    </xdr:to>
    <xdr:sp macro="" textlink="">
      <xdr:nvSpPr>
        <xdr:cNvPr id="875" name="楕円 874"/>
        <xdr:cNvSpPr/>
      </xdr:nvSpPr>
      <xdr:spPr>
        <a:xfrm>
          <a:off x="212725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118745</xdr:rowOff>
    </xdr:from>
    <xdr:ext cx="532765" cy="259080"/>
    <xdr:sp macro="" textlink="">
      <xdr:nvSpPr>
        <xdr:cNvPr id="876" name="テキスト ボックス 875"/>
        <xdr:cNvSpPr txBox="1"/>
      </xdr:nvSpPr>
      <xdr:spPr>
        <a:xfrm>
          <a:off x="21055965" y="13148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116205</xdr:rowOff>
    </xdr:from>
    <xdr:to>
      <xdr:col>107</xdr:col>
      <xdr:colOff>101600</xdr:colOff>
      <xdr:row>77</xdr:row>
      <xdr:rowOff>46355</xdr:rowOff>
    </xdr:to>
    <xdr:sp macro="" textlink="">
      <xdr:nvSpPr>
        <xdr:cNvPr id="877" name="楕円 876"/>
        <xdr:cNvSpPr/>
      </xdr:nvSpPr>
      <xdr:spPr>
        <a:xfrm>
          <a:off x="20383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37465</xdr:rowOff>
    </xdr:from>
    <xdr:ext cx="532765" cy="259080"/>
    <xdr:sp macro="" textlink="">
      <xdr:nvSpPr>
        <xdr:cNvPr id="878" name="テキスト ボックス 877"/>
        <xdr:cNvSpPr txBox="1"/>
      </xdr:nvSpPr>
      <xdr:spPr>
        <a:xfrm>
          <a:off x="20166965" y="13239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170815</xdr:rowOff>
    </xdr:from>
    <xdr:to>
      <xdr:col>102</xdr:col>
      <xdr:colOff>165100</xdr:colOff>
      <xdr:row>77</xdr:row>
      <xdr:rowOff>100965</xdr:rowOff>
    </xdr:to>
    <xdr:sp macro="" textlink="">
      <xdr:nvSpPr>
        <xdr:cNvPr id="879" name="楕円 878"/>
        <xdr:cNvSpPr/>
      </xdr:nvSpPr>
      <xdr:spPr>
        <a:xfrm>
          <a:off x="19494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92075</xdr:rowOff>
    </xdr:from>
    <xdr:ext cx="532765" cy="259080"/>
    <xdr:sp macro="" textlink="">
      <xdr:nvSpPr>
        <xdr:cNvPr id="880" name="テキスト ボックス 879"/>
        <xdr:cNvSpPr txBox="1"/>
      </xdr:nvSpPr>
      <xdr:spPr>
        <a:xfrm>
          <a:off x="19277965" y="13293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12700</xdr:rowOff>
    </xdr:from>
    <xdr:to>
      <xdr:col>98</xdr:col>
      <xdr:colOff>38100</xdr:colOff>
      <xdr:row>77</xdr:row>
      <xdr:rowOff>114300</xdr:rowOff>
    </xdr:to>
    <xdr:sp macro="" textlink="">
      <xdr:nvSpPr>
        <xdr:cNvPr id="881" name="楕円 880"/>
        <xdr:cNvSpPr/>
      </xdr:nvSpPr>
      <xdr:spPr>
        <a:xfrm>
          <a:off x="18605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105410</xdr:rowOff>
    </xdr:from>
    <xdr:ext cx="532765" cy="259080"/>
    <xdr:sp macro="" textlink="">
      <xdr:nvSpPr>
        <xdr:cNvPr id="882" name="テキスト ボックス 881"/>
        <xdr:cNvSpPr txBox="1"/>
      </xdr:nvSpPr>
      <xdr:spPr>
        <a:xfrm>
          <a:off x="18388965" y="13307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1" name="テキスト ボックス 890"/>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4" name="テキスト ボックス 893"/>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6" name="テキスト ボックス 895"/>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8" name="テキスト ボックス 907"/>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1" name="テキスト ボックス 910"/>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4" name="テキスト ボックス 913"/>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6" name="テキスト ボックス 915"/>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5" name="テキスト ボックス 924"/>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7" name="テキスト ボックス 926"/>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9" name="テキスト ボックス 928"/>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1" name="テキスト ボックス 930"/>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歳出決算総額は、住民一人あたり３６０，６３８円となっている。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扶助費は、低所得者向けの臨時給付金などの臨時的なもののが生じたほか、子ども・子育て支援給付費や生活保護費の増などにより増となっている。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人件費は、前年度と比較して職員給与費や退職手当組合負担金が減となったものの、類似団体内数値を上回っている状態である。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普通建設事業費は、用地取得費の減や工事等の縮減により減となり、類似団体内平均値を下回っているものの、今後、駅前再開発事業や公共施設の見直し等で増加する見込みとなっており、事業内容の精査等により各指標への影響が最小限になるよう努める。</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29210</xdr:rowOff>
    </xdr:to>
    <xdr:cxnSp macro="">
      <xdr:nvCxnSpPr>
        <xdr:cNvPr id="56" name="直線コネクタ 55"/>
        <xdr:cNvCxnSpPr/>
      </xdr:nvCxnSpPr>
      <xdr:spPr>
        <a:xfrm flipV="1">
          <a:off x="463359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33020</xdr:rowOff>
    </xdr:from>
    <xdr:ext cx="469900" cy="259080"/>
    <xdr:sp macro="" textlink="">
      <xdr:nvSpPr>
        <xdr:cNvPr id="57" name="議会費最小値テキスト"/>
        <xdr:cNvSpPr txBox="1"/>
      </xdr:nvSpPr>
      <xdr:spPr>
        <a:xfrm>
          <a:off x="4686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469900" cy="259080"/>
    <xdr:sp macro="" textlink="">
      <xdr:nvSpPr>
        <xdr:cNvPr id="59" name="議会費最大値テキスト"/>
        <xdr:cNvSpPr txBox="1"/>
      </xdr:nvSpPr>
      <xdr:spPr>
        <a:xfrm>
          <a:off x="4686300" y="49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167640</xdr:rowOff>
    </xdr:from>
    <xdr:to>
      <xdr:col>24</xdr:col>
      <xdr:colOff>63500</xdr:colOff>
      <xdr:row>34</xdr:row>
      <xdr:rowOff>64135</xdr:rowOff>
    </xdr:to>
    <xdr:cxnSp macro="">
      <xdr:nvCxnSpPr>
        <xdr:cNvPr id="61" name="直線コネクタ 60"/>
        <xdr:cNvCxnSpPr/>
      </xdr:nvCxnSpPr>
      <xdr:spPr>
        <a:xfrm>
          <a:off x="3797300" y="58254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xdr:rowOff>
    </xdr:from>
    <xdr:ext cx="469900" cy="257175"/>
    <xdr:sp macro="" textlink="">
      <xdr:nvSpPr>
        <xdr:cNvPr id="62" name="議会費平均値テキスト"/>
        <xdr:cNvSpPr txBox="1"/>
      </xdr:nvSpPr>
      <xdr:spPr>
        <a:xfrm>
          <a:off x="4686300" y="58356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63" name="フローチャート: 判断 62"/>
        <xdr:cNvSpPr/>
      </xdr:nvSpPr>
      <xdr:spPr>
        <a:xfrm>
          <a:off x="4584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53340</xdr:rowOff>
    </xdr:to>
    <xdr:cxnSp macro="">
      <xdr:nvCxnSpPr>
        <xdr:cNvPr id="64" name="直線コネクタ 63"/>
        <xdr:cNvCxnSpPr/>
      </xdr:nvCxnSpPr>
      <xdr:spPr>
        <a:xfrm flipV="1">
          <a:off x="2908300" y="5825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52070</xdr:rowOff>
    </xdr:from>
    <xdr:to>
      <xdr:col>20</xdr:col>
      <xdr:colOff>38100</xdr:colOff>
      <xdr:row>34</xdr:row>
      <xdr:rowOff>153035</xdr:rowOff>
    </xdr:to>
    <xdr:sp macro="" textlink="">
      <xdr:nvSpPr>
        <xdr:cNvPr id="65" name="フローチャート: 判断 64"/>
        <xdr:cNvSpPr/>
      </xdr:nvSpPr>
      <xdr:spPr>
        <a:xfrm>
          <a:off x="374650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144145</xdr:rowOff>
    </xdr:from>
    <xdr:ext cx="467995" cy="257175"/>
    <xdr:sp macro="" textlink="">
      <xdr:nvSpPr>
        <xdr:cNvPr id="66" name="テキスト ボックス 65"/>
        <xdr:cNvSpPr txBox="1"/>
      </xdr:nvSpPr>
      <xdr:spPr>
        <a:xfrm>
          <a:off x="3562350" y="5973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36195</xdr:rowOff>
    </xdr:from>
    <xdr:to>
      <xdr:col>15</xdr:col>
      <xdr:colOff>50800</xdr:colOff>
      <xdr:row>34</xdr:row>
      <xdr:rowOff>53340</xdr:rowOff>
    </xdr:to>
    <xdr:cxnSp macro="">
      <xdr:nvCxnSpPr>
        <xdr:cNvPr id="67" name="直線コネクタ 66"/>
        <xdr:cNvCxnSpPr/>
      </xdr:nvCxnSpPr>
      <xdr:spPr>
        <a:xfrm>
          <a:off x="2019300" y="58654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38100</xdr:rowOff>
    </xdr:from>
    <xdr:to>
      <xdr:col>15</xdr:col>
      <xdr:colOff>101600</xdr:colOff>
      <xdr:row>34</xdr:row>
      <xdr:rowOff>139700</xdr:rowOff>
    </xdr:to>
    <xdr:sp macro="" textlink="">
      <xdr:nvSpPr>
        <xdr:cNvPr id="68" name="フローチャート: 判断 67"/>
        <xdr:cNvSpPr/>
      </xdr:nvSpPr>
      <xdr:spPr>
        <a:xfrm>
          <a:off x="2857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7995" cy="259080"/>
    <xdr:sp macro="" textlink="">
      <xdr:nvSpPr>
        <xdr:cNvPr id="69" name="テキスト ボックス 68"/>
        <xdr:cNvSpPr txBox="1"/>
      </xdr:nvSpPr>
      <xdr:spPr>
        <a:xfrm>
          <a:off x="2673350" y="5960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36195</xdr:rowOff>
    </xdr:from>
    <xdr:to>
      <xdr:col>10</xdr:col>
      <xdr:colOff>114300</xdr:colOff>
      <xdr:row>34</xdr:row>
      <xdr:rowOff>37465</xdr:rowOff>
    </xdr:to>
    <xdr:cxnSp macro="">
      <xdr:nvCxnSpPr>
        <xdr:cNvPr id="70" name="直線コネクタ 69"/>
        <xdr:cNvCxnSpPr/>
      </xdr:nvCxnSpPr>
      <xdr:spPr>
        <a:xfrm flipV="1">
          <a:off x="1130300" y="58654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44450</xdr:rowOff>
    </xdr:from>
    <xdr:to>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137160</xdr:rowOff>
    </xdr:from>
    <xdr:ext cx="467995" cy="259080"/>
    <xdr:sp macro="" textlink="">
      <xdr:nvSpPr>
        <xdr:cNvPr id="72" name="テキスト ボックス 71"/>
        <xdr:cNvSpPr txBox="1"/>
      </xdr:nvSpPr>
      <xdr:spPr>
        <a:xfrm>
          <a:off x="1784350" y="5966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93980</xdr:rowOff>
    </xdr:from>
    <xdr:ext cx="467995" cy="259080"/>
    <xdr:sp macro="" textlink="">
      <xdr:nvSpPr>
        <xdr:cNvPr id="74" name="テキスト ボックス 73"/>
        <xdr:cNvSpPr txBox="1"/>
      </xdr:nvSpPr>
      <xdr:spPr>
        <a:xfrm>
          <a:off x="895350" y="5923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13335</xdr:rowOff>
    </xdr:from>
    <xdr:to>
      <xdr:col>24</xdr:col>
      <xdr:colOff>114300</xdr:colOff>
      <xdr:row>34</xdr:row>
      <xdr:rowOff>114935</xdr:rowOff>
    </xdr:to>
    <xdr:sp macro="" textlink="">
      <xdr:nvSpPr>
        <xdr:cNvPr id="80" name="楕円 79"/>
        <xdr:cNvSpPr/>
      </xdr:nvSpPr>
      <xdr:spPr>
        <a:xfrm>
          <a:off x="4584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36195</xdr:rowOff>
    </xdr:from>
    <xdr:ext cx="469900" cy="259080"/>
    <xdr:sp macro="" textlink="">
      <xdr:nvSpPr>
        <xdr:cNvPr id="81" name="議会費該当値テキスト"/>
        <xdr:cNvSpPr txBox="1"/>
      </xdr:nvSpPr>
      <xdr:spPr>
        <a:xfrm>
          <a:off x="4686300" y="56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82" name="楕円 81"/>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63500</xdr:rowOff>
    </xdr:from>
    <xdr:ext cx="467995" cy="257175"/>
    <xdr:sp macro="" textlink="">
      <xdr:nvSpPr>
        <xdr:cNvPr id="83" name="テキスト ボックス 82"/>
        <xdr:cNvSpPr txBox="1"/>
      </xdr:nvSpPr>
      <xdr:spPr>
        <a:xfrm>
          <a:off x="3562350" y="5549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2540</xdr:rowOff>
    </xdr:from>
    <xdr:to>
      <xdr:col>15</xdr:col>
      <xdr:colOff>101600</xdr:colOff>
      <xdr:row>34</xdr:row>
      <xdr:rowOff>104140</xdr:rowOff>
    </xdr:to>
    <xdr:sp macro="" textlink="">
      <xdr:nvSpPr>
        <xdr:cNvPr id="84" name="楕円 83"/>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120650</xdr:rowOff>
    </xdr:from>
    <xdr:ext cx="467995" cy="257175"/>
    <xdr:sp macro="" textlink="">
      <xdr:nvSpPr>
        <xdr:cNvPr id="85" name="テキスト ボックス 84"/>
        <xdr:cNvSpPr txBox="1"/>
      </xdr:nvSpPr>
      <xdr:spPr>
        <a:xfrm>
          <a:off x="2673350" y="5607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156845</xdr:rowOff>
    </xdr:from>
    <xdr:to>
      <xdr:col>10</xdr:col>
      <xdr:colOff>165100</xdr:colOff>
      <xdr:row>34</xdr:row>
      <xdr:rowOff>86995</xdr:rowOff>
    </xdr:to>
    <xdr:sp macro="" textlink="">
      <xdr:nvSpPr>
        <xdr:cNvPr id="86" name="楕円 85"/>
        <xdr:cNvSpPr/>
      </xdr:nvSpPr>
      <xdr:spPr>
        <a:xfrm>
          <a:off x="1968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103505</xdr:rowOff>
    </xdr:from>
    <xdr:ext cx="467995" cy="259080"/>
    <xdr:sp macro="" textlink="">
      <xdr:nvSpPr>
        <xdr:cNvPr id="87" name="テキスト ボックス 86"/>
        <xdr:cNvSpPr txBox="1"/>
      </xdr:nvSpPr>
      <xdr:spPr>
        <a:xfrm>
          <a:off x="1784350" y="5589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158115</xdr:rowOff>
    </xdr:from>
    <xdr:to>
      <xdr:col>6</xdr:col>
      <xdr:colOff>38100</xdr:colOff>
      <xdr:row>34</xdr:row>
      <xdr:rowOff>88265</xdr:rowOff>
    </xdr:to>
    <xdr:sp macro="" textlink="">
      <xdr:nvSpPr>
        <xdr:cNvPr id="88" name="楕円 87"/>
        <xdr:cNvSpPr/>
      </xdr:nvSpPr>
      <xdr:spPr>
        <a:xfrm>
          <a:off x="1079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104775</xdr:rowOff>
    </xdr:from>
    <xdr:ext cx="467995" cy="259080"/>
    <xdr:sp macro="" textlink="">
      <xdr:nvSpPr>
        <xdr:cNvPr id="89" name="テキスト ボックス 88"/>
        <xdr:cNvSpPr txBox="1"/>
      </xdr:nvSpPr>
      <xdr:spPr>
        <a:xfrm>
          <a:off x="895350" y="5591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1" name="テキスト ボックス 100"/>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3" name="テキスト ボックス 102"/>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5" name="テキスト ボックス 104"/>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7" name="テキスト ボックス 106"/>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32385</xdr:rowOff>
    </xdr:from>
    <xdr:to>
      <xdr:col>24</xdr:col>
      <xdr:colOff>62865</xdr:colOff>
      <xdr:row>57</xdr:row>
      <xdr:rowOff>161290</xdr:rowOff>
    </xdr:to>
    <xdr:cxnSp macro="">
      <xdr:nvCxnSpPr>
        <xdr:cNvPr id="111" name="直線コネクタ 110"/>
        <xdr:cNvCxnSpPr/>
      </xdr:nvCxnSpPr>
      <xdr:spPr>
        <a:xfrm flipV="1">
          <a:off x="4633595" y="860488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165100</xdr:rowOff>
    </xdr:from>
    <xdr:ext cx="534670" cy="259080"/>
    <xdr:sp macro="" textlink="">
      <xdr:nvSpPr>
        <xdr:cNvPr id="112" name="総務費最小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3" name="直線コネクタ 112"/>
        <xdr:cNvCxnSpPr/>
      </xdr:nvCxnSpPr>
      <xdr:spPr>
        <a:xfrm>
          <a:off x="4546600" y="993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59080"/>
    <xdr:sp macro="" textlink="">
      <xdr:nvSpPr>
        <xdr:cNvPr id="114" name="総務費最大値テキスト"/>
        <xdr:cNvSpPr txBox="1"/>
      </xdr:nvSpPr>
      <xdr:spPr>
        <a:xfrm>
          <a:off x="4686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32385</xdr:rowOff>
    </xdr:from>
    <xdr:to>
      <xdr:col>24</xdr:col>
      <xdr:colOff>152400</xdr:colOff>
      <xdr:row>50</xdr:row>
      <xdr:rowOff>32385</xdr:rowOff>
    </xdr:to>
    <xdr:cxnSp macro="">
      <xdr:nvCxnSpPr>
        <xdr:cNvPr id="115" name="直線コネクタ 114"/>
        <xdr:cNvCxnSpPr/>
      </xdr:nvCxnSpPr>
      <xdr:spPr>
        <a:xfrm>
          <a:off x="4546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118745</xdr:rowOff>
    </xdr:from>
    <xdr:to>
      <xdr:col>24</xdr:col>
      <xdr:colOff>63500</xdr:colOff>
      <xdr:row>57</xdr:row>
      <xdr:rowOff>120650</xdr:rowOff>
    </xdr:to>
    <xdr:cxnSp macro="">
      <xdr:nvCxnSpPr>
        <xdr:cNvPr id="116" name="直線コネクタ 115"/>
        <xdr:cNvCxnSpPr/>
      </xdr:nvCxnSpPr>
      <xdr:spPr>
        <a:xfrm>
          <a:off x="3797300" y="98913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170815</xdr:rowOff>
    </xdr:from>
    <xdr:ext cx="534670" cy="258445"/>
    <xdr:sp macro="" textlink="">
      <xdr:nvSpPr>
        <xdr:cNvPr id="117" name="総務費平均値テキスト"/>
        <xdr:cNvSpPr txBox="1"/>
      </xdr:nvSpPr>
      <xdr:spPr>
        <a:xfrm>
          <a:off x="4686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78105</xdr:rowOff>
    </xdr:to>
    <xdr:sp macro="" textlink="">
      <xdr:nvSpPr>
        <xdr:cNvPr id="118" name="フローチャート: 判断 117"/>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118745</xdr:rowOff>
    </xdr:from>
    <xdr:to>
      <xdr:col>19</xdr:col>
      <xdr:colOff>177800</xdr:colOff>
      <xdr:row>57</xdr:row>
      <xdr:rowOff>133985</xdr:rowOff>
    </xdr:to>
    <xdr:cxnSp macro="">
      <xdr:nvCxnSpPr>
        <xdr:cNvPr id="119" name="直線コネクタ 118"/>
        <xdr:cNvCxnSpPr/>
      </xdr:nvCxnSpPr>
      <xdr:spPr>
        <a:xfrm flipV="1">
          <a:off x="2908300" y="98913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81280</xdr:rowOff>
    </xdr:to>
    <xdr:sp macro="" textlink="">
      <xdr:nvSpPr>
        <xdr:cNvPr id="120" name="フローチャート: 判断 119"/>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97790</xdr:rowOff>
    </xdr:from>
    <xdr:ext cx="532765" cy="257175"/>
    <xdr:sp macro="" textlink="">
      <xdr:nvSpPr>
        <xdr:cNvPr id="121" name="テキスト ボックス 120"/>
        <xdr:cNvSpPr txBox="1"/>
      </xdr:nvSpPr>
      <xdr:spPr>
        <a:xfrm>
          <a:off x="3529965" y="9527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23495</xdr:rowOff>
    </xdr:from>
    <xdr:to>
      <xdr:col>15</xdr:col>
      <xdr:colOff>50800</xdr:colOff>
      <xdr:row>57</xdr:row>
      <xdr:rowOff>133985</xdr:rowOff>
    </xdr:to>
    <xdr:cxnSp macro="">
      <xdr:nvCxnSpPr>
        <xdr:cNvPr id="122" name="直線コネクタ 121"/>
        <xdr:cNvCxnSpPr/>
      </xdr:nvCxnSpPr>
      <xdr:spPr>
        <a:xfrm>
          <a:off x="2019300" y="9453245"/>
          <a:ext cx="8890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158115</xdr:rowOff>
    </xdr:from>
    <xdr:to>
      <xdr:col>15</xdr:col>
      <xdr:colOff>101600</xdr:colOff>
      <xdr:row>57</xdr:row>
      <xdr:rowOff>88265</xdr:rowOff>
    </xdr:to>
    <xdr:sp macro="" textlink="">
      <xdr:nvSpPr>
        <xdr:cNvPr id="123" name="フローチャート: 判断 122"/>
        <xdr:cNvSpPr/>
      </xdr:nvSpPr>
      <xdr:spPr>
        <a:xfrm>
          <a:off x="2857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104775</xdr:rowOff>
    </xdr:from>
    <xdr:ext cx="532765" cy="259080"/>
    <xdr:sp macro="" textlink="">
      <xdr:nvSpPr>
        <xdr:cNvPr id="124" name="テキスト ボックス 123"/>
        <xdr:cNvSpPr txBox="1"/>
      </xdr:nvSpPr>
      <xdr:spPr>
        <a:xfrm>
          <a:off x="2640965" y="9534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23495</xdr:rowOff>
    </xdr:from>
    <xdr:to>
      <xdr:col>10</xdr:col>
      <xdr:colOff>114300</xdr:colOff>
      <xdr:row>57</xdr:row>
      <xdr:rowOff>155575</xdr:rowOff>
    </xdr:to>
    <xdr:cxnSp macro="">
      <xdr:nvCxnSpPr>
        <xdr:cNvPr id="125" name="直線コネクタ 124"/>
        <xdr:cNvCxnSpPr/>
      </xdr:nvCxnSpPr>
      <xdr:spPr>
        <a:xfrm flipV="1">
          <a:off x="1130300" y="9453245"/>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90170</xdr:rowOff>
    </xdr:from>
    <xdr:to>
      <xdr:col>10</xdr:col>
      <xdr:colOff>165100</xdr:colOff>
      <xdr:row>55</xdr:row>
      <xdr:rowOff>20320</xdr:rowOff>
    </xdr:to>
    <xdr:sp macro="" textlink="">
      <xdr:nvSpPr>
        <xdr:cNvPr id="126" name="フローチャート: 判断 125"/>
        <xdr:cNvSpPr/>
      </xdr:nvSpPr>
      <xdr:spPr>
        <a:xfrm>
          <a:off x="1968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36830</xdr:rowOff>
    </xdr:from>
    <xdr:ext cx="596900" cy="259080"/>
    <xdr:sp macro="" textlink="">
      <xdr:nvSpPr>
        <xdr:cNvPr id="127" name="テキスト ボックス 126"/>
        <xdr:cNvSpPr txBox="1"/>
      </xdr:nvSpPr>
      <xdr:spPr>
        <a:xfrm>
          <a:off x="1719580" y="9123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22860</xdr:rowOff>
    </xdr:from>
    <xdr:to>
      <xdr:col>6</xdr:col>
      <xdr:colOff>38100</xdr:colOff>
      <xdr:row>57</xdr:row>
      <xdr:rowOff>124460</xdr:rowOff>
    </xdr:to>
    <xdr:sp macro="" textlink="">
      <xdr:nvSpPr>
        <xdr:cNvPr id="128" name="フローチャート: 判断 127"/>
        <xdr:cNvSpPr/>
      </xdr:nvSpPr>
      <xdr:spPr>
        <a:xfrm>
          <a:off x="1079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140970</xdr:rowOff>
    </xdr:from>
    <xdr:ext cx="532765" cy="259080"/>
    <xdr:sp macro="" textlink="">
      <xdr:nvSpPr>
        <xdr:cNvPr id="129" name="テキスト ボックス 128"/>
        <xdr:cNvSpPr txBox="1"/>
      </xdr:nvSpPr>
      <xdr:spPr>
        <a:xfrm>
          <a:off x="862965" y="9570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69215</xdr:rowOff>
    </xdr:from>
    <xdr:to>
      <xdr:col>24</xdr:col>
      <xdr:colOff>114300</xdr:colOff>
      <xdr:row>57</xdr:row>
      <xdr:rowOff>170815</xdr:rowOff>
    </xdr:to>
    <xdr:sp macro="" textlink="">
      <xdr:nvSpPr>
        <xdr:cNvPr id="135" name="楕円 134"/>
        <xdr:cNvSpPr/>
      </xdr:nvSpPr>
      <xdr:spPr>
        <a:xfrm>
          <a:off x="4584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155575</xdr:rowOff>
    </xdr:from>
    <xdr:ext cx="534670" cy="257175"/>
    <xdr:sp macro="" textlink="">
      <xdr:nvSpPr>
        <xdr:cNvPr id="136" name="総務費該当値テキスト"/>
        <xdr:cNvSpPr txBox="1"/>
      </xdr:nvSpPr>
      <xdr:spPr>
        <a:xfrm>
          <a:off x="4686300" y="97567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67945</xdr:rowOff>
    </xdr:from>
    <xdr:to>
      <xdr:col>20</xdr:col>
      <xdr:colOff>38100</xdr:colOff>
      <xdr:row>57</xdr:row>
      <xdr:rowOff>169545</xdr:rowOff>
    </xdr:to>
    <xdr:sp macro="" textlink="">
      <xdr:nvSpPr>
        <xdr:cNvPr id="137" name="楕円 136"/>
        <xdr:cNvSpPr/>
      </xdr:nvSpPr>
      <xdr:spPr>
        <a:xfrm>
          <a:off x="3746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160655</xdr:rowOff>
    </xdr:from>
    <xdr:ext cx="532765" cy="259080"/>
    <xdr:sp macro="" textlink="">
      <xdr:nvSpPr>
        <xdr:cNvPr id="138" name="テキスト ボックス 137"/>
        <xdr:cNvSpPr txBox="1"/>
      </xdr:nvSpPr>
      <xdr:spPr>
        <a:xfrm>
          <a:off x="3529965" y="9933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83185</xdr:rowOff>
    </xdr:from>
    <xdr:to>
      <xdr:col>15</xdr:col>
      <xdr:colOff>101600</xdr:colOff>
      <xdr:row>58</xdr:row>
      <xdr:rowOff>13335</xdr:rowOff>
    </xdr:to>
    <xdr:sp macro="" textlink="">
      <xdr:nvSpPr>
        <xdr:cNvPr id="139" name="楕円 138"/>
        <xdr:cNvSpPr/>
      </xdr:nvSpPr>
      <xdr:spPr>
        <a:xfrm>
          <a:off x="2857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4445</xdr:rowOff>
    </xdr:from>
    <xdr:ext cx="532765" cy="259080"/>
    <xdr:sp macro="" textlink="">
      <xdr:nvSpPr>
        <xdr:cNvPr id="140" name="テキスト ボックス 139"/>
        <xdr:cNvSpPr txBox="1"/>
      </xdr:nvSpPr>
      <xdr:spPr>
        <a:xfrm>
          <a:off x="2640965" y="9948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144145</xdr:rowOff>
    </xdr:from>
    <xdr:to>
      <xdr:col>10</xdr:col>
      <xdr:colOff>165100</xdr:colOff>
      <xdr:row>55</xdr:row>
      <xdr:rowOff>74930</xdr:rowOff>
    </xdr:to>
    <xdr:sp macro="" textlink="">
      <xdr:nvSpPr>
        <xdr:cNvPr id="141" name="楕円 140"/>
        <xdr:cNvSpPr/>
      </xdr:nvSpPr>
      <xdr:spPr>
        <a:xfrm>
          <a:off x="19685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65405</xdr:rowOff>
    </xdr:from>
    <xdr:ext cx="596900" cy="257175"/>
    <xdr:sp macro="" textlink="">
      <xdr:nvSpPr>
        <xdr:cNvPr id="142" name="テキスト ボックス 141"/>
        <xdr:cNvSpPr txBox="1"/>
      </xdr:nvSpPr>
      <xdr:spPr>
        <a:xfrm>
          <a:off x="1719580" y="9495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43" name="楕円 142"/>
        <xdr:cNvSpPr/>
      </xdr:nvSpPr>
      <xdr:spPr>
        <a:xfrm>
          <a:off x="1079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26035</xdr:rowOff>
    </xdr:from>
    <xdr:ext cx="532765" cy="259080"/>
    <xdr:sp macro="" textlink="">
      <xdr:nvSpPr>
        <xdr:cNvPr id="144" name="テキスト ボックス 143"/>
        <xdr:cNvSpPr txBox="1"/>
      </xdr:nvSpPr>
      <xdr:spPr>
        <a:xfrm>
          <a:off x="862965" y="9970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5" name="テキスト ボックス 154"/>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725" cy="259080"/>
    <xdr:sp macro="" textlink="">
      <xdr:nvSpPr>
        <xdr:cNvPr id="157" name="テキスト ボックス 156"/>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59" name="テキスト ボックス 158"/>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1" name="テキスト ボックス 160"/>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3" name="テキスト ボックス 162"/>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5" name="テキスト ボックス 164"/>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7" name="テキスト ボックス 166"/>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129540</xdr:rowOff>
    </xdr:from>
    <xdr:to>
      <xdr:col>24</xdr:col>
      <xdr:colOff>62865</xdr:colOff>
      <xdr:row>78</xdr:row>
      <xdr:rowOff>3810</xdr:rowOff>
    </xdr:to>
    <xdr:cxnSp macro="">
      <xdr:nvCxnSpPr>
        <xdr:cNvPr id="171" name="直線コネクタ 170"/>
        <xdr:cNvCxnSpPr/>
      </xdr:nvCxnSpPr>
      <xdr:spPr>
        <a:xfrm flipV="1">
          <a:off x="4633595" y="1213104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7620</xdr:rowOff>
    </xdr:from>
    <xdr:ext cx="598805" cy="257175"/>
    <xdr:sp macro="" textlink="">
      <xdr:nvSpPr>
        <xdr:cNvPr id="172" name="民生費最小値テキスト"/>
        <xdr:cNvSpPr txBox="1"/>
      </xdr:nvSpPr>
      <xdr:spPr>
        <a:xfrm>
          <a:off x="4686300" y="133807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3810</xdr:rowOff>
    </xdr:from>
    <xdr:to>
      <xdr:col>24</xdr:col>
      <xdr:colOff>152400</xdr:colOff>
      <xdr:row>78</xdr:row>
      <xdr:rowOff>3810</xdr:rowOff>
    </xdr:to>
    <xdr:cxnSp macro="">
      <xdr:nvCxnSpPr>
        <xdr:cNvPr id="173" name="直線コネクタ 172"/>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76200</xdr:rowOff>
    </xdr:from>
    <xdr:ext cx="598805" cy="257175"/>
    <xdr:sp macro="" textlink="">
      <xdr:nvSpPr>
        <xdr:cNvPr id="174" name="民生費最大値テキスト"/>
        <xdr:cNvSpPr txBox="1"/>
      </xdr:nvSpPr>
      <xdr:spPr>
        <a:xfrm>
          <a:off x="4686300" y="11906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70</xdr:row>
      <xdr:rowOff>129540</xdr:rowOff>
    </xdr:from>
    <xdr:to>
      <xdr:col>24</xdr:col>
      <xdr:colOff>152400</xdr:colOff>
      <xdr:row>70</xdr:row>
      <xdr:rowOff>129540</xdr:rowOff>
    </xdr:to>
    <xdr:cxnSp macro="">
      <xdr:nvCxnSpPr>
        <xdr:cNvPr id="175" name="直線コネクタ 174"/>
        <xdr:cNvCxnSpPr/>
      </xdr:nvCxnSpPr>
      <xdr:spPr>
        <a:xfrm>
          <a:off x="4546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17780</xdr:rowOff>
    </xdr:from>
    <xdr:to>
      <xdr:col>24</xdr:col>
      <xdr:colOff>63500</xdr:colOff>
      <xdr:row>77</xdr:row>
      <xdr:rowOff>65405</xdr:rowOff>
    </xdr:to>
    <xdr:cxnSp macro="">
      <xdr:nvCxnSpPr>
        <xdr:cNvPr id="176" name="直線コネクタ 175"/>
        <xdr:cNvCxnSpPr/>
      </xdr:nvCxnSpPr>
      <xdr:spPr>
        <a:xfrm flipV="1">
          <a:off x="3797300" y="1321943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67310</xdr:rowOff>
    </xdr:from>
    <xdr:ext cx="598805" cy="259080"/>
    <xdr:sp macro="" textlink="">
      <xdr:nvSpPr>
        <xdr:cNvPr id="177" name="民生費平均値テキスト"/>
        <xdr:cNvSpPr txBox="1"/>
      </xdr:nvSpPr>
      <xdr:spPr>
        <a:xfrm>
          <a:off x="4686300" y="12754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44450</xdr:rowOff>
    </xdr:from>
    <xdr:to>
      <xdr:col>24</xdr:col>
      <xdr:colOff>114300</xdr:colOff>
      <xdr:row>75</xdr:row>
      <xdr:rowOff>146050</xdr:rowOff>
    </xdr:to>
    <xdr:sp macro="" textlink="">
      <xdr:nvSpPr>
        <xdr:cNvPr id="178" name="フローチャート: 判断 177"/>
        <xdr:cNvSpPr/>
      </xdr:nvSpPr>
      <xdr:spPr>
        <a:xfrm>
          <a:off x="4584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24130</xdr:rowOff>
    </xdr:from>
    <xdr:to>
      <xdr:col>19</xdr:col>
      <xdr:colOff>177800</xdr:colOff>
      <xdr:row>77</xdr:row>
      <xdr:rowOff>65405</xdr:rowOff>
    </xdr:to>
    <xdr:cxnSp macro="">
      <xdr:nvCxnSpPr>
        <xdr:cNvPr id="179" name="直線コネクタ 178"/>
        <xdr:cNvCxnSpPr/>
      </xdr:nvCxnSpPr>
      <xdr:spPr>
        <a:xfrm>
          <a:off x="2908300" y="132257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118110</xdr:rowOff>
    </xdr:from>
    <xdr:to>
      <xdr:col>20</xdr:col>
      <xdr:colOff>38100</xdr:colOff>
      <xdr:row>76</xdr:row>
      <xdr:rowOff>48260</xdr:rowOff>
    </xdr:to>
    <xdr:sp macro="" textlink="">
      <xdr:nvSpPr>
        <xdr:cNvPr id="180" name="フローチャート: 判断 179"/>
        <xdr:cNvSpPr/>
      </xdr:nvSpPr>
      <xdr:spPr>
        <a:xfrm>
          <a:off x="37465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64770</xdr:rowOff>
    </xdr:from>
    <xdr:ext cx="596900" cy="257175"/>
    <xdr:sp macro="" textlink="">
      <xdr:nvSpPr>
        <xdr:cNvPr id="181" name="テキスト ボックス 180"/>
        <xdr:cNvSpPr txBox="1"/>
      </xdr:nvSpPr>
      <xdr:spPr>
        <a:xfrm>
          <a:off x="3497580" y="12752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24130</xdr:rowOff>
    </xdr:from>
    <xdr:to>
      <xdr:col>15</xdr:col>
      <xdr:colOff>50800</xdr:colOff>
      <xdr:row>78</xdr:row>
      <xdr:rowOff>12700</xdr:rowOff>
    </xdr:to>
    <xdr:cxnSp macro="">
      <xdr:nvCxnSpPr>
        <xdr:cNvPr id="182" name="直線コネクタ 181"/>
        <xdr:cNvCxnSpPr/>
      </xdr:nvCxnSpPr>
      <xdr:spPr>
        <a:xfrm flipV="1">
          <a:off x="2019300" y="132257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76835</xdr:rowOff>
    </xdr:from>
    <xdr:to>
      <xdr:col>15</xdr:col>
      <xdr:colOff>101600</xdr:colOff>
      <xdr:row>76</xdr:row>
      <xdr:rowOff>6985</xdr:rowOff>
    </xdr:to>
    <xdr:sp macro="" textlink="">
      <xdr:nvSpPr>
        <xdr:cNvPr id="183" name="フローチャート: 判断 182"/>
        <xdr:cNvSpPr/>
      </xdr:nvSpPr>
      <xdr:spPr>
        <a:xfrm>
          <a:off x="2857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23495</xdr:rowOff>
    </xdr:from>
    <xdr:ext cx="596900" cy="259080"/>
    <xdr:sp macro="" textlink="">
      <xdr:nvSpPr>
        <xdr:cNvPr id="184" name="テキスト ボックス 183"/>
        <xdr:cNvSpPr txBox="1"/>
      </xdr:nvSpPr>
      <xdr:spPr>
        <a:xfrm>
          <a:off x="2608580" y="12710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xdr:rowOff>
    </xdr:from>
    <xdr:to>
      <xdr:col>10</xdr:col>
      <xdr:colOff>114300</xdr:colOff>
      <xdr:row>78</xdr:row>
      <xdr:rowOff>34290</xdr:rowOff>
    </xdr:to>
    <xdr:cxnSp macro="">
      <xdr:nvCxnSpPr>
        <xdr:cNvPr id="185" name="直線コネクタ 184"/>
        <xdr:cNvCxnSpPr/>
      </xdr:nvCxnSpPr>
      <xdr:spPr>
        <a:xfrm flipV="1">
          <a:off x="1130300" y="13385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116840</xdr:rowOff>
    </xdr:from>
    <xdr:to>
      <xdr:col>10</xdr:col>
      <xdr:colOff>165100</xdr:colOff>
      <xdr:row>77</xdr:row>
      <xdr:rowOff>46990</xdr:rowOff>
    </xdr:to>
    <xdr:sp macro="" textlink="">
      <xdr:nvSpPr>
        <xdr:cNvPr id="186" name="フローチャート: 判断 185"/>
        <xdr:cNvSpPr/>
      </xdr:nvSpPr>
      <xdr:spPr>
        <a:xfrm>
          <a:off x="1968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63500</xdr:rowOff>
    </xdr:from>
    <xdr:ext cx="596900" cy="257175"/>
    <xdr:sp macro="" textlink="">
      <xdr:nvSpPr>
        <xdr:cNvPr id="187" name="テキスト ボックス 186"/>
        <xdr:cNvSpPr txBox="1"/>
      </xdr:nvSpPr>
      <xdr:spPr>
        <a:xfrm>
          <a:off x="1719580" y="12922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188" name="フローチャート: 判断 187"/>
        <xdr:cNvSpPr/>
      </xdr:nvSpPr>
      <xdr:spPr>
        <a:xfrm>
          <a:off x="1079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76835</xdr:rowOff>
    </xdr:from>
    <xdr:ext cx="596900" cy="257175"/>
    <xdr:sp macro="" textlink="">
      <xdr:nvSpPr>
        <xdr:cNvPr id="189" name="テキスト ボックス 188"/>
        <xdr:cNvSpPr txBox="1"/>
      </xdr:nvSpPr>
      <xdr:spPr>
        <a:xfrm>
          <a:off x="830580" y="12935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137795</xdr:rowOff>
    </xdr:from>
    <xdr:to>
      <xdr:col>24</xdr:col>
      <xdr:colOff>114300</xdr:colOff>
      <xdr:row>77</xdr:row>
      <xdr:rowOff>67945</xdr:rowOff>
    </xdr:to>
    <xdr:sp macro="" textlink="">
      <xdr:nvSpPr>
        <xdr:cNvPr id="195" name="楕円 194"/>
        <xdr:cNvSpPr/>
      </xdr:nvSpPr>
      <xdr:spPr>
        <a:xfrm>
          <a:off x="45847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116205</xdr:rowOff>
    </xdr:from>
    <xdr:ext cx="598805" cy="259080"/>
    <xdr:sp macro="" textlink="">
      <xdr:nvSpPr>
        <xdr:cNvPr id="196" name="民生費該当値テキスト"/>
        <xdr:cNvSpPr txBox="1"/>
      </xdr:nvSpPr>
      <xdr:spPr>
        <a:xfrm>
          <a:off x="4686300" y="1314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14605</xdr:rowOff>
    </xdr:from>
    <xdr:to>
      <xdr:col>20</xdr:col>
      <xdr:colOff>38100</xdr:colOff>
      <xdr:row>77</xdr:row>
      <xdr:rowOff>116205</xdr:rowOff>
    </xdr:to>
    <xdr:sp macro="" textlink="">
      <xdr:nvSpPr>
        <xdr:cNvPr id="197" name="楕円 196"/>
        <xdr:cNvSpPr/>
      </xdr:nvSpPr>
      <xdr:spPr>
        <a:xfrm>
          <a:off x="3746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107315</xdr:rowOff>
    </xdr:from>
    <xdr:ext cx="596900" cy="259080"/>
    <xdr:sp macro="" textlink="">
      <xdr:nvSpPr>
        <xdr:cNvPr id="198" name="テキスト ボックス 197"/>
        <xdr:cNvSpPr txBox="1"/>
      </xdr:nvSpPr>
      <xdr:spPr>
        <a:xfrm>
          <a:off x="3497580" y="13308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144780</xdr:rowOff>
    </xdr:from>
    <xdr:to>
      <xdr:col>15</xdr:col>
      <xdr:colOff>101600</xdr:colOff>
      <xdr:row>77</xdr:row>
      <xdr:rowOff>74930</xdr:rowOff>
    </xdr:to>
    <xdr:sp macro="" textlink="">
      <xdr:nvSpPr>
        <xdr:cNvPr id="199" name="楕円 198"/>
        <xdr:cNvSpPr/>
      </xdr:nvSpPr>
      <xdr:spPr>
        <a:xfrm>
          <a:off x="2857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66040</xdr:rowOff>
    </xdr:from>
    <xdr:ext cx="596900" cy="257175"/>
    <xdr:sp macro="" textlink="">
      <xdr:nvSpPr>
        <xdr:cNvPr id="200" name="テキスト ボックス 199"/>
        <xdr:cNvSpPr txBox="1"/>
      </xdr:nvSpPr>
      <xdr:spPr>
        <a:xfrm>
          <a:off x="2608580" y="13267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133350</xdr:rowOff>
    </xdr:from>
    <xdr:to>
      <xdr:col>10</xdr:col>
      <xdr:colOff>165100</xdr:colOff>
      <xdr:row>78</xdr:row>
      <xdr:rowOff>63500</xdr:rowOff>
    </xdr:to>
    <xdr:sp macro="" textlink="">
      <xdr:nvSpPr>
        <xdr:cNvPr id="201" name="楕円 200"/>
        <xdr:cNvSpPr/>
      </xdr:nvSpPr>
      <xdr:spPr>
        <a:xfrm>
          <a:off x="1968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54610</xdr:rowOff>
    </xdr:from>
    <xdr:ext cx="596900" cy="257175"/>
    <xdr:sp macro="" textlink="">
      <xdr:nvSpPr>
        <xdr:cNvPr id="202" name="テキスト ボックス 201"/>
        <xdr:cNvSpPr txBox="1"/>
      </xdr:nvSpPr>
      <xdr:spPr>
        <a:xfrm>
          <a:off x="1719580" y="13427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85090</xdr:rowOff>
    </xdr:to>
    <xdr:sp macro="" textlink="">
      <xdr:nvSpPr>
        <xdr:cNvPr id="203" name="楕円 202"/>
        <xdr:cNvSpPr/>
      </xdr:nvSpPr>
      <xdr:spPr>
        <a:xfrm>
          <a:off x="1079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76200</xdr:rowOff>
    </xdr:from>
    <xdr:ext cx="596900" cy="257175"/>
    <xdr:sp macro="" textlink="">
      <xdr:nvSpPr>
        <xdr:cNvPr id="204" name="テキスト ボックス 203"/>
        <xdr:cNvSpPr txBox="1"/>
      </xdr:nvSpPr>
      <xdr:spPr>
        <a:xfrm>
          <a:off x="830580" y="13449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9" name="テキスト ボックス 218"/>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23" name="テキスト ボックス 222"/>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5" name="テキスト ボックス 224"/>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7" name="テキスト ボックス 226"/>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29" name="テキスト ボックス 228"/>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92710</xdr:rowOff>
    </xdr:from>
    <xdr:to>
      <xdr:col>24</xdr:col>
      <xdr:colOff>62865</xdr:colOff>
      <xdr:row>99</xdr:row>
      <xdr:rowOff>2540</xdr:rowOff>
    </xdr:to>
    <xdr:cxnSp macro="">
      <xdr:nvCxnSpPr>
        <xdr:cNvPr id="231" name="直線コネクタ 230"/>
        <xdr:cNvCxnSpPr/>
      </xdr:nvCxnSpPr>
      <xdr:spPr>
        <a:xfrm flipV="1">
          <a:off x="4633595" y="1535176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4670" cy="257175"/>
    <xdr:sp macro="" textlink="">
      <xdr:nvSpPr>
        <xdr:cNvPr id="232" name="衛生費最小値テキスト"/>
        <xdr:cNvSpPr txBox="1"/>
      </xdr:nvSpPr>
      <xdr:spPr>
        <a:xfrm>
          <a:off x="4686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xdr:rowOff>
    </xdr:from>
    <xdr:to>
      <xdr:col>24</xdr:col>
      <xdr:colOff>152400</xdr:colOff>
      <xdr:row>99</xdr:row>
      <xdr:rowOff>2540</xdr:rowOff>
    </xdr:to>
    <xdr:cxnSp macro="">
      <xdr:nvCxnSpPr>
        <xdr:cNvPr id="233" name="直線コネクタ 232"/>
        <xdr:cNvCxnSpPr/>
      </xdr:nvCxnSpPr>
      <xdr:spPr>
        <a:xfrm>
          <a:off x="4546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39370</xdr:rowOff>
    </xdr:from>
    <xdr:ext cx="534670" cy="259080"/>
    <xdr:sp macro="" textlink="">
      <xdr:nvSpPr>
        <xdr:cNvPr id="234" name="衛生費最大値テキスト"/>
        <xdr:cNvSpPr txBox="1"/>
      </xdr:nvSpPr>
      <xdr:spPr>
        <a:xfrm>
          <a:off x="4686300" y="1512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89</xdr:row>
      <xdr:rowOff>92710</xdr:rowOff>
    </xdr:from>
    <xdr:to>
      <xdr:col>24</xdr:col>
      <xdr:colOff>152400</xdr:colOff>
      <xdr:row>89</xdr:row>
      <xdr:rowOff>92710</xdr:rowOff>
    </xdr:to>
    <xdr:cxnSp macro="">
      <xdr:nvCxnSpPr>
        <xdr:cNvPr id="235" name="直線コネクタ 234"/>
        <xdr:cNvCxnSpPr/>
      </xdr:nvCxnSpPr>
      <xdr:spPr>
        <a:xfrm>
          <a:off x="4546600" y="1535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84455</xdr:rowOff>
    </xdr:from>
    <xdr:to>
      <xdr:col>24</xdr:col>
      <xdr:colOff>63500</xdr:colOff>
      <xdr:row>97</xdr:row>
      <xdr:rowOff>47625</xdr:rowOff>
    </xdr:to>
    <xdr:cxnSp macro="">
      <xdr:nvCxnSpPr>
        <xdr:cNvPr id="236" name="直線コネクタ 235"/>
        <xdr:cNvCxnSpPr/>
      </xdr:nvCxnSpPr>
      <xdr:spPr>
        <a:xfrm>
          <a:off x="3797300" y="16372205"/>
          <a:ext cx="8382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34670" cy="257175"/>
    <xdr:sp macro="" textlink="">
      <xdr:nvSpPr>
        <xdr:cNvPr id="237" name="衛生費平均値テキスト"/>
        <xdr:cNvSpPr txBox="1"/>
      </xdr:nvSpPr>
      <xdr:spPr>
        <a:xfrm>
          <a:off x="4686300" y="162712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8" name="フローチャート: 判断 237"/>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84455</xdr:rowOff>
    </xdr:from>
    <xdr:to>
      <xdr:col>19</xdr:col>
      <xdr:colOff>177800</xdr:colOff>
      <xdr:row>95</xdr:row>
      <xdr:rowOff>153035</xdr:rowOff>
    </xdr:to>
    <xdr:cxnSp macro="">
      <xdr:nvCxnSpPr>
        <xdr:cNvPr id="239" name="直線コネクタ 238"/>
        <xdr:cNvCxnSpPr/>
      </xdr:nvCxnSpPr>
      <xdr:spPr>
        <a:xfrm flipV="1">
          <a:off x="2908300" y="163722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xdr:rowOff>
    </xdr:from>
    <xdr:to>
      <xdr:col>20</xdr:col>
      <xdr:colOff>38100</xdr:colOff>
      <xdr:row>95</xdr:row>
      <xdr:rowOff>106680</xdr:rowOff>
    </xdr:to>
    <xdr:sp macro="" textlink="">
      <xdr:nvSpPr>
        <xdr:cNvPr id="240" name="フローチャート: 判断 239"/>
        <xdr:cNvSpPr/>
      </xdr:nvSpPr>
      <xdr:spPr>
        <a:xfrm>
          <a:off x="37465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123190</xdr:rowOff>
    </xdr:from>
    <xdr:ext cx="532765" cy="257175"/>
    <xdr:sp macro="" textlink="">
      <xdr:nvSpPr>
        <xdr:cNvPr id="241" name="テキスト ボックス 240"/>
        <xdr:cNvSpPr txBox="1"/>
      </xdr:nvSpPr>
      <xdr:spPr>
        <a:xfrm>
          <a:off x="3529965" y="16068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153035</xdr:rowOff>
    </xdr:from>
    <xdr:to>
      <xdr:col>15</xdr:col>
      <xdr:colOff>50800</xdr:colOff>
      <xdr:row>97</xdr:row>
      <xdr:rowOff>158750</xdr:rowOff>
    </xdr:to>
    <xdr:cxnSp macro="">
      <xdr:nvCxnSpPr>
        <xdr:cNvPr id="242" name="直線コネクタ 241"/>
        <xdr:cNvCxnSpPr/>
      </xdr:nvCxnSpPr>
      <xdr:spPr>
        <a:xfrm flipV="1">
          <a:off x="2019300" y="1644078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43180</xdr:rowOff>
    </xdr:from>
    <xdr:to>
      <xdr:col>15</xdr:col>
      <xdr:colOff>101600</xdr:colOff>
      <xdr:row>95</xdr:row>
      <xdr:rowOff>144780</xdr:rowOff>
    </xdr:to>
    <xdr:sp macro="" textlink="">
      <xdr:nvSpPr>
        <xdr:cNvPr id="243" name="フローチャート: 判断 242"/>
        <xdr:cNvSpPr/>
      </xdr:nvSpPr>
      <xdr:spPr>
        <a:xfrm>
          <a:off x="28575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161290</xdr:rowOff>
    </xdr:from>
    <xdr:ext cx="532765" cy="259080"/>
    <xdr:sp macro="" textlink="">
      <xdr:nvSpPr>
        <xdr:cNvPr id="244" name="テキスト ボックス 243"/>
        <xdr:cNvSpPr txBox="1"/>
      </xdr:nvSpPr>
      <xdr:spPr>
        <a:xfrm>
          <a:off x="2640965" y="16106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158750</xdr:rowOff>
    </xdr:from>
    <xdr:to>
      <xdr:col>10</xdr:col>
      <xdr:colOff>114300</xdr:colOff>
      <xdr:row>98</xdr:row>
      <xdr:rowOff>84455</xdr:rowOff>
    </xdr:to>
    <xdr:cxnSp macro="">
      <xdr:nvCxnSpPr>
        <xdr:cNvPr id="245" name="直線コネクタ 244"/>
        <xdr:cNvCxnSpPr/>
      </xdr:nvCxnSpPr>
      <xdr:spPr>
        <a:xfrm flipV="1">
          <a:off x="1130300" y="167894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6" name="フローチャート: 判断 245"/>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64135</xdr:rowOff>
    </xdr:from>
    <xdr:ext cx="532765" cy="257175"/>
    <xdr:sp macro="" textlink="">
      <xdr:nvSpPr>
        <xdr:cNvPr id="247" name="テキスト ボックス 246"/>
        <xdr:cNvSpPr txBox="1"/>
      </xdr:nvSpPr>
      <xdr:spPr>
        <a:xfrm>
          <a:off x="1751965" y="16351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8" name="フローチャート: 判断 247"/>
        <xdr:cNvSpPr/>
      </xdr:nvSpPr>
      <xdr:spPr>
        <a:xfrm>
          <a:off x="1079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99695</xdr:rowOff>
    </xdr:from>
    <xdr:ext cx="532765" cy="257175"/>
    <xdr:sp macro="" textlink="">
      <xdr:nvSpPr>
        <xdr:cNvPr id="249" name="テキスト ボックス 248"/>
        <xdr:cNvSpPr txBox="1"/>
      </xdr:nvSpPr>
      <xdr:spPr>
        <a:xfrm>
          <a:off x="862965" y="16387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168275</xdr:rowOff>
    </xdr:from>
    <xdr:to>
      <xdr:col>24</xdr:col>
      <xdr:colOff>114300</xdr:colOff>
      <xdr:row>97</xdr:row>
      <xdr:rowOff>98425</xdr:rowOff>
    </xdr:to>
    <xdr:sp macro="" textlink="">
      <xdr:nvSpPr>
        <xdr:cNvPr id="255" name="楕円 254"/>
        <xdr:cNvSpPr/>
      </xdr:nvSpPr>
      <xdr:spPr>
        <a:xfrm>
          <a:off x="4584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147320</xdr:rowOff>
    </xdr:from>
    <xdr:ext cx="534670" cy="259080"/>
    <xdr:sp macro="" textlink="">
      <xdr:nvSpPr>
        <xdr:cNvPr id="256" name="衛生費該当値テキスト"/>
        <xdr:cNvSpPr txBox="1"/>
      </xdr:nvSpPr>
      <xdr:spPr>
        <a:xfrm>
          <a:off x="4686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33655</xdr:rowOff>
    </xdr:from>
    <xdr:to>
      <xdr:col>20</xdr:col>
      <xdr:colOff>38100</xdr:colOff>
      <xdr:row>95</xdr:row>
      <xdr:rowOff>135255</xdr:rowOff>
    </xdr:to>
    <xdr:sp macro="" textlink="">
      <xdr:nvSpPr>
        <xdr:cNvPr id="257" name="楕円 256"/>
        <xdr:cNvSpPr/>
      </xdr:nvSpPr>
      <xdr:spPr>
        <a:xfrm>
          <a:off x="3746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126365</xdr:rowOff>
    </xdr:from>
    <xdr:ext cx="532765" cy="259080"/>
    <xdr:sp macro="" textlink="">
      <xdr:nvSpPr>
        <xdr:cNvPr id="258" name="テキスト ボックス 257"/>
        <xdr:cNvSpPr txBox="1"/>
      </xdr:nvSpPr>
      <xdr:spPr>
        <a:xfrm>
          <a:off x="3529965" y="16414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102235</xdr:rowOff>
    </xdr:from>
    <xdr:to>
      <xdr:col>15</xdr:col>
      <xdr:colOff>101600</xdr:colOff>
      <xdr:row>96</xdr:row>
      <xdr:rowOff>32385</xdr:rowOff>
    </xdr:to>
    <xdr:sp macro="" textlink="">
      <xdr:nvSpPr>
        <xdr:cNvPr id="259" name="楕円 258"/>
        <xdr:cNvSpPr/>
      </xdr:nvSpPr>
      <xdr:spPr>
        <a:xfrm>
          <a:off x="2857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23495</xdr:rowOff>
    </xdr:from>
    <xdr:ext cx="532765" cy="259080"/>
    <xdr:sp macro="" textlink="">
      <xdr:nvSpPr>
        <xdr:cNvPr id="260" name="テキスト ボックス 259"/>
        <xdr:cNvSpPr txBox="1"/>
      </xdr:nvSpPr>
      <xdr:spPr>
        <a:xfrm>
          <a:off x="2640965" y="1648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107950</xdr:rowOff>
    </xdr:from>
    <xdr:to>
      <xdr:col>10</xdr:col>
      <xdr:colOff>165100</xdr:colOff>
      <xdr:row>98</xdr:row>
      <xdr:rowOff>38100</xdr:rowOff>
    </xdr:to>
    <xdr:sp macro="" textlink="">
      <xdr:nvSpPr>
        <xdr:cNvPr id="261" name="楕円 260"/>
        <xdr:cNvSpPr/>
      </xdr:nvSpPr>
      <xdr:spPr>
        <a:xfrm>
          <a:off x="1968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29210</xdr:rowOff>
    </xdr:from>
    <xdr:ext cx="532765" cy="257175"/>
    <xdr:sp macro="" textlink="">
      <xdr:nvSpPr>
        <xdr:cNvPr id="262" name="テキスト ボックス 261"/>
        <xdr:cNvSpPr txBox="1"/>
      </xdr:nvSpPr>
      <xdr:spPr>
        <a:xfrm>
          <a:off x="1751965" y="16831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33655</xdr:rowOff>
    </xdr:from>
    <xdr:to>
      <xdr:col>6</xdr:col>
      <xdr:colOff>38100</xdr:colOff>
      <xdr:row>98</xdr:row>
      <xdr:rowOff>135255</xdr:rowOff>
    </xdr:to>
    <xdr:sp macro="" textlink="">
      <xdr:nvSpPr>
        <xdr:cNvPr id="263" name="楕円 262"/>
        <xdr:cNvSpPr/>
      </xdr:nvSpPr>
      <xdr:spPr>
        <a:xfrm>
          <a:off x="1079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126365</xdr:rowOff>
    </xdr:from>
    <xdr:ext cx="532765" cy="259080"/>
    <xdr:sp macro="" textlink="">
      <xdr:nvSpPr>
        <xdr:cNvPr id="264" name="テキスト ボックス 263"/>
        <xdr:cNvSpPr txBox="1"/>
      </xdr:nvSpPr>
      <xdr:spPr>
        <a:xfrm>
          <a:off x="862965" y="16928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6" name="テキスト ボックス 275"/>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8" name="テキスト ボックス 277"/>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80" name="テキスト ボックス 279"/>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2" name="テキスト ボックス 281"/>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4" name="テキスト ボックス 283"/>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6" name="テキスト ボックス 285"/>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39</xdr:row>
      <xdr:rowOff>44450</xdr:rowOff>
    </xdr:to>
    <xdr:cxnSp macro="">
      <xdr:nvCxnSpPr>
        <xdr:cNvPr id="288" name="直線コネクタ 287"/>
        <xdr:cNvCxnSpPr/>
      </xdr:nvCxnSpPr>
      <xdr:spPr>
        <a:xfrm flipV="1">
          <a:off x="10475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469900" cy="259080"/>
    <xdr:sp macro="" textlink="">
      <xdr:nvSpPr>
        <xdr:cNvPr id="291"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2" name="直線コネクタ 291"/>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89535</xdr:rowOff>
    </xdr:from>
    <xdr:to>
      <xdr:col>55</xdr:col>
      <xdr:colOff>0</xdr:colOff>
      <xdr:row>37</xdr:row>
      <xdr:rowOff>92710</xdr:rowOff>
    </xdr:to>
    <xdr:cxnSp macro="">
      <xdr:nvCxnSpPr>
        <xdr:cNvPr id="293" name="直線コネクタ 292"/>
        <xdr:cNvCxnSpPr/>
      </xdr:nvCxnSpPr>
      <xdr:spPr>
        <a:xfrm>
          <a:off x="9639300" y="64331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38100</xdr:rowOff>
    </xdr:from>
    <xdr:ext cx="378460" cy="259080"/>
    <xdr:sp macro="" textlink="">
      <xdr:nvSpPr>
        <xdr:cNvPr id="294" name="労働費平均値テキスト"/>
        <xdr:cNvSpPr txBox="1"/>
      </xdr:nvSpPr>
      <xdr:spPr>
        <a:xfrm>
          <a:off x="10528300" y="6381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295" name="フローチャート: 判断 294"/>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86995</xdr:rowOff>
    </xdr:from>
    <xdr:to>
      <xdr:col>50</xdr:col>
      <xdr:colOff>114300</xdr:colOff>
      <xdr:row>37</xdr:row>
      <xdr:rowOff>89535</xdr:rowOff>
    </xdr:to>
    <xdr:cxnSp macro="">
      <xdr:nvCxnSpPr>
        <xdr:cNvPr id="296" name="直線コネクタ 295"/>
        <xdr:cNvCxnSpPr/>
      </xdr:nvCxnSpPr>
      <xdr:spPr>
        <a:xfrm>
          <a:off x="8750300" y="64306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43815</xdr:rowOff>
    </xdr:from>
    <xdr:to>
      <xdr:col>50</xdr:col>
      <xdr:colOff>165100</xdr:colOff>
      <xdr:row>37</xdr:row>
      <xdr:rowOff>145415</xdr:rowOff>
    </xdr:to>
    <xdr:sp macro="" textlink="">
      <xdr:nvSpPr>
        <xdr:cNvPr id="297" name="フローチャート: 判断 296"/>
        <xdr:cNvSpPr/>
      </xdr:nvSpPr>
      <xdr:spPr>
        <a:xfrm>
          <a:off x="958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136525</xdr:rowOff>
    </xdr:from>
    <xdr:ext cx="378460" cy="258445"/>
    <xdr:sp macro="" textlink="">
      <xdr:nvSpPr>
        <xdr:cNvPr id="298" name="テキスト ボックス 297"/>
        <xdr:cNvSpPr txBox="1"/>
      </xdr:nvSpPr>
      <xdr:spPr>
        <a:xfrm>
          <a:off x="9450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84455</xdr:rowOff>
    </xdr:from>
    <xdr:to>
      <xdr:col>45</xdr:col>
      <xdr:colOff>177800</xdr:colOff>
      <xdr:row>37</xdr:row>
      <xdr:rowOff>86995</xdr:rowOff>
    </xdr:to>
    <xdr:cxnSp macro="">
      <xdr:nvCxnSpPr>
        <xdr:cNvPr id="299" name="直線コネクタ 298"/>
        <xdr:cNvCxnSpPr/>
      </xdr:nvCxnSpPr>
      <xdr:spPr>
        <a:xfrm>
          <a:off x="7861300" y="6428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300" name="フローチャート: 判断 299"/>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137160</xdr:rowOff>
    </xdr:from>
    <xdr:ext cx="378460" cy="259080"/>
    <xdr:sp macro="" textlink="">
      <xdr:nvSpPr>
        <xdr:cNvPr id="301" name="テキスト ボックス 300"/>
        <xdr:cNvSpPr txBox="1"/>
      </xdr:nvSpPr>
      <xdr:spPr>
        <a:xfrm>
          <a:off x="8561070" y="6480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84455</xdr:rowOff>
    </xdr:from>
    <xdr:to>
      <xdr:col>41</xdr:col>
      <xdr:colOff>50800</xdr:colOff>
      <xdr:row>37</xdr:row>
      <xdr:rowOff>84455</xdr:rowOff>
    </xdr:to>
    <xdr:cxnSp macro="">
      <xdr:nvCxnSpPr>
        <xdr:cNvPr id="302" name="直線コネクタ 301"/>
        <xdr:cNvCxnSpPr/>
      </xdr:nvCxnSpPr>
      <xdr:spPr>
        <a:xfrm>
          <a:off x="6972300" y="6428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43815</xdr:rowOff>
    </xdr:from>
    <xdr:to>
      <xdr:col>41</xdr:col>
      <xdr:colOff>101600</xdr:colOff>
      <xdr:row>37</xdr:row>
      <xdr:rowOff>145415</xdr:rowOff>
    </xdr:to>
    <xdr:sp macro="" textlink="">
      <xdr:nvSpPr>
        <xdr:cNvPr id="303" name="フローチャート: 判断 302"/>
        <xdr:cNvSpPr/>
      </xdr:nvSpPr>
      <xdr:spPr>
        <a:xfrm>
          <a:off x="781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136525</xdr:rowOff>
    </xdr:from>
    <xdr:ext cx="378460" cy="258445"/>
    <xdr:sp macro="" textlink="">
      <xdr:nvSpPr>
        <xdr:cNvPr id="304" name="テキスト ボックス 303"/>
        <xdr:cNvSpPr txBox="1"/>
      </xdr:nvSpPr>
      <xdr:spPr>
        <a:xfrm>
          <a:off x="7672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05" name="フローチャート: 判断 304"/>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147320</xdr:rowOff>
    </xdr:from>
    <xdr:ext cx="378460" cy="259080"/>
    <xdr:sp macro="" textlink="">
      <xdr:nvSpPr>
        <xdr:cNvPr id="306" name="テキスト ボックス 305"/>
        <xdr:cNvSpPr txBox="1"/>
      </xdr:nvSpPr>
      <xdr:spPr>
        <a:xfrm>
          <a:off x="6783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41910</xdr:rowOff>
    </xdr:from>
    <xdr:to>
      <xdr:col>55</xdr:col>
      <xdr:colOff>50800</xdr:colOff>
      <xdr:row>37</xdr:row>
      <xdr:rowOff>143510</xdr:rowOff>
    </xdr:to>
    <xdr:sp macro="" textlink="">
      <xdr:nvSpPr>
        <xdr:cNvPr id="312" name="楕円 311"/>
        <xdr:cNvSpPr/>
      </xdr:nvSpPr>
      <xdr:spPr>
        <a:xfrm>
          <a:off x="10426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64770</xdr:rowOff>
    </xdr:from>
    <xdr:ext cx="378460" cy="257175"/>
    <xdr:sp macro="" textlink="">
      <xdr:nvSpPr>
        <xdr:cNvPr id="313" name="労働費該当値テキスト"/>
        <xdr:cNvSpPr txBox="1"/>
      </xdr:nvSpPr>
      <xdr:spPr>
        <a:xfrm>
          <a:off x="10528300" y="62369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38735</xdr:rowOff>
    </xdr:from>
    <xdr:to>
      <xdr:col>50</xdr:col>
      <xdr:colOff>165100</xdr:colOff>
      <xdr:row>37</xdr:row>
      <xdr:rowOff>140335</xdr:rowOff>
    </xdr:to>
    <xdr:sp macro="" textlink="">
      <xdr:nvSpPr>
        <xdr:cNvPr id="314" name="楕円 313"/>
        <xdr:cNvSpPr/>
      </xdr:nvSpPr>
      <xdr:spPr>
        <a:xfrm>
          <a:off x="958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156845</xdr:rowOff>
    </xdr:from>
    <xdr:ext cx="378460" cy="257175"/>
    <xdr:sp macro="" textlink="">
      <xdr:nvSpPr>
        <xdr:cNvPr id="315" name="テキスト ボックス 314"/>
        <xdr:cNvSpPr txBox="1"/>
      </xdr:nvSpPr>
      <xdr:spPr>
        <a:xfrm>
          <a:off x="9450070" y="61575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36195</xdr:rowOff>
    </xdr:from>
    <xdr:to>
      <xdr:col>46</xdr:col>
      <xdr:colOff>38100</xdr:colOff>
      <xdr:row>37</xdr:row>
      <xdr:rowOff>137795</xdr:rowOff>
    </xdr:to>
    <xdr:sp macro="" textlink="">
      <xdr:nvSpPr>
        <xdr:cNvPr id="316" name="楕円 315"/>
        <xdr:cNvSpPr/>
      </xdr:nvSpPr>
      <xdr:spPr>
        <a:xfrm>
          <a:off x="8699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154940</xdr:rowOff>
    </xdr:from>
    <xdr:ext cx="378460" cy="257175"/>
    <xdr:sp macro="" textlink="">
      <xdr:nvSpPr>
        <xdr:cNvPr id="317" name="テキスト ボックス 316"/>
        <xdr:cNvSpPr txBox="1"/>
      </xdr:nvSpPr>
      <xdr:spPr>
        <a:xfrm>
          <a:off x="8561070" y="61556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33655</xdr:rowOff>
    </xdr:from>
    <xdr:to>
      <xdr:col>41</xdr:col>
      <xdr:colOff>101600</xdr:colOff>
      <xdr:row>37</xdr:row>
      <xdr:rowOff>135255</xdr:rowOff>
    </xdr:to>
    <xdr:sp macro="" textlink="">
      <xdr:nvSpPr>
        <xdr:cNvPr id="318" name="楕円 317"/>
        <xdr:cNvSpPr/>
      </xdr:nvSpPr>
      <xdr:spPr>
        <a:xfrm>
          <a:off x="781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151765</xdr:rowOff>
    </xdr:from>
    <xdr:ext cx="378460" cy="259080"/>
    <xdr:sp macro="" textlink="">
      <xdr:nvSpPr>
        <xdr:cNvPr id="319" name="テキスト ボックス 318"/>
        <xdr:cNvSpPr txBox="1"/>
      </xdr:nvSpPr>
      <xdr:spPr>
        <a:xfrm>
          <a:off x="7672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20" name="楕円 319"/>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126365</xdr:rowOff>
    </xdr:from>
    <xdr:ext cx="378460" cy="259080"/>
    <xdr:sp macro="" textlink="">
      <xdr:nvSpPr>
        <xdr:cNvPr id="321" name="テキスト ボックス 320"/>
        <xdr:cNvSpPr txBox="1"/>
      </xdr:nvSpPr>
      <xdr:spPr>
        <a:xfrm>
          <a:off x="678307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0" name="テキスト ボックス 329"/>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3" name="テキスト ボックス 332"/>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175"/>
    <xdr:sp macro="" textlink="">
      <xdr:nvSpPr>
        <xdr:cNvPr id="335" name="テキスト ボックス 334"/>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175"/>
    <xdr:sp macro="" textlink="">
      <xdr:nvSpPr>
        <xdr:cNvPr id="337" name="テキスト ボックス 336"/>
        <xdr:cNvSpPr txBox="1"/>
      </xdr:nvSpPr>
      <xdr:spPr>
        <a:xfrm>
          <a:off x="6072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175"/>
    <xdr:sp macro="" textlink="">
      <xdr:nvSpPr>
        <xdr:cNvPr id="339" name="テキスト ボックス 338"/>
        <xdr:cNvSpPr txBox="1"/>
      </xdr:nvSpPr>
      <xdr:spPr>
        <a:xfrm>
          <a:off x="6072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175"/>
    <xdr:sp macro="" textlink="">
      <xdr:nvSpPr>
        <xdr:cNvPr id="341" name="テキスト ボックス 340"/>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58</xdr:row>
      <xdr:rowOff>137160</xdr:rowOff>
    </xdr:to>
    <xdr:cxnSp macro="">
      <xdr:nvCxnSpPr>
        <xdr:cNvPr id="343" name="直線コネクタ 342"/>
        <xdr:cNvCxnSpPr/>
      </xdr:nvCxnSpPr>
      <xdr:spPr>
        <a:xfrm flipV="1">
          <a:off x="10475595" y="87414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13690" cy="259080"/>
    <xdr:sp macro="" textlink="">
      <xdr:nvSpPr>
        <xdr:cNvPr id="344" name="農林水産業費最小値テキスト"/>
        <xdr:cNvSpPr txBox="1"/>
      </xdr:nvSpPr>
      <xdr:spPr>
        <a:xfrm>
          <a:off x="10528300" y="10085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5" name="直線コネクタ 344"/>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34670" cy="259080"/>
    <xdr:sp macro="" textlink="">
      <xdr:nvSpPr>
        <xdr:cNvPr id="346" name="農林水産業費最大値テキスト"/>
        <xdr:cNvSpPr txBox="1"/>
      </xdr:nvSpPr>
      <xdr:spPr>
        <a:xfrm>
          <a:off x="10528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7" name="直線コネクタ 346"/>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99060</xdr:rowOff>
    </xdr:from>
    <xdr:to>
      <xdr:col>55</xdr:col>
      <xdr:colOff>0</xdr:colOff>
      <xdr:row>57</xdr:row>
      <xdr:rowOff>101600</xdr:rowOff>
    </xdr:to>
    <xdr:cxnSp macro="">
      <xdr:nvCxnSpPr>
        <xdr:cNvPr id="348" name="直線コネクタ 347"/>
        <xdr:cNvCxnSpPr/>
      </xdr:nvCxnSpPr>
      <xdr:spPr>
        <a:xfrm>
          <a:off x="9639300" y="98717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469900" cy="259080"/>
    <xdr:sp macro="" textlink="">
      <xdr:nvSpPr>
        <xdr:cNvPr id="349" name="農林水産業費平均値テキスト"/>
        <xdr:cNvSpPr txBox="1"/>
      </xdr:nvSpPr>
      <xdr:spPr>
        <a:xfrm>
          <a:off x="10528300" y="967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50165</xdr:rowOff>
    </xdr:from>
    <xdr:to>
      <xdr:col>55</xdr:col>
      <xdr:colOff>50800</xdr:colOff>
      <xdr:row>57</xdr:row>
      <xdr:rowOff>151765</xdr:rowOff>
    </xdr:to>
    <xdr:sp macro="" textlink="">
      <xdr:nvSpPr>
        <xdr:cNvPr id="350" name="フローチャート: 判断 349"/>
        <xdr:cNvSpPr/>
      </xdr:nvSpPr>
      <xdr:spPr>
        <a:xfrm>
          <a:off x="104267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99060</xdr:rowOff>
    </xdr:from>
    <xdr:to>
      <xdr:col>50</xdr:col>
      <xdr:colOff>114300</xdr:colOff>
      <xdr:row>57</xdr:row>
      <xdr:rowOff>132715</xdr:rowOff>
    </xdr:to>
    <xdr:cxnSp macro="">
      <xdr:nvCxnSpPr>
        <xdr:cNvPr id="351" name="直線コネクタ 350"/>
        <xdr:cNvCxnSpPr/>
      </xdr:nvCxnSpPr>
      <xdr:spPr>
        <a:xfrm flipV="1">
          <a:off x="8750300" y="98717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52" name="フローチャート: 判断 351"/>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151130</xdr:rowOff>
    </xdr:from>
    <xdr:ext cx="467995" cy="259080"/>
    <xdr:sp macro="" textlink="">
      <xdr:nvSpPr>
        <xdr:cNvPr id="353" name="テキスト ボックス 352"/>
        <xdr:cNvSpPr txBox="1"/>
      </xdr:nvSpPr>
      <xdr:spPr>
        <a:xfrm>
          <a:off x="9404350" y="9923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121285</xdr:rowOff>
    </xdr:from>
    <xdr:to>
      <xdr:col>45</xdr:col>
      <xdr:colOff>177800</xdr:colOff>
      <xdr:row>57</xdr:row>
      <xdr:rowOff>132715</xdr:rowOff>
    </xdr:to>
    <xdr:cxnSp macro="">
      <xdr:nvCxnSpPr>
        <xdr:cNvPr id="354" name="直線コネクタ 353"/>
        <xdr:cNvCxnSpPr/>
      </xdr:nvCxnSpPr>
      <xdr:spPr>
        <a:xfrm>
          <a:off x="7861300" y="9893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66675</xdr:rowOff>
    </xdr:from>
    <xdr:to>
      <xdr:col>46</xdr:col>
      <xdr:colOff>38100</xdr:colOff>
      <xdr:row>57</xdr:row>
      <xdr:rowOff>168275</xdr:rowOff>
    </xdr:to>
    <xdr:sp macro="" textlink="">
      <xdr:nvSpPr>
        <xdr:cNvPr id="355" name="フローチャート: 判断 354"/>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67995" cy="259080"/>
    <xdr:sp macro="" textlink="">
      <xdr:nvSpPr>
        <xdr:cNvPr id="356" name="テキスト ボックス 355"/>
        <xdr:cNvSpPr txBox="1"/>
      </xdr:nvSpPr>
      <xdr:spPr>
        <a:xfrm>
          <a:off x="8515350" y="9614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114300</xdr:rowOff>
    </xdr:from>
    <xdr:to>
      <xdr:col>41</xdr:col>
      <xdr:colOff>50800</xdr:colOff>
      <xdr:row>57</xdr:row>
      <xdr:rowOff>121285</xdr:rowOff>
    </xdr:to>
    <xdr:cxnSp macro="">
      <xdr:nvCxnSpPr>
        <xdr:cNvPr id="357" name="直線コネクタ 356"/>
        <xdr:cNvCxnSpPr/>
      </xdr:nvCxnSpPr>
      <xdr:spPr>
        <a:xfrm>
          <a:off x="6972300" y="9886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167640</xdr:rowOff>
    </xdr:to>
    <xdr:sp macro="" textlink="">
      <xdr:nvSpPr>
        <xdr:cNvPr id="358" name="フローチャート: 判断 357"/>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67995" cy="259080"/>
    <xdr:sp macro="" textlink="">
      <xdr:nvSpPr>
        <xdr:cNvPr id="359" name="テキスト ボックス 358"/>
        <xdr:cNvSpPr txBox="1"/>
      </xdr:nvSpPr>
      <xdr:spPr>
        <a:xfrm>
          <a:off x="7626350" y="961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60" name="フローチャート: 判断 359"/>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1905</xdr:rowOff>
    </xdr:from>
    <xdr:ext cx="467995" cy="259080"/>
    <xdr:sp macro="" textlink="">
      <xdr:nvSpPr>
        <xdr:cNvPr id="361" name="テキスト ボックス 360"/>
        <xdr:cNvSpPr txBox="1"/>
      </xdr:nvSpPr>
      <xdr:spPr>
        <a:xfrm>
          <a:off x="6737350" y="9946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50800</xdr:rowOff>
    </xdr:from>
    <xdr:to>
      <xdr:col>55</xdr:col>
      <xdr:colOff>50800</xdr:colOff>
      <xdr:row>57</xdr:row>
      <xdr:rowOff>152400</xdr:rowOff>
    </xdr:to>
    <xdr:sp macro="" textlink="">
      <xdr:nvSpPr>
        <xdr:cNvPr id="367" name="楕円 366"/>
        <xdr:cNvSpPr/>
      </xdr:nvSpPr>
      <xdr:spPr>
        <a:xfrm>
          <a:off x="104267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29210</xdr:rowOff>
    </xdr:from>
    <xdr:ext cx="469900" cy="257175"/>
    <xdr:sp macro="" textlink="">
      <xdr:nvSpPr>
        <xdr:cNvPr id="368" name="農林水産業費該当値テキスト"/>
        <xdr:cNvSpPr txBox="1"/>
      </xdr:nvSpPr>
      <xdr:spPr>
        <a:xfrm>
          <a:off x="10528300" y="9801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48260</xdr:rowOff>
    </xdr:from>
    <xdr:to>
      <xdr:col>50</xdr:col>
      <xdr:colOff>165100</xdr:colOff>
      <xdr:row>57</xdr:row>
      <xdr:rowOff>149860</xdr:rowOff>
    </xdr:to>
    <xdr:sp macro="" textlink="">
      <xdr:nvSpPr>
        <xdr:cNvPr id="369" name="楕円 368"/>
        <xdr:cNvSpPr/>
      </xdr:nvSpPr>
      <xdr:spPr>
        <a:xfrm>
          <a:off x="958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166370</xdr:rowOff>
    </xdr:from>
    <xdr:ext cx="467995" cy="257175"/>
    <xdr:sp macro="" textlink="">
      <xdr:nvSpPr>
        <xdr:cNvPr id="370" name="テキスト ボックス 369"/>
        <xdr:cNvSpPr txBox="1"/>
      </xdr:nvSpPr>
      <xdr:spPr>
        <a:xfrm>
          <a:off x="9404350" y="9596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81915</xdr:rowOff>
    </xdr:from>
    <xdr:to>
      <xdr:col>46</xdr:col>
      <xdr:colOff>38100</xdr:colOff>
      <xdr:row>58</xdr:row>
      <xdr:rowOff>12065</xdr:rowOff>
    </xdr:to>
    <xdr:sp macro="" textlink="">
      <xdr:nvSpPr>
        <xdr:cNvPr id="371" name="楕円 370"/>
        <xdr:cNvSpPr/>
      </xdr:nvSpPr>
      <xdr:spPr>
        <a:xfrm>
          <a:off x="8699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3175</xdr:rowOff>
    </xdr:from>
    <xdr:ext cx="467995" cy="259080"/>
    <xdr:sp macro="" textlink="">
      <xdr:nvSpPr>
        <xdr:cNvPr id="372" name="テキスト ボックス 371"/>
        <xdr:cNvSpPr txBox="1"/>
      </xdr:nvSpPr>
      <xdr:spPr>
        <a:xfrm>
          <a:off x="8515350" y="9947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70485</xdr:rowOff>
    </xdr:from>
    <xdr:to>
      <xdr:col>41</xdr:col>
      <xdr:colOff>101600</xdr:colOff>
      <xdr:row>58</xdr:row>
      <xdr:rowOff>635</xdr:rowOff>
    </xdr:to>
    <xdr:sp macro="" textlink="">
      <xdr:nvSpPr>
        <xdr:cNvPr id="373" name="楕円 372"/>
        <xdr:cNvSpPr/>
      </xdr:nvSpPr>
      <xdr:spPr>
        <a:xfrm>
          <a:off x="781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163195</xdr:rowOff>
    </xdr:from>
    <xdr:ext cx="467995" cy="259080"/>
    <xdr:sp macro="" textlink="">
      <xdr:nvSpPr>
        <xdr:cNvPr id="374" name="テキスト ボックス 373"/>
        <xdr:cNvSpPr txBox="1"/>
      </xdr:nvSpPr>
      <xdr:spPr>
        <a:xfrm>
          <a:off x="7626350" y="9935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63500</xdr:rowOff>
    </xdr:from>
    <xdr:to>
      <xdr:col>36</xdr:col>
      <xdr:colOff>165100</xdr:colOff>
      <xdr:row>57</xdr:row>
      <xdr:rowOff>165100</xdr:rowOff>
    </xdr:to>
    <xdr:sp macro="" textlink="">
      <xdr:nvSpPr>
        <xdr:cNvPr id="375" name="楕円 374"/>
        <xdr:cNvSpPr/>
      </xdr:nvSpPr>
      <xdr:spPr>
        <a:xfrm>
          <a:off x="692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10160</xdr:rowOff>
    </xdr:from>
    <xdr:ext cx="467995" cy="259080"/>
    <xdr:sp macro="" textlink="">
      <xdr:nvSpPr>
        <xdr:cNvPr id="376" name="テキスト ボックス 375"/>
        <xdr:cNvSpPr txBox="1"/>
      </xdr:nvSpPr>
      <xdr:spPr>
        <a:xfrm>
          <a:off x="6737350" y="961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8" name="テキスト ボックス 387"/>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2" name="テキスト ボックス 391"/>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8" name="テキスト ボックス 39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79</xdr:row>
      <xdr:rowOff>26670</xdr:rowOff>
    </xdr:to>
    <xdr:cxnSp macro="">
      <xdr:nvCxnSpPr>
        <xdr:cNvPr id="400" name="直線コネクタ 399"/>
        <xdr:cNvCxnSpPr/>
      </xdr:nvCxnSpPr>
      <xdr:spPr>
        <a:xfrm flipV="1">
          <a:off x="10475595" y="1202182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30480</xdr:rowOff>
    </xdr:from>
    <xdr:ext cx="378460" cy="257175"/>
    <xdr:sp macro="" textlink="">
      <xdr:nvSpPr>
        <xdr:cNvPr id="401" name="商工費最小値テキスト"/>
        <xdr:cNvSpPr txBox="1"/>
      </xdr:nvSpPr>
      <xdr:spPr>
        <a:xfrm>
          <a:off x="10528300" y="135750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402" name="直線コネクタ 401"/>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96520</xdr:rowOff>
    </xdr:from>
    <xdr:to>
      <xdr:col>55</xdr:col>
      <xdr:colOff>0</xdr:colOff>
      <xdr:row>78</xdr:row>
      <xdr:rowOff>121285</xdr:rowOff>
    </xdr:to>
    <xdr:cxnSp macro="">
      <xdr:nvCxnSpPr>
        <xdr:cNvPr id="405" name="直線コネクタ 404"/>
        <xdr:cNvCxnSpPr/>
      </xdr:nvCxnSpPr>
      <xdr:spPr>
        <a:xfrm>
          <a:off x="9639300" y="134696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469900" cy="257175"/>
    <xdr:sp macro="" textlink="">
      <xdr:nvSpPr>
        <xdr:cNvPr id="406" name="商工費平均値テキスト"/>
        <xdr:cNvSpPr txBox="1"/>
      </xdr:nvSpPr>
      <xdr:spPr>
        <a:xfrm>
          <a:off x="10528300" y="131997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7" name="フローチャート: 判断 406"/>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96520</xdr:rowOff>
    </xdr:from>
    <xdr:to>
      <xdr:col>50</xdr:col>
      <xdr:colOff>114300</xdr:colOff>
      <xdr:row>78</xdr:row>
      <xdr:rowOff>97790</xdr:rowOff>
    </xdr:to>
    <xdr:cxnSp macro="">
      <xdr:nvCxnSpPr>
        <xdr:cNvPr id="408" name="直線コネクタ 407"/>
        <xdr:cNvCxnSpPr/>
      </xdr:nvCxnSpPr>
      <xdr:spPr>
        <a:xfrm flipV="1">
          <a:off x="8750300" y="1346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110490</xdr:rowOff>
    </xdr:from>
    <xdr:to>
      <xdr:col>50</xdr:col>
      <xdr:colOff>165100</xdr:colOff>
      <xdr:row>78</xdr:row>
      <xdr:rowOff>40640</xdr:rowOff>
    </xdr:to>
    <xdr:sp macro="" textlink="">
      <xdr:nvSpPr>
        <xdr:cNvPr id="409" name="フローチャート: 判断 408"/>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57150</xdr:rowOff>
    </xdr:from>
    <xdr:ext cx="532765" cy="259080"/>
    <xdr:sp macro="" textlink="">
      <xdr:nvSpPr>
        <xdr:cNvPr id="410" name="テキスト ボックス 409"/>
        <xdr:cNvSpPr txBox="1"/>
      </xdr:nvSpPr>
      <xdr:spPr>
        <a:xfrm>
          <a:off x="9371965" y="13087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85090</xdr:rowOff>
    </xdr:from>
    <xdr:to>
      <xdr:col>45</xdr:col>
      <xdr:colOff>177800</xdr:colOff>
      <xdr:row>78</xdr:row>
      <xdr:rowOff>97790</xdr:rowOff>
    </xdr:to>
    <xdr:cxnSp macro="">
      <xdr:nvCxnSpPr>
        <xdr:cNvPr id="411" name="直線コネクタ 410"/>
        <xdr:cNvCxnSpPr/>
      </xdr:nvCxnSpPr>
      <xdr:spPr>
        <a:xfrm>
          <a:off x="7861300" y="134581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12" name="フローチャート: 判断 411"/>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32765" cy="259080"/>
    <xdr:sp macro="" textlink="">
      <xdr:nvSpPr>
        <xdr:cNvPr id="413" name="テキスト ボックス 412"/>
        <xdr:cNvSpPr txBox="1"/>
      </xdr:nvSpPr>
      <xdr:spPr>
        <a:xfrm>
          <a:off x="8482965" y="13067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85090</xdr:rowOff>
    </xdr:from>
    <xdr:to>
      <xdr:col>41</xdr:col>
      <xdr:colOff>50800</xdr:colOff>
      <xdr:row>78</xdr:row>
      <xdr:rowOff>117475</xdr:rowOff>
    </xdr:to>
    <xdr:cxnSp macro="">
      <xdr:nvCxnSpPr>
        <xdr:cNvPr id="414" name="直線コネクタ 413"/>
        <xdr:cNvCxnSpPr/>
      </xdr:nvCxnSpPr>
      <xdr:spPr>
        <a:xfrm flipV="1">
          <a:off x="6972300" y="13458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5" name="フローチャート: 判断 414"/>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2765" cy="259080"/>
    <xdr:sp macro="" textlink="">
      <xdr:nvSpPr>
        <xdr:cNvPr id="416" name="テキスト ボックス 415"/>
        <xdr:cNvSpPr txBox="1"/>
      </xdr:nvSpPr>
      <xdr:spPr>
        <a:xfrm>
          <a:off x="7593965" y="1305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132715</xdr:rowOff>
    </xdr:to>
    <xdr:sp macro="" textlink="">
      <xdr:nvSpPr>
        <xdr:cNvPr id="417" name="フローチャート: 判断 416"/>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149225</xdr:rowOff>
    </xdr:from>
    <xdr:ext cx="467995" cy="259080"/>
    <xdr:sp macro="" textlink="">
      <xdr:nvSpPr>
        <xdr:cNvPr id="418" name="テキスト ボックス 417"/>
        <xdr:cNvSpPr txBox="1"/>
      </xdr:nvSpPr>
      <xdr:spPr>
        <a:xfrm>
          <a:off x="6737350" y="13179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70485</xdr:rowOff>
    </xdr:from>
    <xdr:to>
      <xdr:col>55</xdr:col>
      <xdr:colOff>50800</xdr:colOff>
      <xdr:row>79</xdr:row>
      <xdr:rowOff>635</xdr:rowOff>
    </xdr:to>
    <xdr:sp macro="" textlink="">
      <xdr:nvSpPr>
        <xdr:cNvPr id="424" name="楕円 423"/>
        <xdr:cNvSpPr/>
      </xdr:nvSpPr>
      <xdr:spPr>
        <a:xfrm>
          <a:off x="10426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156845</xdr:rowOff>
    </xdr:from>
    <xdr:ext cx="469900" cy="257175"/>
    <xdr:sp macro="" textlink="">
      <xdr:nvSpPr>
        <xdr:cNvPr id="425" name="商工費該当値テキスト"/>
        <xdr:cNvSpPr txBox="1"/>
      </xdr:nvSpPr>
      <xdr:spPr>
        <a:xfrm>
          <a:off x="10528300" y="13358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45720</xdr:rowOff>
    </xdr:from>
    <xdr:to>
      <xdr:col>50</xdr:col>
      <xdr:colOff>165100</xdr:colOff>
      <xdr:row>78</xdr:row>
      <xdr:rowOff>147320</xdr:rowOff>
    </xdr:to>
    <xdr:sp macro="" textlink="">
      <xdr:nvSpPr>
        <xdr:cNvPr id="426" name="楕円 425"/>
        <xdr:cNvSpPr/>
      </xdr:nvSpPr>
      <xdr:spPr>
        <a:xfrm>
          <a:off x="958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138430</xdr:rowOff>
    </xdr:from>
    <xdr:ext cx="467995" cy="259080"/>
    <xdr:sp macro="" textlink="">
      <xdr:nvSpPr>
        <xdr:cNvPr id="427" name="テキスト ボックス 426"/>
        <xdr:cNvSpPr txBox="1"/>
      </xdr:nvSpPr>
      <xdr:spPr>
        <a:xfrm>
          <a:off x="9404350" y="13511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148590</xdr:rowOff>
    </xdr:to>
    <xdr:sp macro="" textlink="">
      <xdr:nvSpPr>
        <xdr:cNvPr id="428" name="楕円 427"/>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139700</xdr:rowOff>
    </xdr:from>
    <xdr:ext cx="467995" cy="259080"/>
    <xdr:sp macro="" textlink="">
      <xdr:nvSpPr>
        <xdr:cNvPr id="429" name="テキスト ボックス 428"/>
        <xdr:cNvSpPr txBox="1"/>
      </xdr:nvSpPr>
      <xdr:spPr>
        <a:xfrm>
          <a:off x="8515350" y="13512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34290</xdr:rowOff>
    </xdr:from>
    <xdr:to>
      <xdr:col>41</xdr:col>
      <xdr:colOff>101600</xdr:colOff>
      <xdr:row>78</xdr:row>
      <xdr:rowOff>135890</xdr:rowOff>
    </xdr:to>
    <xdr:sp macro="" textlink="">
      <xdr:nvSpPr>
        <xdr:cNvPr id="430" name="楕円 429"/>
        <xdr:cNvSpPr/>
      </xdr:nvSpPr>
      <xdr:spPr>
        <a:xfrm>
          <a:off x="7810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127000</xdr:rowOff>
    </xdr:from>
    <xdr:ext cx="467995" cy="259080"/>
    <xdr:sp macro="" textlink="">
      <xdr:nvSpPr>
        <xdr:cNvPr id="431" name="テキスト ボックス 430"/>
        <xdr:cNvSpPr txBox="1"/>
      </xdr:nvSpPr>
      <xdr:spPr>
        <a:xfrm>
          <a:off x="7626350" y="1350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66675</xdr:rowOff>
    </xdr:from>
    <xdr:to>
      <xdr:col>36</xdr:col>
      <xdr:colOff>165100</xdr:colOff>
      <xdr:row>78</xdr:row>
      <xdr:rowOff>168275</xdr:rowOff>
    </xdr:to>
    <xdr:sp macro="" textlink="">
      <xdr:nvSpPr>
        <xdr:cNvPr id="432" name="楕円 431"/>
        <xdr:cNvSpPr/>
      </xdr:nvSpPr>
      <xdr:spPr>
        <a:xfrm>
          <a:off x="692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159385</xdr:rowOff>
    </xdr:from>
    <xdr:ext cx="467995" cy="258445"/>
    <xdr:sp macro="" textlink="">
      <xdr:nvSpPr>
        <xdr:cNvPr id="433" name="テキスト ボックス 432"/>
        <xdr:cNvSpPr txBox="1"/>
      </xdr:nvSpPr>
      <xdr:spPr>
        <a:xfrm>
          <a:off x="6737350" y="135324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2" name="テキスト ボックス 44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5" name="テキスト ボックス 444"/>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9" name="テキスト ボックス 448"/>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3" name="テキスト ボックス 452"/>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69850</xdr:rowOff>
    </xdr:from>
    <xdr:to>
      <xdr:col>54</xdr:col>
      <xdr:colOff>189865</xdr:colOff>
      <xdr:row>98</xdr:row>
      <xdr:rowOff>38735</xdr:rowOff>
    </xdr:to>
    <xdr:cxnSp macro="">
      <xdr:nvCxnSpPr>
        <xdr:cNvPr id="457" name="直線コネクタ 456"/>
        <xdr:cNvCxnSpPr/>
      </xdr:nvCxnSpPr>
      <xdr:spPr>
        <a:xfrm flipV="1">
          <a:off x="10475595" y="155003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34670" cy="257175"/>
    <xdr:sp macro="" textlink="">
      <xdr:nvSpPr>
        <xdr:cNvPr id="458" name="土木費最小値テキスト"/>
        <xdr:cNvSpPr txBox="1"/>
      </xdr:nvSpPr>
      <xdr:spPr>
        <a:xfrm>
          <a:off x="10528300" y="16844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9" name="直線コネクタ 458"/>
        <xdr:cNvCxnSpPr/>
      </xdr:nvCxnSpPr>
      <xdr:spPr>
        <a:xfrm>
          <a:off x="10388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8805" cy="259080"/>
    <xdr:sp macro="" textlink="">
      <xdr:nvSpPr>
        <xdr:cNvPr id="460" name="土木費最大値テキスト"/>
        <xdr:cNvSpPr txBox="1"/>
      </xdr:nvSpPr>
      <xdr:spPr>
        <a:xfrm>
          <a:off x="10528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69850</xdr:rowOff>
    </xdr:from>
    <xdr:to>
      <xdr:col>55</xdr:col>
      <xdr:colOff>88900</xdr:colOff>
      <xdr:row>90</xdr:row>
      <xdr:rowOff>69850</xdr:rowOff>
    </xdr:to>
    <xdr:cxnSp macro="">
      <xdr:nvCxnSpPr>
        <xdr:cNvPr id="461" name="直線コネクタ 460"/>
        <xdr:cNvCxnSpPr/>
      </xdr:nvCxnSpPr>
      <xdr:spPr>
        <a:xfrm>
          <a:off x="10388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132080</xdr:rowOff>
    </xdr:from>
    <xdr:to>
      <xdr:col>55</xdr:col>
      <xdr:colOff>0</xdr:colOff>
      <xdr:row>96</xdr:row>
      <xdr:rowOff>161290</xdr:rowOff>
    </xdr:to>
    <xdr:cxnSp macro="">
      <xdr:nvCxnSpPr>
        <xdr:cNvPr id="462" name="直線コネクタ 461"/>
        <xdr:cNvCxnSpPr/>
      </xdr:nvCxnSpPr>
      <xdr:spPr>
        <a:xfrm flipV="1">
          <a:off x="9639300" y="165912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34670" cy="257175"/>
    <xdr:sp macro="" textlink="">
      <xdr:nvSpPr>
        <xdr:cNvPr id="463" name="土木費平均値テキスト"/>
        <xdr:cNvSpPr txBox="1"/>
      </xdr:nvSpPr>
      <xdr:spPr>
        <a:xfrm>
          <a:off x="10528300" y="163080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4" name="フローチャート: 判断 463"/>
        <xdr:cNvSpPr/>
      </xdr:nvSpPr>
      <xdr:spPr>
        <a:xfrm>
          <a:off x="10426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150495</xdr:rowOff>
    </xdr:from>
    <xdr:to>
      <xdr:col>50</xdr:col>
      <xdr:colOff>114300</xdr:colOff>
      <xdr:row>96</xdr:row>
      <xdr:rowOff>161290</xdr:rowOff>
    </xdr:to>
    <xdr:cxnSp macro="">
      <xdr:nvCxnSpPr>
        <xdr:cNvPr id="465" name="直線コネクタ 464"/>
        <xdr:cNvCxnSpPr/>
      </xdr:nvCxnSpPr>
      <xdr:spPr>
        <a:xfrm>
          <a:off x="8750300" y="16609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6" name="フローチャート: 判断 465"/>
        <xdr:cNvSpPr/>
      </xdr:nvSpPr>
      <xdr:spPr>
        <a:xfrm>
          <a:off x="9588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124460</xdr:rowOff>
    </xdr:from>
    <xdr:ext cx="532765" cy="259080"/>
    <xdr:sp macro="" textlink="">
      <xdr:nvSpPr>
        <xdr:cNvPr id="467" name="テキスト ボックス 466"/>
        <xdr:cNvSpPr txBox="1"/>
      </xdr:nvSpPr>
      <xdr:spPr>
        <a:xfrm>
          <a:off x="9371965" y="16240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113665</xdr:rowOff>
    </xdr:from>
    <xdr:to>
      <xdr:col>45</xdr:col>
      <xdr:colOff>177800</xdr:colOff>
      <xdr:row>96</xdr:row>
      <xdr:rowOff>150495</xdr:rowOff>
    </xdr:to>
    <xdr:cxnSp macro="">
      <xdr:nvCxnSpPr>
        <xdr:cNvPr id="468" name="直線コネクタ 467"/>
        <xdr:cNvCxnSpPr/>
      </xdr:nvCxnSpPr>
      <xdr:spPr>
        <a:xfrm>
          <a:off x="7861300" y="165728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9" name="フローチャート: 判断 468"/>
        <xdr:cNvSpPr/>
      </xdr:nvSpPr>
      <xdr:spPr>
        <a:xfrm>
          <a:off x="869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32765" cy="259080"/>
    <xdr:sp macro="" textlink="">
      <xdr:nvSpPr>
        <xdr:cNvPr id="470" name="テキスト ボックス 469"/>
        <xdr:cNvSpPr txBox="1"/>
      </xdr:nvSpPr>
      <xdr:spPr>
        <a:xfrm>
          <a:off x="8482965" y="16235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113665</xdr:rowOff>
    </xdr:from>
    <xdr:to>
      <xdr:col>41</xdr:col>
      <xdr:colOff>50800</xdr:colOff>
      <xdr:row>96</xdr:row>
      <xdr:rowOff>125095</xdr:rowOff>
    </xdr:to>
    <xdr:cxnSp macro="">
      <xdr:nvCxnSpPr>
        <xdr:cNvPr id="471" name="直線コネクタ 470"/>
        <xdr:cNvCxnSpPr/>
      </xdr:nvCxnSpPr>
      <xdr:spPr>
        <a:xfrm flipV="1">
          <a:off x="6972300" y="16572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2" name="フローチャート: 判断 471"/>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137795</xdr:rowOff>
    </xdr:from>
    <xdr:ext cx="532765" cy="259080"/>
    <xdr:sp macro="" textlink="">
      <xdr:nvSpPr>
        <xdr:cNvPr id="473" name="テキスト ボックス 472"/>
        <xdr:cNvSpPr txBox="1"/>
      </xdr:nvSpPr>
      <xdr:spPr>
        <a:xfrm>
          <a:off x="7593965" y="16254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4" name="フローチャート: 判断 473"/>
        <xdr:cNvSpPr/>
      </xdr:nvSpPr>
      <xdr:spPr>
        <a:xfrm>
          <a:off x="6921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146050</xdr:rowOff>
    </xdr:from>
    <xdr:ext cx="532765" cy="257175"/>
    <xdr:sp macro="" textlink="">
      <xdr:nvSpPr>
        <xdr:cNvPr id="475" name="テキスト ボックス 474"/>
        <xdr:cNvSpPr txBox="1"/>
      </xdr:nvSpPr>
      <xdr:spPr>
        <a:xfrm>
          <a:off x="6704965" y="16262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81280</xdr:rowOff>
    </xdr:from>
    <xdr:to>
      <xdr:col>55</xdr:col>
      <xdr:colOff>50800</xdr:colOff>
      <xdr:row>97</xdr:row>
      <xdr:rowOff>11430</xdr:rowOff>
    </xdr:to>
    <xdr:sp macro="" textlink="">
      <xdr:nvSpPr>
        <xdr:cNvPr id="481" name="楕円 480"/>
        <xdr:cNvSpPr/>
      </xdr:nvSpPr>
      <xdr:spPr>
        <a:xfrm>
          <a:off x="104267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59690</xdr:rowOff>
    </xdr:from>
    <xdr:ext cx="534670" cy="259080"/>
    <xdr:sp macro="" textlink="">
      <xdr:nvSpPr>
        <xdr:cNvPr id="482" name="土木費該当値テキスト"/>
        <xdr:cNvSpPr txBox="1"/>
      </xdr:nvSpPr>
      <xdr:spPr>
        <a:xfrm>
          <a:off x="1052830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110490</xdr:rowOff>
    </xdr:from>
    <xdr:to>
      <xdr:col>50</xdr:col>
      <xdr:colOff>165100</xdr:colOff>
      <xdr:row>97</xdr:row>
      <xdr:rowOff>40640</xdr:rowOff>
    </xdr:to>
    <xdr:sp macro="" textlink="">
      <xdr:nvSpPr>
        <xdr:cNvPr id="483" name="楕円 482"/>
        <xdr:cNvSpPr/>
      </xdr:nvSpPr>
      <xdr:spPr>
        <a:xfrm>
          <a:off x="9588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32765" cy="257175"/>
    <xdr:sp macro="" textlink="">
      <xdr:nvSpPr>
        <xdr:cNvPr id="484" name="テキスト ボックス 483"/>
        <xdr:cNvSpPr txBox="1"/>
      </xdr:nvSpPr>
      <xdr:spPr>
        <a:xfrm>
          <a:off x="9371965" y="16662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99695</xdr:rowOff>
    </xdr:from>
    <xdr:to>
      <xdr:col>46</xdr:col>
      <xdr:colOff>38100</xdr:colOff>
      <xdr:row>97</xdr:row>
      <xdr:rowOff>29845</xdr:rowOff>
    </xdr:to>
    <xdr:sp macro="" textlink="">
      <xdr:nvSpPr>
        <xdr:cNvPr id="485" name="楕円 484"/>
        <xdr:cNvSpPr/>
      </xdr:nvSpPr>
      <xdr:spPr>
        <a:xfrm>
          <a:off x="8699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20955</xdr:rowOff>
    </xdr:from>
    <xdr:ext cx="532765" cy="257175"/>
    <xdr:sp macro="" textlink="">
      <xdr:nvSpPr>
        <xdr:cNvPr id="486" name="テキスト ボックス 485"/>
        <xdr:cNvSpPr txBox="1"/>
      </xdr:nvSpPr>
      <xdr:spPr>
        <a:xfrm>
          <a:off x="8482965" y="16651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63500</xdr:rowOff>
    </xdr:from>
    <xdr:to>
      <xdr:col>41</xdr:col>
      <xdr:colOff>101600</xdr:colOff>
      <xdr:row>96</xdr:row>
      <xdr:rowOff>164465</xdr:rowOff>
    </xdr:to>
    <xdr:sp macro="" textlink="">
      <xdr:nvSpPr>
        <xdr:cNvPr id="487" name="楕円 486"/>
        <xdr:cNvSpPr/>
      </xdr:nvSpPr>
      <xdr:spPr>
        <a:xfrm>
          <a:off x="7810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155575</xdr:rowOff>
    </xdr:from>
    <xdr:ext cx="532765" cy="257175"/>
    <xdr:sp macro="" textlink="">
      <xdr:nvSpPr>
        <xdr:cNvPr id="488" name="テキスト ボックス 487"/>
        <xdr:cNvSpPr txBox="1"/>
      </xdr:nvSpPr>
      <xdr:spPr>
        <a:xfrm>
          <a:off x="7593965"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74930</xdr:rowOff>
    </xdr:from>
    <xdr:to>
      <xdr:col>36</xdr:col>
      <xdr:colOff>165100</xdr:colOff>
      <xdr:row>97</xdr:row>
      <xdr:rowOff>4445</xdr:rowOff>
    </xdr:to>
    <xdr:sp macro="" textlink="">
      <xdr:nvSpPr>
        <xdr:cNvPr id="489" name="楕円 488"/>
        <xdr:cNvSpPr/>
      </xdr:nvSpPr>
      <xdr:spPr>
        <a:xfrm>
          <a:off x="6921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167005</xdr:rowOff>
    </xdr:from>
    <xdr:ext cx="532765" cy="257175"/>
    <xdr:sp macro="" textlink="">
      <xdr:nvSpPr>
        <xdr:cNvPr id="490" name="テキスト ボックス 489"/>
        <xdr:cNvSpPr txBox="1"/>
      </xdr:nvSpPr>
      <xdr:spPr>
        <a:xfrm>
          <a:off x="6704965" y="16626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5455" cy="257175"/>
    <xdr:sp macro="" textlink="">
      <xdr:nvSpPr>
        <xdr:cNvPr id="501" name="テキスト ボックス 500"/>
        <xdr:cNvSpPr txBox="1"/>
      </xdr:nvSpPr>
      <xdr:spPr>
        <a:xfrm>
          <a:off x="11978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5455" cy="259080"/>
    <xdr:sp macro="" textlink="">
      <xdr:nvSpPr>
        <xdr:cNvPr id="503" name="テキスト ボックス 502"/>
        <xdr:cNvSpPr txBox="1"/>
      </xdr:nvSpPr>
      <xdr:spPr>
        <a:xfrm>
          <a:off x="11978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7" name="テキスト ボックス 506"/>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3" name="テキスト ボックス 512"/>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60960</xdr:rowOff>
    </xdr:from>
    <xdr:to>
      <xdr:col>85</xdr:col>
      <xdr:colOff>126365</xdr:colOff>
      <xdr:row>39</xdr:row>
      <xdr:rowOff>104775</xdr:rowOff>
    </xdr:to>
    <xdr:cxnSp macro="">
      <xdr:nvCxnSpPr>
        <xdr:cNvPr id="515" name="直線コネクタ 514"/>
        <xdr:cNvCxnSpPr/>
      </xdr:nvCxnSpPr>
      <xdr:spPr>
        <a:xfrm flipV="1">
          <a:off x="16317595" y="52044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469900" cy="257175"/>
    <xdr:sp macro="" textlink="">
      <xdr:nvSpPr>
        <xdr:cNvPr id="516" name="消防費最小値テキスト"/>
        <xdr:cNvSpPr txBox="1"/>
      </xdr:nvSpPr>
      <xdr:spPr>
        <a:xfrm>
          <a:off x="16370300" y="67957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104775</xdr:rowOff>
    </xdr:from>
    <xdr:to>
      <xdr:col>86</xdr:col>
      <xdr:colOff>25400</xdr:colOff>
      <xdr:row>39</xdr:row>
      <xdr:rowOff>104775</xdr:rowOff>
    </xdr:to>
    <xdr:cxnSp macro="">
      <xdr:nvCxnSpPr>
        <xdr:cNvPr id="517" name="直線コネクタ 516"/>
        <xdr:cNvCxnSpPr/>
      </xdr:nvCxnSpPr>
      <xdr:spPr>
        <a:xfrm>
          <a:off x="16230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7620</xdr:rowOff>
    </xdr:from>
    <xdr:ext cx="534670" cy="257175"/>
    <xdr:sp macro="" textlink="">
      <xdr:nvSpPr>
        <xdr:cNvPr id="518" name="消防費最大値テキスト"/>
        <xdr:cNvSpPr txBox="1"/>
      </xdr:nvSpPr>
      <xdr:spPr>
        <a:xfrm>
          <a:off x="16370300" y="4979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60960</xdr:rowOff>
    </xdr:from>
    <xdr:to>
      <xdr:col>86</xdr:col>
      <xdr:colOff>25400</xdr:colOff>
      <xdr:row>30</xdr:row>
      <xdr:rowOff>60960</xdr:rowOff>
    </xdr:to>
    <xdr:cxnSp macro="">
      <xdr:nvCxnSpPr>
        <xdr:cNvPr id="519" name="直線コネクタ 518"/>
        <xdr:cNvCxnSpPr/>
      </xdr:nvCxnSpPr>
      <xdr:spPr>
        <a:xfrm>
          <a:off x="16230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74930</xdr:rowOff>
    </xdr:from>
    <xdr:to>
      <xdr:col>85</xdr:col>
      <xdr:colOff>127000</xdr:colOff>
      <xdr:row>34</xdr:row>
      <xdr:rowOff>159385</xdr:rowOff>
    </xdr:to>
    <xdr:cxnSp macro="">
      <xdr:nvCxnSpPr>
        <xdr:cNvPr id="520" name="直線コネクタ 519"/>
        <xdr:cNvCxnSpPr/>
      </xdr:nvCxnSpPr>
      <xdr:spPr>
        <a:xfrm flipV="1">
          <a:off x="15481300" y="590423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52705</xdr:rowOff>
    </xdr:from>
    <xdr:ext cx="534670" cy="257175"/>
    <xdr:sp macro="" textlink="">
      <xdr:nvSpPr>
        <xdr:cNvPr id="521" name="消防費平均値テキスト"/>
        <xdr:cNvSpPr txBox="1"/>
      </xdr:nvSpPr>
      <xdr:spPr>
        <a:xfrm>
          <a:off x="16370300" y="60534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4445</xdr:rowOff>
    </xdr:to>
    <xdr:sp macro="" textlink="">
      <xdr:nvSpPr>
        <xdr:cNvPr id="522" name="フローチャート: 判断 521"/>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159385</xdr:rowOff>
    </xdr:from>
    <xdr:to>
      <xdr:col>81</xdr:col>
      <xdr:colOff>50800</xdr:colOff>
      <xdr:row>35</xdr:row>
      <xdr:rowOff>118110</xdr:rowOff>
    </xdr:to>
    <xdr:cxnSp macro="">
      <xdr:nvCxnSpPr>
        <xdr:cNvPr id="523" name="直線コネクタ 522"/>
        <xdr:cNvCxnSpPr/>
      </xdr:nvCxnSpPr>
      <xdr:spPr>
        <a:xfrm flipV="1">
          <a:off x="14592300" y="59886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79375</xdr:rowOff>
    </xdr:from>
    <xdr:to>
      <xdr:col>81</xdr:col>
      <xdr:colOff>101600</xdr:colOff>
      <xdr:row>36</xdr:row>
      <xdr:rowOff>9525</xdr:rowOff>
    </xdr:to>
    <xdr:sp macro="" textlink="">
      <xdr:nvSpPr>
        <xdr:cNvPr id="524" name="フローチャート: 判断 523"/>
        <xdr:cNvSpPr/>
      </xdr:nvSpPr>
      <xdr:spPr>
        <a:xfrm>
          <a:off x="15430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635</xdr:rowOff>
    </xdr:from>
    <xdr:ext cx="532765" cy="259080"/>
    <xdr:sp macro="" textlink="">
      <xdr:nvSpPr>
        <xdr:cNvPr id="525" name="テキスト ボックス 524"/>
        <xdr:cNvSpPr txBox="1"/>
      </xdr:nvSpPr>
      <xdr:spPr>
        <a:xfrm>
          <a:off x="15213965" y="6172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79375</xdr:rowOff>
    </xdr:from>
    <xdr:to>
      <xdr:col>76</xdr:col>
      <xdr:colOff>114300</xdr:colOff>
      <xdr:row>35</xdr:row>
      <xdr:rowOff>118110</xdr:rowOff>
    </xdr:to>
    <xdr:cxnSp macro="">
      <xdr:nvCxnSpPr>
        <xdr:cNvPr id="526" name="直線コネクタ 525"/>
        <xdr:cNvCxnSpPr/>
      </xdr:nvCxnSpPr>
      <xdr:spPr>
        <a:xfrm>
          <a:off x="13703300" y="5737225"/>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527" name="フローチャート: 判断 526"/>
        <xdr:cNvSpPr/>
      </xdr:nvSpPr>
      <xdr:spPr>
        <a:xfrm>
          <a:off x="14541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167640</xdr:rowOff>
    </xdr:from>
    <xdr:ext cx="532765" cy="257175"/>
    <xdr:sp macro="" textlink="">
      <xdr:nvSpPr>
        <xdr:cNvPr id="528" name="テキスト ボックス 527"/>
        <xdr:cNvSpPr txBox="1"/>
      </xdr:nvSpPr>
      <xdr:spPr>
        <a:xfrm>
          <a:off x="14324965" y="616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79375</xdr:rowOff>
    </xdr:from>
    <xdr:to>
      <xdr:col>71</xdr:col>
      <xdr:colOff>177800</xdr:colOff>
      <xdr:row>35</xdr:row>
      <xdr:rowOff>98425</xdr:rowOff>
    </xdr:to>
    <xdr:cxnSp macro="">
      <xdr:nvCxnSpPr>
        <xdr:cNvPr id="529" name="直線コネクタ 528"/>
        <xdr:cNvCxnSpPr/>
      </xdr:nvCxnSpPr>
      <xdr:spPr>
        <a:xfrm flipV="1">
          <a:off x="12814300" y="5737225"/>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160020</xdr:rowOff>
    </xdr:from>
    <xdr:to>
      <xdr:col>72</xdr:col>
      <xdr:colOff>38100</xdr:colOff>
      <xdr:row>35</xdr:row>
      <xdr:rowOff>90170</xdr:rowOff>
    </xdr:to>
    <xdr:sp macro="" textlink="">
      <xdr:nvSpPr>
        <xdr:cNvPr id="530" name="フローチャート: 判断 529"/>
        <xdr:cNvSpPr/>
      </xdr:nvSpPr>
      <xdr:spPr>
        <a:xfrm>
          <a:off x="13652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81280</xdr:rowOff>
    </xdr:from>
    <xdr:ext cx="532765" cy="259080"/>
    <xdr:sp macro="" textlink="">
      <xdr:nvSpPr>
        <xdr:cNvPr id="531" name="テキスト ボックス 530"/>
        <xdr:cNvSpPr txBox="1"/>
      </xdr:nvSpPr>
      <xdr:spPr>
        <a:xfrm>
          <a:off x="13435965" y="6082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116840</xdr:rowOff>
    </xdr:to>
    <xdr:sp macro="" textlink="">
      <xdr:nvSpPr>
        <xdr:cNvPr id="532" name="フローチャート: 判断 531"/>
        <xdr:cNvSpPr/>
      </xdr:nvSpPr>
      <xdr:spPr>
        <a:xfrm>
          <a:off x="12763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133350</xdr:rowOff>
    </xdr:from>
    <xdr:ext cx="532765" cy="257175"/>
    <xdr:sp macro="" textlink="">
      <xdr:nvSpPr>
        <xdr:cNvPr id="533" name="テキスト ボックス 532"/>
        <xdr:cNvSpPr txBox="1"/>
      </xdr:nvSpPr>
      <xdr:spPr>
        <a:xfrm>
          <a:off x="12546965" y="5791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539" name="楕円 538"/>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46355</xdr:rowOff>
    </xdr:from>
    <xdr:ext cx="534670" cy="259080"/>
    <xdr:sp macro="" textlink="">
      <xdr:nvSpPr>
        <xdr:cNvPr id="540" name="消防費該当値テキスト"/>
        <xdr:cNvSpPr txBox="1"/>
      </xdr:nvSpPr>
      <xdr:spPr>
        <a:xfrm>
          <a:off x="163703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109220</xdr:rowOff>
    </xdr:from>
    <xdr:to>
      <xdr:col>81</xdr:col>
      <xdr:colOff>101600</xdr:colOff>
      <xdr:row>35</xdr:row>
      <xdr:rowOff>38735</xdr:rowOff>
    </xdr:to>
    <xdr:sp macro="" textlink="">
      <xdr:nvSpPr>
        <xdr:cNvPr id="541" name="楕円 540"/>
        <xdr:cNvSpPr/>
      </xdr:nvSpPr>
      <xdr:spPr>
        <a:xfrm>
          <a:off x="154305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55245</xdr:rowOff>
    </xdr:from>
    <xdr:ext cx="532765" cy="257175"/>
    <xdr:sp macro="" textlink="">
      <xdr:nvSpPr>
        <xdr:cNvPr id="542" name="テキスト ボックス 541"/>
        <xdr:cNvSpPr txBox="1"/>
      </xdr:nvSpPr>
      <xdr:spPr>
        <a:xfrm>
          <a:off x="15213965" y="5713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67310</xdr:rowOff>
    </xdr:from>
    <xdr:to>
      <xdr:col>76</xdr:col>
      <xdr:colOff>165100</xdr:colOff>
      <xdr:row>35</xdr:row>
      <xdr:rowOff>168910</xdr:rowOff>
    </xdr:to>
    <xdr:sp macro="" textlink="">
      <xdr:nvSpPr>
        <xdr:cNvPr id="543" name="楕円 542"/>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13970</xdr:rowOff>
    </xdr:from>
    <xdr:ext cx="532765" cy="259080"/>
    <xdr:sp macro="" textlink="">
      <xdr:nvSpPr>
        <xdr:cNvPr id="544" name="テキスト ボックス 543"/>
        <xdr:cNvSpPr txBox="1"/>
      </xdr:nvSpPr>
      <xdr:spPr>
        <a:xfrm>
          <a:off x="14324965" y="584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29210</xdr:rowOff>
    </xdr:from>
    <xdr:to>
      <xdr:col>72</xdr:col>
      <xdr:colOff>38100</xdr:colOff>
      <xdr:row>33</xdr:row>
      <xdr:rowOff>130175</xdr:rowOff>
    </xdr:to>
    <xdr:sp macro="" textlink="">
      <xdr:nvSpPr>
        <xdr:cNvPr id="545" name="楕円 544"/>
        <xdr:cNvSpPr/>
      </xdr:nvSpPr>
      <xdr:spPr>
        <a:xfrm>
          <a:off x="13652500" y="5687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146685</xdr:rowOff>
    </xdr:from>
    <xdr:ext cx="532765" cy="257175"/>
    <xdr:sp macro="" textlink="">
      <xdr:nvSpPr>
        <xdr:cNvPr id="546" name="テキスト ボックス 545"/>
        <xdr:cNvSpPr txBox="1"/>
      </xdr:nvSpPr>
      <xdr:spPr>
        <a:xfrm>
          <a:off x="13435965" y="5461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47625</xdr:rowOff>
    </xdr:from>
    <xdr:to>
      <xdr:col>67</xdr:col>
      <xdr:colOff>101600</xdr:colOff>
      <xdr:row>35</xdr:row>
      <xdr:rowOff>149225</xdr:rowOff>
    </xdr:to>
    <xdr:sp macro="" textlink="">
      <xdr:nvSpPr>
        <xdr:cNvPr id="547" name="楕円 546"/>
        <xdr:cNvSpPr/>
      </xdr:nvSpPr>
      <xdr:spPr>
        <a:xfrm>
          <a:off x="12763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140335</xdr:rowOff>
    </xdr:from>
    <xdr:ext cx="532765" cy="259080"/>
    <xdr:sp macro="" textlink="">
      <xdr:nvSpPr>
        <xdr:cNvPr id="548" name="テキスト ボックス 547"/>
        <xdr:cNvSpPr txBox="1"/>
      </xdr:nvSpPr>
      <xdr:spPr>
        <a:xfrm>
          <a:off x="12546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7" name="テキスト ボックス 55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59" name="テキスト ボックス 558"/>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5" name="テキスト ボックス 564"/>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7" name="テキスト ボックス 566"/>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9" name="テキスト ボックス 568"/>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1" name="テキスト ボックス 570"/>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70485</xdr:rowOff>
    </xdr:to>
    <xdr:cxnSp macro="">
      <xdr:nvCxnSpPr>
        <xdr:cNvPr id="573" name="直線コネクタ 572"/>
        <xdr:cNvCxnSpPr/>
      </xdr:nvCxnSpPr>
      <xdr:spPr>
        <a:xfrm flipV="1">
          <a:off x="16317595" y="860361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4670" cy="257175"/>
    <xdr:sp macro="" textlink="">
      <xdr:nvSpPr>
        <xdr:cNvPr id="574" name="教育費最小値テキスト"/>
        <xdr:cNvSpPr txBox="1"/>
      </xdr:nvSpPr>
      <xdr:spPr>
        <a:xfrm>
          <a:off x="16370300" y="100190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70485</xdr:rowOff>
    </xdr:from>
    <xdr:to>
      <xdr:col>86</xdr:col>
      <xdr:colOff>25400</xdr:colOff>
      <xdr:row>58</xdr:row>
      <xdr:rowOff>70485</xdr:rowOff>
    </xdr:to>
    <xdr:cxnSp macro="">
      <xdr:nvCxnSpPr>
        <xdr:cNvPr id="575" name="直線コネクタ 574"/>
        <xdr:cNvCxnSpPr/>
      </xdr:nvCxnSpPr>
      <xdr:spPr>
        <a:xfrm>
          <a:off x="16230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149225</xdr:rowOff>
    </xdr:from>
    <xdr:ext cx="598805" cy="259080"/>
    <xdr:sp macro="" textlink="">
      <xdr:nvSpPr>
        <xdr:cNvPr id="576" name="教育費最大値テキスト"/>
        <xdr:cNvSpPr txBox="1"/>
      </xdr:nvSpPr>
      <xdr:spPr>
        <a:xfrm>
          <a:off x="1637030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77" name="直線コネクタ 576"/>
        <xdr:cNvCxnSpPr/>
      </xdr:nvCxnSpPr>
      <xdr:spPr>
        <a:xfrm>
          <a:off x="16230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109220</xdr:rowOff>
    </xdr:from>
    <xdr:to>
      <xdr:col>85</xdr:col>
      <xdr:colOff>127000</xdr:colOff>
      <xdr:row>57</xdr:row>
      <xdr:rowOff>146050</xdr:rowOff>
    </xdr:to>
    <xdr:cxnSp macro="">
      <xdr:nvCxnSpPr>
        <xdr:cNvPr id="578" name="直線コネクタ 577"/>
        <xdr:cNvCxnSpPr/>
      </xdr:nvCxnSpPr>
      <xdr:spPr>
        <a:xfrm>
          <a:off x="15481300" y="98818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146050</xdr:rowOff>
    </xdr:from>
    <xdr:ext cx="534670" cy="257175"/>
    <xdr:sp macro="" textlink="">
      <xdr:nvSpPr>
        <xdr:cNvPr id="579" name="教育費平均値テキスト"/>
        <xdr:cNvSpPr txBox="1"/>
      </xdr:nvSpPr>
      <xdr:spPr>
        <a:xfrm>
          <a:off x="16370300" y="94043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80" name="フローチャート: 判断 579"/>
        <xdr:cNvSpPr/>
      </xdr:nvSpPr>
      <xdr:spPr>
        <a:xfrm>
          <a:off x="16268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109220</xdr:rowOff>
    </xdr:from>
    <xdr:to>
      <xdr:col>81</xdr:col>
      <xdr:colOff>50800</xdr:colOff>
      <xdr:row>57</xdr:row>
      <xdr:rowOff>158750</xdr:rowOff>
    </xdr:to>
    <xdr:cxnSp macro="">
      <xdr:nvCxnSpPr>
        <xdr:cNvPr id="581" name="直線コネクタ 580"/>
        <xdr:cNvCxnSpPr/>
      </xdr:nvCxnSpPr>
      <xdr:spPr>
        <a:xfrm flipV="1">
          <a:off x="14592300" y="9881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106045</xdr:rowOff>
    </xdr:to>
    <xdr:sp macro="" textlink="">
      <xdr:nvSpPr>
        <xdr:cNvPr id="582" name="フローチャート: 判断 581"/>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122555</xdr:rowOff>
    </xdr:from>
    <xdr:ext cx="532765" cy="257175"/>
    <xdr:sp macro="" textlink="">
      <xdr:nvSpPr>
        <xdr:cNvPr id="583" name="テキスト ボックス 582"/>
        <xdr:cNvSpPr txBox="1"/>
      </xdr:nvSpPr>
      <xdr:spPr>
        <a:xfrm>
          <a:off x="15213965" y="9380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8255</xdr:rowOff>
    </xdr:from>
    <xdr:to>
      <xdr:col>76</xdr:col>
      <xdr:colOff>114300</xdr:colOff>
      <xdr:row>57</xdr:row>
      <xdr:rowOff>158750</xdr:rowOff>
    </xdr:to>
    <xdr:cxnSp macro="">
      <xdr:nvCxnSpPr>
        <xdr:cNvPr id="584" name="直線コネクタ 583"/>
        <xdr:cNvCxnSpPr/>
      </xdr:nvCxnSpPr>
      <xdr:spPr>
        <a:xfrm>
          <a:off x="13703300" y="978090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29845</xdr:rowOff>
    </xdr:from>
    <xdr:to>
      <xdr:col>76</xdr:col>
      <xdr:colOff>165100</xdr:colOff>
      <xdr:row>56</xdr:row>
      <xdr:rowOff>132080</xdr:rowOff>
    </xdr:to>
    <xdr:sp macro="" textlink="">
      <xdr:nvSpPr>
        <xdr:cNvPr id="585" name="フローチャート: 判断 584"/>
        <xdr:cNvSpPr/>
      </xdr:nvSpPr>
      <xdr:spPr>
        <a:xfrm>
          <a:off x="1454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147955</xdr:rowOff>
    </xdr:from>
    <xdr:ext cx="532765" cy="258445"/>
    <xdr:sp macro="" textlink="">
      <xdr:nvSpPr>
        <xdr:cNvPr id="586" name="テキスト ボックス 585"/>
        <xdr:cNvSpPr txBox="1"/>
      </xdr:nvSpPr>
      <xdr:spPr>
        <a:xfrm>
          <a:off x="14324965" y="9406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56515</xdr:rowOff>
    </xdr:from>
    <xdr:to>
      <xdr:col>71</xdr:col>
      <xdr:colOff>177800</xdr:colOff>
      <xdr:row>57</xdr:row>
      <xdr:rowOff>8255</xdr:rowOff>
    </xdr:to>
    <xdr:cxnSp macro="">
      <xdr:nvCxnSpPr>
        <xdr:cNvPr id="587" name="直線コネクタ 586"/>
        <xdr:cNvCxnSpPr/>
      </xdr:nvCxnSpPr>
      <xdr:spPr>
        <a:xfrm>
          <a:off x="12814300" y="965771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15875</xdr:rowOff>
    </xdr:to>
    <xdr:sp macro="" textlink="">
      <xdr:nvSpPr>
        <xdr:cNvPr id="588" name="フローチャート: 判断 587"/>
        <xdr:cNvSpPr/>
      </xdr:nvSpPr>
      <xdr:spPr>
        <a:xfrm>
          <a:off x="13652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32385</xdr:rowOff>
    </xdr:from>
    <xdr:ext cx="532765" cy="257175"/>
    <xdr:sp macro="" textlink="">
      <xdr:nvSpPr>
        <xdr:cNvPr id="589" name="テキスト ボックス 588"/>
        <xdr:cNvSpPr txBox="1"/>
      </xdr:nvSpPr>
      <xdr:spPr>
        <a:xfrm>
          <a:off x="13435965" y="9290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141605</xdr:rowOff>
    </xdr:to>
    <xdr:sp macro="" textlink="">
      <xdr:nvSpPr>
        <xdr:cNvPr id="590" name="フローチャート: 判断 589"/>
        <xdr:cNvSpPr/>
      </xdr:nvSpPr>
      <xdr:spPr>
        <a:xfrm>
          <a:off x="12763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32765" cy="257175"/>
    <xdr:sp macro="" textlink="">
      <xdr:nvSpPr>
        <xdr:cNvPr id="591" name="テキスト ボックス 590"/>
        <xdr:cNvSpPr txBox="1"/>
      </xdr:nvSpPr>
      <xdr:spPr>
        <a:xfrm>
          <a:off x="12546965" y="9733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95250</xdr:rowOff>
    </xdr:from>
    <xdr:to>
      <xdr:col>85</xdr:col>
      <xdr:colOff>177800</xdr:colOff>
      <xdr:row>58</xdr:row>
      <xdr:rowOff>25400</xdr:rowOff>
    </xdr:to>
    <xdr:sp macro="" textlink="">
      <xdr:nvSpPr>
        <xdr:cNvPr id="597" name="楕円 596"/>
        <xdr:cNvSpPr/>
      </xdr:nvSpPr>
      <xdr:spPr>
        <a:xfrm>
          <a:off x="16268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534670" cy="259080"/>
    <xdr:sp macro="" textlink="">
      <xdr:nvSpPr>
        <xdr:cNvPr id="598" name="教育費該当値テキスト"/>
        <xdr:cNvSpPr txBox="1"/>
      </xdr:nvSpPr>
      <xdr:spPr>
        <a:xfrm>
          <a:off x="16370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599" name="楕円 598"/>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150495</xdr:rowOff>
    </xdr:from>
    <xdr:ext cx="532765" cy="259080"/>
    <xdr:sp macro="" textlink="">
      <xdr:nvSpPr>
        <xdr:cNvPr id="600" name="テキスト ボックス 599"/>
        <xdr:cNvSpPr txBox="1"/>
      </xdr:nvSpPr>
      <xdr:spPr>
        <a:xfrm>
          <a:off x="15213965" y="9923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107950</xdr:rowOff>
    </xdr:from>
    <xdr:to>
      <xdr:col>76</xdr:col>
      <xdr:colOff>165100</xdr:colOff>
      <xdr:row>58</xdr:row>
      <xdr:rowOff>38100</xdr:rowOff>
    </xdr:to>
    <xdr:sp macro="" textlink="">
      <xdr:nvSpPr>
        <xdr:cNvPr id="601" name="楕円 600"/>
        <xdr:cNvSpPr/>
      </xdr:nvSpPr>
      <xdr:spPr>
        <a:xfrm>
          <a:off x="14541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29210</xdr:rowOff>
    </xdr:from>
    <xdr:ext cx="532765" cy="257175"/>
    <xdr:sp macro="" textlink="">
      <xdr:nvSpPr>
        <xdr:cNvPr id="602" name="テキスト ボックス 601"/>
        <xdr:cNvSpPr txBox="1"/>
      </xdr:nvSpPr>
      <xdr:spPr>
        <a:xfrm>
          <a:off x="14324965" y="9973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128905</xdr:rowOff>
    </xdr:from>
    <xdr:to>
      <xdr:col>72</xdr:col>
      <xdr:colOff>38100</xdr:colOff>
      <xdr:row>57</xdr:row>
      <xdr:rowOff>59055</xdr:rowOff>
    </xdr:to>
    <xdr:sp macro="" textlink="">
      <xdr:nvSpPr>
        <xdr:cNvPr id="603" name="楕円 602"/>
        <xdr:cNvSpPr/>
      </xdr:nvSpPr>
      <xdr:spPr>
        <a:xfrm>
          <a:off x="13652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50165</xdr:rowOff>
    </xdr:from>
    <xdr:ext cx="532765" cy="259080"/>
    <xdr:sp macro="" textlink="">
      <xdr:nvSpPr>
        <xdr:cNvPr id="604" name="テキスト ボックス 603"/>
        <xdr:cNvSpPr txBox="1"/>
      </xdr:nvSpPr>
      <xdr:spPr>
        <a:xfrm>
          <a:off x="13435965" y="9822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605" name="楕円 604"/>
        <xdr:cNvSpPr/>
      </xdr:nvSpPr>
      <xdr:spPr>
        <a:xfrm>
          <a:off x="12763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2765" cy="257175"/>
    <xdr:sp macro="" textlink="">
      <xdr:nvSpPr>
        <xdr:cNvPr id="606" name="テキスト ボックス 605"/>
        <xdr:cNvSpPr txBox="1"/>
      </xdr:nvSpPr>
      <xdr:spPr>
        <a:xfrm>
          <a:off x="12546965" y="9382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5" name="テキスト ボックス 614"/>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18" name="テキスト ボックス 617"/>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9" name="直線コネクタ 61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5455" cy="257175"/>
    <xdr:sp macro="" textlink="">
      <xdr:nvSpPr>
        <xdr:cNvPr id="620" name="テキスト ボックス 619"/>
        <xdr:cNvSpPr txBox="1"/>
      </xdr:nvSpPr>
      <xdr:spPr>
        <a:xfrm>
          <a:off x="11978640" y="1317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5455" cy="259080"/>
    <xdr:sp macro="" textlink="">
      <xdr:nvSpPr>
        <xdr:cNvPr id="622" name="テキスト ボックス 621"/>
        <xdr:cNvSpPr txBox="1"/>
      </xdr:nvSpPr>
      <xdr:spPr>
        <a:xfrm>
          <a:off x="11978640" y="1284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5455" cy="257175"/>
    <xdr:sp macro="" textlink="">
      <xdr:nvSpPr>
        <xdr:cNvPr id="624" name="テキスト ボックス 623"/>
        <xdr:cNvSpPr txBox="1"/>
      </xdr:nvSpPr>
      <xdr:spPr>
        <a:xfrm>
          <a:off x="11978640" y="12522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5" name="直線コネクタ 62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6" name="テキスト ボックス 62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8" name="テキスト ボックス 627"/>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30" name="テキスト ボックス 629"/>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99060</xdr:rowOff>
    </xdr:to>
    <xdr:cxnSp macro="">
      <xdr:nvCxnSpPr>
        <xdr:cNvPr id="632" name="直線コネクタ 631"/>
        <xdr:cNvCxnSpPr/>
      </xdr:nvCxnSpPr>
      <xdr:spPr>
        <a:xfrm flipV="1">
          <a:off x="16317595" y="12186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34670" cy="257175"/>
    <xdr:sp macro="" textlink="">
      <xdr:nvSpPr>
        <xdr:cNvPr id="635" name="災害復旧費最大値テキスト"/>
        <xdr:cNvSpPr txBox="1"/>
      </xdr:nvSpPr>
      <xdr:spPr>
        <a:xfrm>
          <a:off x="16370300" y="11962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6" name="直線コネクタ 635"/>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85090</xdr:rowOff>
    </xdr:from>
    <xdr:to>
      <xdr:col>85</xdr:col>
      <xdr:colOff>127000</xdr:colOff>
      <xdr:row>79</xdr:row>
      <xdr:rowOff>93980</xdr:rowOff>
    </xdr:to>
    <xdr:cxnSp macro="">
      <xdr:nvCxnSpPr>
        <xdr:cNvPr id="637" name="直線コネクタ 636"/>
        <xdr:cNvCxnSpPr/>
      </xdr:nvCxnSpPr>
      <xdr:spPr>
        <a:xfrm>
          <a:off x="15481300" y="13629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159385</xdr:rowOff>
    </xdr:from>
    <xdr:ext cx="378460" cy="258445"/>
    <xdr:sp macro="" textlink="">
      <xdr:nvSpPr>
        <xdr:cNvPr id="638" name="災害復旧費平均値テキスト"/>
        <xdr:cNvSpPr txBox="1"/>
      </xdr:nvSpPr>
      <xdr:spPr>
        <a:xfrm>
          <a:off x="16370300" y="13361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39" name="フローチャート: 判断 638"/>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74930</xdr:rowOff>
    </xdr:from>
    <xdr:to>
      <xdr:col>81</xdr:col>
      <xdr:colOff>50800</xdr:colOff>
      <xdr:row>79</xdr:row>
      <xdr:rowOff>85090</xdr:rowOff>
    </xdr:to>
    <xdr:cxnSp macro="">
      <xdr:nvCxnSpPr>
        <xdr:cNvPr id="640" name="直線コネクタ 639"/>
        <xdr:cNvCxnSpPr/>
      </xdr:nvCxnSpPr>
      <xdr:spPr>
        <a:xfrm>
          <a:off x="14592300" y="136194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143510</xdr:rowOff>
    </xdr:from>
    <xdr:to>
      <xdr:col>81</xdr:col>
      <xdr:colOff>101600</xdr:colOff>
      <xdr:row>79</xdr:row>
      <xdr:rowOff>73025</xdr:rowOff>
    </xdr:to>
    <xdr:sp macro="" textlink="">
      <xdr:nvSpPr>
        <xdr:cNvPr id="641" name="フローチャート: 判断 640"/>
        <xdr:cNvSpPr/>
      </xdr:nvSpPr>
      <xdr:spPr>
        <a:xfrm>
          <a:off x="1543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89535</xdr:rowOff>
    </xdr:from>
    <xdr:ext cx="378460" cy="257175"/>
    <xdr:sp macro="" textlink="">
      <xdr:nvSpPr>
        <xdr:cNvPr id="642" name="テキスト ボックス 641"/>
        <xdr:cNvSpPr txBox="1"/>
      </xdr:nvSpPr>
      <xdr:spPr>
        <a:xfrm>
          <a:off x="15292070" y="13291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74930</xdr:rowOff>
    </xdr:from>
    <xdr:to>
      <xdr:col>76</xdr:col>
      <xdr:colOff>114300</xdr:colOff>
      <xdr:row>79</xdr:row>
      <xdr:rowOff>89535</xdr:rowOff>
    </xdr:to>
    <xdr:cxnSp macro="">
      <xdr:nvCxnSpPr>
        <xdr:cNvPr id="643" name="直線コネクタ 642"/>
        <xdr:cNvCxnSpPr/>
      </xdr:nvCxnSpPr>
      <xdr:spPr>
        <a:xfrm flipV="1">
          <a:off x="13703300" y="13619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44" name="フローチャート: 判断 643"/>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89535</xdr:rowOff>
    </xdr:from>
    <xdr:ext cx="378460" cy="257175"/>
    <xdr:sp macro="" textlink="">
      <xdr:nvSpPr>
        <xdr:cNvPr id="645" name="テキスト ボックス 644"/>
        <xdr:cNvSpPr txBox="1"/>
      </xdr:nvSpPr>
      <xdr:spPr>
        <a:xfrm>
          <a:off x="14403070" y="13291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177800</xdr:colOff>
      <xdr:row>79</xdr:row>
      <xdr:rowOff>89535</xdr:rowOff>
    </xdr:to>
    <xdr:cxnSp macro="">
      <xdr:nvCxnSpPr>
        <xdr:cNvPr id="646" name="直線コネクタ 645"/>
        <xdr:cNvCxnSpPr/>
      </xdr:nvCxnSpPr>
      <xdr:spPr>
        <a:xfrm>
          <a:off x="12814300" y="13632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47" name="フローチャート: 判断 646"/>
        <xdr:cNvSpPr/>
      </xdr:nvSpPr>
      <xdr:spPr>
        <a:xfrm>
          <a:off x="13652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53340</xdr:rowOff>
    </xdr:from>
    <xdr:ext cx="467995" cy="257175"/>
    <xdr:sp macro="" textlink="">
      <xdr:nvSpPr>
        <xdr:cNvPr id="648" name="テキスト ボックス 647"/>
        <xdr:cNvSpPr txBox="1"/>
      </xdr:nvSpPr>
      <xdr:spPr>
        <a:xfrm>
          <a:off x="13468350" y="13254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9" name="フローチャート: 判断 648"/>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29845</xdr:rowOff>
    </xdr:from>
    <xdr:ext cx="467995" cy="257175"/>
    <xdr:sp macro="" textlink="">
      <xdr:nvSpPr>
        <xdr:cNvPr id="650" name="テキスト ボックス 649"/>
        <xdr:cNvSpPr txBox="1"/>
      </xdr:nvSpPr>
      <xdr:spPr>
        <a:xfrm>
          <a:off x="12579350" y="13231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43180</xdr:rowOff>
    </xdr:from>
    <xdr:to>
      <xdr:col>85</xdr:col>
      <xdr:colOff>177800</xdr:colOff>
      <xdr:row>79</xdr:row>
      <xdr:rowOff>144780</xdr:rowOff>
    </xdr:to>
    <xdr:sp macro="" textlink="">
      <xdr:nvSpPr>
        <xdr:cNvPr id="656" name="楕円 655"/>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129540</xdr:rowOff>
    </xdr:from>
    <xdr:ext cx="313690" cy="259080"/>
    <xdr:sp macro="" textlink="">
      <xdr:nvSpPr>
        <xdr:cNvPr id="657" name="災害復旧費該当値テキスト"/>
        <xdr:cNvSpPr txBox="1"/>
      </xdr:nvSpPr>
      <xdr:spPr>
        <a:xfrm>
          <a:off x="16370300" y="13502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34290</xdr:rowOff>
    </xdr:from>
    <xdr:to>
      <xdr:col>81</xdr:col>
      <xdr:colOff>101600</xdr:colOff>
      <xdr:row>79</xdr:row>
      <xdr:rowOff>135890</xdr:rowOff>
    </xdr:to>
    <xdr:sp macro="" textlink="">
      <xdr:nvSpPr>
        <xdr:cNvPr id="658" name="楕円 657"/>
        <xdr:cNvSpPr/>
      </xdr:nvSpPr>
      <xdr:spPr>
        <a:xfrm>
          <a:off x="15430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127000</xdr:rowOff>
    </xdr:from>
    <xdr:ext cx="378460" cy="259080"/>
    <xdr:sp macro="" textlink="">
      <xdr:nvSpPr>
        <xdr:cNvPr id="659" name="テキスト ボックス 658"/>
        <xdr:cNvSpPr txBox="1"/>
      </xdr:nvSpPr>
      <xdr:spPr>
        <a:xfrm>
          <a:off x="15292070" y="13671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23495</xdr:rowOff>
    </xdr:from>
    <xdr:to>
      <xdr:col>76</xdr:col>
      <xdr:colOff>165100</xdr:colOff>
      <xdr:row>79</xdr:row>
      <xdr:rowOff>125095</xdr:rowOff>
    </xdr:to>
    <xdr:sp macro="" textlink="">
      <xdr:nvSpPr>
        <xdr:cNvPr id="660" name="楕円 659"/>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116205</xdr:rowOff>
    </xdr:from>
    <xdr:ext cx="378460" cy="259080"/>
    <xdr:sp macro="" textlink="">
      <xdr:nvSpPr>
        <xdr:cNvPr id="661" name="テキスト ボックス 660"/>
        <xdr:cNvSpPr txBox="1"/>
      </xdr:nvSpPr>
      <xdr:spPr>
        <a:xfrm>
          <a:off x="14403070" y="13660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38735</xdr:rowOff>
    </xdr:from>
    <xdr:to>
      <xdr:col>72</xdr:col>
      <xdr:colOff>38100</xdr:colOff>
      <xdr:row>79</xdr:row>
      <xdr:rowOff>140335</xdr:rowOff>
    </xdr:to>
    <xdr:sp macro="" textlink="">
      <xdr:nvSpPr>
        <xdr:cNvPr id="662" name="楕円 661"/>
        <xdr:cNvSpPr/>
      </xdr:nvSpPr>
      <xdr:spPr>
        <a:xfrm>
          <a:off x="13652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132080</xdr:rowOff>
    </xdr:from>
    <xdr:ext cx="313690" cy="257175"/>
    <xdr:sp macro="" textlink="">
      <xdr:nvSpPr>
        <xdr:cNvPr id="663" name="テキスト ボックス 662"/>
        <xdr:cNvSpPr txBox="1"/>
      </xdr:nvSpPr>
      <xdr:spPr>
        <a:xfrm>
          <a:off x="13546455" y="136766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37465</xdr:rowOff>
    </xdr:from>
    <xdr:to>
      <xdr:col>67</xdr:col>
      <xdr:colOff>101600</xdr:colOff>
      <xdr:row>79</xdr:row>
      <xdr:rowOff>139065</xdr:rowOff>
    </xdr:to>
    <xdr:sp macro="" textlink="">
      <xdr:nvSpPr>
        <xdr:cNvPr id="664" name="楕円 663"/>
        <xdr:cNvSpPr/>
      </xdr:nvSpPr>
      <xdr:spPr>
        <a:xfrm>
          <a:off x="12763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130175</xdr:rowOff>
    </xdr:from>
    <xdr:ext cx="313690" cy="259080"/>
    <xdr:sp macro="" textlink="">
      <xdr:nvSpPr>
        <xdr:cNvPr id="665" name="テキスト ボックス 664"/>
        <xdr:cNvSpPr txBox="1"/>
      </xdr:nvSpPr>
      <xdr:spPr>
        <a:xfrm>
          <a:off x="12657455" y="13674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4" name="テキスト ボックス 673"/>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7" name="テキスト ボックス 676"/>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81" name="テキスト ボックス 680"/>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5" name="テキスト ボックス 68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7" name="テキスト ボックス 68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109855</xdr:rowOff>
    </xdr:to>
    <xdr:cxnSp macro="">
      <xdr:nvCxnSpPr>
        <xdr:cNvPr id="689" name="直線コネクタ 688"/>
        <xdr:cNvCxnSpPr/>
      </xdr:nvCxnSpPr>
      <xdr:spPr>
        <a:xfrm flipV="1">
          <a:off x="16317595" y="15528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113665</xdr:rowOff>
    </xdr:from>
    <xdr:ext cx="534670" cy="258445"/>
    <xdr:sp macro="" textlink="">
      <xdr:nvSpPr>
        <xdr:cNvPr id="690" name="公債費最小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91" name="直線コネクタ 690"/>
        <xdr:cNvCxnSpPr/>
      </xdr:nvCxnSpPr>
      <xdr:spPr>
        <a:xfrm>
          <a:off x="16230600" y="1674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4670" cy="257175"/>
    <xdr:sp macro="" textlink="">
      <xdr:nvSpPr>
        <xdr:cNvPr id="692" name="公債費最大値テキスト"/>
        <xdr:cNvSpPr txBox="1"/>
      </xdr:nvSpPr>
      <xdr:spPr>
        <a:xfrm>
          <a:off x="16370300" y="15302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3" name="直線コネクタ 692"/>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7620</xdr:rowOff>
    </xdr:from>
    <xdr:to>
      <xdr:col>85</xdr:col>
      <xdr:colOff>127000</xdr:colOff>
      <xdr:row>96</xdr:row>
      <xdr:rowOff>44450</xdr:rowOff>
    </xdr:to>
    <xdr:cxnSp macro="">
      <xdr:nvCxnSpPr>
        <xdr:cNvPr id="694" name="直線コネクタ 693"/>
        <xdr:cNvCxnSpPr/>
      </xdr:nvCxnSpPr>
      <xdr:spPr>
        <a:xfrm>
          <a:off x="15481300" y="164668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53340</xdr:rowOff>
    </xdr:from>
    <xdr:ext cx="534670" cy="257175"/>
    <xdr:sp macro="" textlink="">
      <xdr:nvSpPr>
        <xdr:cNvPr id="695" name="公債費平均値テキスト"/>
        <xdr:cNvSpPr txBox="1"/>
      </xdr:nvSpPr>
      <xdr:spPr>
        <a:xfrm>
          <a:off x="16370300" y="16169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696" name="フローチャート: 判断 695"/>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7620</xdr:rowOff>
    </xdr:from>
    <xdr:to>
      <xdr:col>81</xdr:col>
      <xdr:colOff>50800</xdr:colOff>
      <xdr:row>96</xdr:row>
      <xdr:rowOff>24130</xdr:rowOff>
    </xdr:to>
    <xdr:cxnSp macro="">
      <xdr:nvCxnSpPr>
        <xdr:cNvPr id="697" name="直線コネクタ 696"/>
        <xdr:cNvCxnSpPr/>
      </xdr:nvCxnSpPr>
      <xdr:spPr>
        <a:xfrm flipV="1">
          <a:off x="14592300" y="16466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8" name="フローチャート: 判断 697"/>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32765" cy="259080"/>
    <xdr:sp macro="" textlink="">
      <xdr:nvSpPr>
        <xdr:cNvPr id="699" name="テキスト ボックス 698"/>
        <xdr:cNvSpPr txBox="1"/>
      </xdr:nvSpPr>
      <xdr:spPr>
        <a:xfrm>
          <a:off x="15213965" y="16083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24130</xdr:rowOff>
    </xdr:from>
    <xdr:to>
      <xdr:col>76</xdr:col>
      <xdr:colOff>114300</xdr:colOff>
      <xdr:row>96</xdr:row>
      <xdr:rowOff>46990</xdr:rowOff>
    </xdr:to>
    <xdr:cxnSp macro="">
      <xdr:nvCxnSpPr>
        <xdr:cNvPr id="700" name="直線コネクタ 699"/>
        <xdr:cNvCxnSpPr/>
      </xdr:nvCxnSpPr>
      <xdr:spPr>
        <a:xfrm flipV="1">
          <a:off x="13703300" y="16483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701" name="フローチャート: 判断 700"/>
        <xdr:cNvSpPr/>
      </xdr:nvSpPr>
      <xdr:spPr>
        <a:xfrm>
          <a:off x="14541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149225</xdr:rowOff>
    </xdr:from>
    <xdr:ext cx="532765" cy="259080"/>
    <xdr:sp macro="" textlink="">
      <xdr:nvSpPr>
        <xdr:cNvPr id="702" name="テキスト ボックス 701"/>
        <xdr:cNvSpPr txBox="1"/>
      </xdr:nvSpPr>
      <xdr:spPr>
        <a:xfrm>
          <a:off x="14324965" y="16094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29210</xdr:rowOff>
    </xdr:from>
    <xdr:to>
      <xdr:col>71</xdr:col>
      <xdr:colOff>177800</xdr:colOff>
      <xdr:row>96</xdr:row>
      <xdr:rowOff>46990</xdr:rowOff>
    </xdr:to>
    <xdr:cxnSp macro="">
      <xdr:nvCxnSpPr>
        <xdr:cNvPr id="703" name="直線コネクタ 702"/>
        <xdr:cNvCxnSpPr/>
      </xdr:nvCxnSpPr>
      <xdr:spPr>
        <a:xfrm>
          <a:off x="12814300" y="16488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4" name="フローチャート: 判断 703"/>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13970</xdr:rowOff>
    </xdr:from>
    <xdr:ext cx="532765" cy="259080"/>
    <xdr:sp macro="" textlink="">
      <xdr:nvSpPr>
        <xdr:cNvPr id="705" name="テキスト ボックス 704"/>
        <xdr:cNvSpPr txBox="1"/>
      </xdr:nvSpPr>
      <xdr:spPr>
        <a:xfrm>
          <a:off x="13435965" y="16130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6" name="フローチャート: 判断 705"/>
        <xdr:cNvSpPr/>
      </xdr:nvSpPr>
      <xdr:spPr>
        <a:xfrm>
          <a:off x="12763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20955</xdr:rowOff>
    </xdr:from>
    <xdr:ext cx="532765" cy="257175"/>
    <xdr:sp macro="" textlink="">
      <xdr:nvSpPr>
        <xdr:cNvPr id="707" name="テキスト ボックス 706"/>
        <xdr:cNvSpPr txBox="1"/>
      </xdr:nvSpPr>
      <xdr:spPr>
        <a:xfrm>
          <a:off x="12546965" y="16137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165100</xdr:rowOff>
    </xdr:from>
    <xdr:to>
      <xdr:col>85</xdr:col>
      <xdr:colOff>177800</xdr:colOff>
      <xdr:row>96</xdr:row>
      <xdr:rowOff>95250</xdr:rowOff>
    </xdr:to>
    <xdr:sp macro="" textlink="">
      <xdr:nvSpPr>
        <xdr:cNvPr id="713" name="楕円 712"/>
        <xdr:cNvSpPr/>
      </xdr:nvSpPr>
      <xdr:spPr>
        <a:xfrm>
          <a:off x="162687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143510</xdr:rowOff>
    </xdr:from>
    <xdr:ext cx="534670" cy="257175"/>
    <xdr:sp macro="" textlink="">
      <xdr:nvSpPr>
        <xdr:cNvPr id="714" name="公債費該当値テキスト"/>
        <xdr:cNvSpPr txBox="1"/>
      </xdr:nvSpPr>
      <xdr:spPr>
        <a:xfrm>
          <a:off x="16370300" y="16431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128270</xdr:rowOff>
    </xdr:from>
    <xdr:to>
      <xdr:col>81</xdr:col>
      <xdr:colOff>101600</xdr:colOff>
      <xdr:row>96</xdr:row>
      <xdr:rowOff>58420</xdr:rowOff>
    </xdr:to>
    <xdr:sp macro="" textlink="">
      <xdr:nvSpPr>
        <xdr:cNvPr id="715" name="楕円 714"/>
        <xdr:cNvSpPr/>
      </xdr:nvSpPr>
      <xdr:spPr>
        <a:xfrm>
          <a:off x="15430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49530</xdr:rowOff>
    </xdr:from>
    <xdr:ext cx="532765" cy="259080"/>
    <xdr:sp macro="" textlink="">
      <xdr:nvSpPr>
        <xdr:cNvPr id="716" name="テキスト ボックス 715"/>
        <xdr:cNvSpPr txBox="1"/>
      </xdr:nvSpPr>
      <xdr:spPr>
        <a:xfrm>
          <a:off x="15213965" y="16508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144780</xdr:rowOff>
    </xdr:from>
    <xdr:to>
      <xdr:col>76</xdr:col>
      <xdr:colOff>165100</xdr:colOff>
      <xdr:row>96</xdr:row>
      <xdr:rowOff>74930</xdr:rowOff>
    </xdr:to>
    <xdr:sp macro="" textlink="">
      <xdr:nvSpPr>
        <xdr:cNvPr id="717" name="楕円 716"/>
        <xdr:cNvSpPr/>
      </xdr:nvSpPr>
      <xdr:spPr>
        <a:xfrm>
          <a:off x="14541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66040</xdr:rowOff>
    </xdr:from>
    <xdr:ext cx="532765" cy="257175"/>
    <xdr:sp macro="" textlink="">
      <xdr:nvSpPr>
        <xdr:cNvPr id="718" name="テキスト ボックス 717"/>
        <xdr:cNvSpPr txBox="1"/>
      </xdr:nvSpPr>
      <xdr:spPr>
        <a:xfrm>
          <a:off x="14324965" y="16525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167640</xdr:rowOff>
    </xdr:from>
    <xdr:to>
      <xdr:col>72</xdr:col>
      <xdr:colOff>38100</xdr:colOff>
      <xdr:row>96</xdr:row>
      <xdr:rowOff>97790</xdr:rowOff>
    </xdr:to>
    <xdr:sp macro="" textlink="">
      <xdr:nvSpPr>
        <xdr:cNvPr id="719" name="楕円 718"/>
        <xdr:cNvSpPr/>
      </xdr:nvSpPr>
      <xdr:spPr>
        <a:xfrm>
          <a:off x="13652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88900</xdr:rowOff>
    </xdr:from>
    <xdr:ext cx="532765" cy="257175"/>
    <xdr:sp macro="" textlink="">
      <xdr:nvSpPr>
        <xdr:cNvPr id="720" name="テキスト ボックス 719"/>
        <xdr:cNvSpPr txBox="1"/>
      </xdr:nvSpPr>
      <xdr:spPr>
        <a:xfrm>
          <a:off x="13435965" y="16548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149225</xdr:rowOff>
    </xdr:from>
    <xdr:to>
      <xdr:col>67</xdr:col>
      <xdr:colOff>101600</xdr:colOff>
      <xdr:row>96</xdr:row>
      <xdr:rowOff>79375</xdr:rowOff>
    </xdr:to>
    <xdr:sp macro="" textlink="">
      <xdr:nvSpPr>
        <xdr:cNvPr id="721" name="楕円 720"/>
        <xdr:cNvSpPr/>
      </xdr:nvSpPr>
      <xdr:spPr>
        <a:xfrm>
          <a:off x="12763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70485</xdr:rowOff>
    </xdr:from>
    <xdr:ext cx="532765" cy="259080"/>
    <xdr:sp macro="" textlink="">
      <xdr:nvSpPr>
        <xdr:cNvPr id="722" name="テキスト ボックス 721"/>
        <xdr:cNvSpPr txBox="1"/>
      </xdr:nvSpPr>
      <xdr:spPr>
        <a:xfrm>
          <a:off x="12546965" y="16529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1" name="テキスト ボックス 73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4" name="テキスト ボックス 73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6" name="テキスト ボックス 735"/>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8" name="テキスト ボックス 737"/>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40" name="テキスト ボックス 739"/>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42" name="テキスト ボックス 741"/>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4" name="テキスト ボックス 74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46" name="直線コネクタ 745"/>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66675</xdr:rowOff>
    </xdr:from>
    <xdr:ext cx="249555" cy="257175"/>
    <xdr:sp macro="" textlink="">
      <xdr:nvSpPr>
        <xdr:cNvPr id="747" name="諸支出金最小値テキスト"/>
        <xdr:cNvSpPr txBox="1"/>
      </xdr:nvSpPr>
      <xdr:spPr>
        <a:xfrm>
          <a:off x="22212300" y="675322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9900" cy="257175"/>
    <xdr:sp macro="" textlink="">
      <xdr:nvSpPr>
        <xdr:cNvPr id="749" name="諸支出金最大値テキスト"/>
        <xdr:cNvSpPr txBox="1"/>
      </xdr:nvSpPr>
      <xdr:spPr>
        <a:xfrm>
          <a:off x="22212300" y="5001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8460" cy="257175"/>
    <xdr:sp macro="" textlink="">
      <xdr:nvSpPr>
        <xdr:cNvPr id="752" name="諸支出金平均値テキスト"/>
        <xdr:cNvSpPr txBox="1"/>
      </xdr:nvSpPr>
      <xdr:spPr>
        <a:xfrm>
          <a:off x="22212300" y="649922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132715</xdr:rowOff>
    </xdr:from>
    <xdr:to>
      <xdr:col>116</xdr:col>
      <xdr:colOff>114300</xdr:colOff>
      <xdr:row>39</xdr:row>
      <xdr:rowOff>63500</xdr:rowOff>
    </xdr:to>
    <xdr:sp macro="" textlink="">
      <xdr:nvSpPr>
        <xdr:cNvPr id="753" name="フローチャート: 判断 752"/>
        <xdr:cNvSpPr/>
      </xdr:nvSpPr>
      <xdr:spPr>
        <a:xfrm>
          <a:off x="22110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55" name="フローチャート: 判断 754"/>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77470</xdr:rowOff>
    </xdr:from>
    <xdr:ext cx="378460" cy="257175"/>
    <xdr:sp macro="" textlink="">
      <xdr:nvSpPr>
        <xdr:cNvPr id="756" name="テキスト ボックス 755"/>
        <xdr:cNvSpPr txBox="1"/>
      </xdr:nvSpPr>
      <xdr:spPr>
        <a:xfrm>
          <a:off x="21134070" y="64211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758" name="フローチャート: 判断 757"/>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91440</xdr:rowOff>
    </xdr:from>
    <xdr:ext cx="378460" cy="259080"/>
    <xdr:sp macro="" textlink="">
      <xdr:nvSpPr>
        <xdr:cNvPr id="759" name="テキスト ボックス 758"/>
        <xdr:cNvSpPr txBox="1"/>
      </xdr:nvSpPr>
      <xdr:spPr>
        <a:xfrm>
          <a:off x="20245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61" name="フローチャート: 判断 760"/>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99695</xdr:rowOff>
    </xdr:from>
    <xdr:ext cx="313690" cy="257175"/>
    <xdr:sp macro="" textlink="">
      <xdr:nvSpPr>
        <xdr:cNvPr id="762" name="テキスト ボックス 761"/>
        <xdr:cNvSpPr txBox="1"/>
      </xdr:nvSpPr>
      <xdr:spPr>
        <a:xfrm>
          <a:off x="19388455" y="644334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3690" cy="259080"/>
    <xdr:sp macro="" textlink="">
      <xdr:nvSpPr>
        <xdr:cNvPr id="764" name="テキスト ボックス 763"/>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111125</xdr:rowOff>
    </xdr:from>
    <xdr:ext cx="249555" cy="257175"/>
    <xdr:sp macro="" textlink="">
      <xdr:nvSpPr>
        <xdr:cNvPr id="771" name="諸支出金該当値テキスト"/>
        <xdr:cNvSpPr txBox="1"/>
      </xdr:nvSpPr>
      <xdr:spPr>
        <a:xfrm>
          <a:off x="22212300" y="662622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73" name="テキスト ボックス 772"/>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75" name="テキスト ボックス 774"/>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7" name="テキスト ボックス 776"/>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9" name="テキスト ボックス 778"/>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8" name="テキスト ボックス 78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1" name="テキスト ボックス 790"/>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3" name="テキスト ボックス 792"/>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5" name="テキスト ボックス 804"/>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8" name="テキスト ボックス 807"/>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1" name="テキスト ボックス 810"/>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3" name="テキスト ボックス 812"/>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2" name="テキスト ボックス 821"/>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4" name="テキスト ボックス 823"/>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6" name="テキスト ボックス 825"/>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8" name="テキスト ボックス 827"/>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衛生費は新型コロナウイルス感染症関連事業費により増加傾向にあったが、感染の落ち着きにより大幅減となった。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消防費は秦野市・伊勢原市共同消防指令センターの整備により増加しており、類似団体内平均値を上回っている。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民生費は低所得者向けの臨時給付金などの臨時的なもののが生じたほか、子ども・子育て支援給付費や生活保護費の増などにより増となっている。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財政調整基金</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普通交付税や前年度繰越金の減を補てんするために取</a:t>
          </a:r>
          <a:r>
            <a:rPr kumimoji="1" lang="ja-JP" altLang="ja-JP" sz="1300" b="0">
              <a:solidFill>
                <a:schemeClr val="dk1"/>
              </a:solidFill>
              <a:effectLst/>
              <a:latin typeface="ＭＳ ゴシック"/>
              <a:ea typeface="ＭＳ ゴシック"/>
              <a:cs typeface="+mn-cs"/>
            </a:rPr>
            <a:t>崩しを行ったため、</a:t>
          </a:r>
          <a:r>
            <a:rPr kumimoji="1" lang="en-US" altLang="ja-JP" sz="1300" b="0">
              <a:solidFill>
                <a:schemeClr val="dk1"/>
              </a:solidFill>
              <a:effectLst/>
              <a:latin typeface="ＭＳ ゴシック"/>
              <a:ea typeface="ＭＳ ゴシック"/>
              <a:cs typeface="+mn-cs"/>
            </a:rPr>
            <a:t>2.32</a:t>
          </a:r>
          <a:r>
            <a:rPr kumimoji="1" lang="ja-JP" altLang="ja-JP" sz="1300" b="0">
              <a:solidFill>
                <a:schemeClr val="dk1"/>
              </a:solidFill>
              <a:effectLst/>
              <a:latin typeface="ＭＳ ゴシック"/>
              <a:ea typeface="ＭＳ ゴシック"/>
              <a:cs typeface="+mn-cs"/>
            </a:rPr>
            <a:t>ポイント減少した。減少傾向にならないよう残高確保に努める。</a:t>
          </a:r>
          <a:endParaRPr lang="ja-JP" altLang="ja-JP" sz="1300">
            <a:effectLst/>
            <a:latin typeface="ＭＳ ゴシック"/>
            <a:ea typeface="ＭＳ ゴシック"/>
          </a:endParaRPr>
        </a:p>
        <a:p>
          <a:pPr eaLnBrk="1" fontAlgn="auto" latinLnBrk="0" hangingPunct="1"/>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実質収支額</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市税は増となったものの、普通交付税や前年度繰越金の減等により、黒字ではあるが、前年度との比較では</a:t>
          </a:r>
          <a:r>
            <a:rPr kumimoji="1" lang="en-US" altLang="ja-JP" sz="1300">
              <a:solidFill>
                <a:schemeClr val="dk1"/>
              </a:solidFill>
              <a:effectLst/>
              <a:latin typeface="ＭＳ ゴシック"/>
              <a:ea typeface="ＭＳ ゴシック"/>
              <a:cs typeface="+mn-cs"/>
            </a:rPr>
            <a:t>3.61</a:t>
          </a:r>
          <a:r>
            <a:rPr kumimoji="1" lang="ja-JP" altLang="ja-JP" sz="1300">
              <a:solidFill>
                <a:schemeClr val="dk1"/>
              </a:solidFill>
              <a:effectLst/>
              <a:latin typeface="ＭＳ ゴシック"/>
              <a:ea typeface="ＭＳ ゴシック"/>
              <a:cs typeface="+mn-cs"/>
            </a:rPr>
            <a:t>ポイントの減となった。</a:t>
          </a:r>
          <a:br>
            <a:rPr kumimoji="1" lang="ja-JP" altLang="ja-JP" sz="1300">
              <a:solidFill>
                <a:schemeClr val="dk1"/>
              </a:solidFill>
              <a:effectLst/>
              <a:latin typeface="ＭＳ ゴシック"/>
              <a:ea typeface="ＭＳ ゴシック"/>
              <a:cs typeface="+mn-cs"/>
            </a:rPr>
          </a:b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実質単年度収支</a:t>
          </a:r>
          <a:r>
            <a:rPr kumimoji="1" lang="en-US" altLang="ja-JP" sz="1300">
              <a:solidFill>
                <a:schemeClr val="dk1"/>
              </a:solidFill>
              <a:effectLst/>
              <a:latin typeface="ＭＳ ゴシック"/>
              <a:ea typeface="ＭＳ ゴシック"/>
              <a:cs typeface="+mn-cs"/>
            </a:rPr>
            <a:t>】</a:t>
          </a:r>
          <a:r>
            <a:rPr kumimoji="1" lang="ja-JP" altLang="ja-JP" sz="1300" b="0">
              <a:solidFill>
                <a:schemeClr val="dk1"/>
              </a:solidFill>
              <a:effectLst/>
              <a:latin typeface="ＭＳ ゴシック"/>
              <a:ea typeface="ＭＳ ゴシック"/>
              <a:cs typeface="+mn-cs"/>
            </a:rPr>
            <a:t>財政調整基金からの取崩金が積立額を大幅に上回ったため、▲</a:t>
          </a:r>
          <a:r>
            <a:rPr kumimoji="1" lang="en-US" altLang="ja-JP" sz="1300" b="0">
              <a:solidFill>
                <a:schemeClr val="dk1"/>
              </a:solidFill>
              <a:effectLst/>
              <a:latin typeface="ＭＳ ゴシック"/>
              <a:ea typeface="ＭＳ ゴシック"/>
              <a:cs typeface="+mn-cs"/>
            </a:rPr>
            <a:t>5.34</a:t>
          </a:r>
          <a:r>
            <a:rPr kumimoji="1" lang="ja-JP" altLang="ja-JP" sz="1300" b="0">
              <a:solidFill>
                <a:schemeClr val="dk1"/>
              </a:solidFill>
              <a:effectLst/>
              <a:latin typeface="ＭＳ ゴシック"/>
              <a:ea typeface="ＭＳ ゴシック"/>
              <a:cs typeface="+mn-cs"/>
            </a:rPr>
            <a:t>ポイントとなった。連続して赤字とならないよう、慎重な財政運営に努める。</a:t>
          </a:r>
          <a:endParaRPr lang="ja-JP" altLang="ja-JP" sz="13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神奈川県伊勢原市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a:ea typeface="ＭＳ ゴシック"/>
              <a:cs typeface="+mn-cs"/>
            </a:rPr>
            <a:t>令和５年度決算では、全ての会計において実質収支は黒字となっている。</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一般会計は、市税は増となったものの、普通交付税や前年度繰越金の減等により、</a:t>
          </a:r>
          <a:r>
            <a:rPr kumimoji="1" lang="en-US" altLang="ja-JP" sz="1400">
              <a:solidFill>
                <a:schemeClr val="dk1"/>
              </a:solidFill>
              <a:effectLst/>
              <a:latin typeface="ＭＳ ゴシック"/>
              <a:ea typeface="ＭＳ ゴシック"/>
              <a:cs typeface="+mn-cs"/>
            </a:rPr>
            <a:t>3.61</a:t>
          </a:r>
          <a:r>
            <a:rPr kumimoji="1" lang="ja-JP" altLang="ja-JP" sz="1400">
              <a:solidFill>
                <a:schemeClr val="dk1"/>
              </a:solidFill>
              <a:effectLst/>
              <a:latin typeface="ＭＳ ゴシック"/>
              <a:ea typeface="ＭＳ ゴシック"/>
              <a:cs typeface="+mn-cs"/>
            </a:rPr>
            <a:t>ポイント減少した。</a:t>
          </a:r>
          <a:br>
            <a:rPr kumimoji="1" lang="ja-JP" altLang="ja-JP" sz="1400">
              <a:solidFill>
                <a:schemeClr val="dk1"/>
              </a:solidFill>
              <a:effectLst/>
              <a:latin typeface="ＭＳ ゴシック"/>
              <a:ea typeface="ＭＳ ゴシック"/>
              <a:cs typeface="+mn-cs"/>
            </a:rPr>
          </a:br>
          <a:r>
            <a:rPr kumimoji="1" lang="ja-JP" altLang="ja-JP" sz="1400">
              <a:solidFill>
                <a:schemeClr val="dk1"/>
              </a:solidFill>
              <a:effectLst/>
              <a:latin typeface="ＭＳ ゴシック"/>
              <a:ea typeface="ＭＳ ゴシック"/>
              <a:cs typeface="+mn-cs"/>
            </a:rPr>
            <a:t>公共下水道事業会計は、下水道使用料収入や他会計繰入金の増が処理場費等の増を上回り、</a:t>
          </a:r>
          <a:r>
            <a:rPr kumimoji="1" lang="en-US" altLang="ja-JP" sz="1400">
              <a:solidFill>
                <a:schemeClr val="dk1"/>
              </a:solidFill>
              <a:effectLst/>
              <a:latin typeface="ＭＳ ゴシック"/>
              <a:ea typeface="ＭＳ ゴシック"/>
              <a:cs typeface="+mn-cs"/>
            </a:rPr>
            <a:t>0.96</a:t>
          </a:r>
          <a:r>
            <a:rPr kumimoji="1" lang="ja-JP" altLang="ja-JP" sz="1400">
              <a:solidFill>
                <a:schemeClr val="dk1"/>
              </a:solidFill>
              <a:effectLst/>
              <a:latin typeface="ＭＳ ゴシック"/>
              <a:ea typeface="ＭＳ ゴシック"/>
              <a:cs typeface="+mn-cs"/>
            </a:rPr>
            <a:t>ポイント増加した。</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介護保険事業特別会計では、国庫補助や交付金等の増により歳入も増となったが、保険給付費等の歳出の増が上回り、</a:t>
          </a:r>
          <a:r>
            <a:rPr kumimoji="1" lang="en-US" altLang="ja-JP" sz="1400">
              <a:solidFill>
                <a:schemeClr val="dk1"/>
              </a:solidFill>
              <a:effectLst/>
              <a:latin typeface="ＭＳ ゴシック"/>
              <a:ea typeface="ＭＳ ゴシック"/>
              <a:cs typeface="+mn-cs"/>
            </a:rPr>
            <a:t>0.33</a:t>
          </a:r>
          <a:r>
            <a:rPr kumimoji="1" lang="ja-JP" altLang="ja-JP" sz="1400">
              <a:solidFill>
                <a:schemeClr val="dk1"/>
              </a:solidFill>
              <a:effectLst/>
              <a:latin typeface="ＭＳ ゴシック"/>
              <a:ea typeface="ＭＳ ゴシック"/>
              <a:cs typeface="+mn-cs"/>
            </a:rPr>
            <a:t>ポイント減少した。</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国民健康保険事業特別会計では、繰入金等の増により歳入も増となったが、国民健康保険事業費納付金等の歳出の増が上回り、</a:t>
          </a:r>
          <a:r>
            <a:rPr kumimoji="1" lang="en-US" altLang="ja-JP" sz="1400">
              <a:solidFill>
                <a:schemeClr val="dk1"/>
              </a:solidFill>
              <a:effectLst/>
              <a:latin typeface="ＭＳ ゴシック"/>
              <a:ea typeface="ＭＳ ゴシック"/>
              <a:cs typeface="+mn-cs"/>
            </a:rPr>
            <a:t>0.1</a:t>
          </a:r>
          <a:r>
            <a:rPr kumimoji="1" lang="ja-JP" altLang="ja-JP" sz="1400">
              <a:solidFill>
                <a:schemeClr val="dk1"/>
              </a:solidFill>
              <a:effectLst/>
              <a:latin typeface="ＭＳ ゴシック"/>
              <a:ea typeface="ＭＳ ゴシック"/>
              <a:cs typeface="+mn-cs"/>
            </a:rPr>
            <a:t>ポイント減少した。</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後期高齢者医療事業特別会計では、前年度繰越金等の増により歳入も増となったものの、後期高齢者医療広域連合納付金の増等により歳出の増が上回り、</a:t>
          </a:r>
          <a:r>
            <a:rPr kumimoji="1" lang="en-US" altLang="ja-JP" sz="1400">
              <a:solidFill>
                <a:schemeClr val="dk1"/>
              </a:solidFill>
              <a:effectLst/>
              <a:latin typeface="ＭＳ ゴシック"/>
              <a:ea typeface="ＭＳ ゴシック"/>
              <a:cs typeface="+mn-cs"/>
            </a:rPr>
            <a:t>0.24</a:t>
          </a:r>
          <a:r>
            <a:rPr kumimoji="1" lang="ja-JP" altLang="ja-JP" sz="1400">
              <a:solidFill>
                <a:schemeClr val="dk1"/>
              </a:solidFill>
              <a:effectLst/>
              <a:latin typeface="ＭＳ ゴシック"/>
              <a:ea typeface="ＭＳ ゴシック"/>
              <a:cs typeface="+mn-cs"/>
            </a:rPr>
            <a:t>ポイント減少した。黒字ではあるが、指標上は実質収支が出ていない形となった。</a:t>
          </a:r>
          <a:br>
            <a:rPr kumimoji="1" lang="ja-JP" altLang="ja-JP" sz="1400">
              <a:solidFill>
                <a:schemeClr val="dk1"/>
              </a:solidFill>
              <a:effectLst/>
              <a:latin typeface="ＭＳ ゴシック"/>
              <a:ea typeface="ＭＳ ゴシック"/>
              <a:cs typeface="+mn-cs"/>
            </a:rPr>
          </a:br>
          <a:r>
            <a:rPr kumimoji="1" lang="ja-JP" altLang="ja-JP" sz="1400">
              <a:solidFill>
                <a:schemeClr val="dk1"/>
              </a:solidFill>
              <a:effectLst/>
              <a:latin typeface="ＭＳ ゴシック"/>
              <a:ea typeface="ＭＳ ゴシック"/>
              <a:cs typeface="+mn-cs"/>
            </a:rPr>
            <a:t>用地取得事業特別会計では、歳入歳出が同額であるため、実質収支はない。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元利償還金</a:t>
          </a:r>
          <a:r>
            <a:rPr kumimoji="1" lang="en-US"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金額の大きいシティプラザ取得事業費や一部の退職手当債の償還が完了したこと等により、令和５年度は減となった。</a:t>
          </a:r>
          <a:endParaRPr lang="ja-JP" altLang="ja-JP" sz="1400">
            <a:effectLst/>
            <a:latin typeface="ＭＳ ゴシック"/>
            <a:ea typeface="ＭＳ ゴシック"/>
          </a:endParaRPr>
        </a:p>
        <a:p>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公営企業債の元利償還金に対する繰入金</a:t>
          </a:r>
          <a:r>
            <a:rPr kumimoji="1" lang="en-US"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Ｒ３までは減少傾向にあったが、Ｒ４以降は公営企業への繰出金の増に伴い増となっている。</a:t>
          </a:r>
          <a:endParaRPr lang="ja-JP" altLang="ja-JP" sz="1400">
            <a:effectLst/>
            <a:latin typeface="ＭＳ ゴシック"/>
            <a:ea typeface="ＭＳ ゴシック"/>
          </a:endParaRPr>
        </a:p>
        <a:p>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債務負担行為に基づく支出額</a:t>
          </a:r>
          <a:r>
            <a:rPr kumimoji="1" lang="en-US"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事業公社経営健全化計画</a:t>
          </a:r>
          <a:r>
            <a:rPr kumimoji="1" lang="en-US" altLang="ja-JP" sz="1400">
              <a:solidFill>
                <a:schemeClr val="dk1"/>
              </a:solidFill>
              <a:effectLst/>
              <a:latin typeface="ＭＳ ゴシック"/>
              <a:ea typeface="ＭＳ ゴシック"/>
              <a:cs typeface="+mn-cs"/>
            </a:rPr>
            <a:t>(H24</a:t>
          </a:r>
          <a:r>
            <a:rPr kumimoji="1" lang="ja-JP" altLang="ja-JP" sz="1400">
              <a:solidFill>
                <a:schemeClr val="dk1"/>
              </a:solidFill>
              <a:effectLst/>
              <a:latin typeface="ＭＳ ゴシック"/>
              <a:ea typeface="ＭＳ ゴシック"/>
              <a:cs typeface="+mn-cs"/>
            </a:rPr>
            <a:t>～</a:t>
          </a:r>
          <a:r>
            <a:rPr kumimoji="1" lang="en-US" altLang="ja-JP" sz="1400">
              <a:solidFill>
                <a:schemeClr val="dk1"/>
              </a:solidFill>
              <a:effectLst/>
              <a:latin typeface="ＭＳ ゴシック"/>
              <a:ea typeface="ＭＳ ゴシック"/>
              <a:cs typeface="+mn-cs"/>
            </a:rPr>
            <a:t>R7)</a:t>
          </a:r>
          <a:r>
            <a:rPr kumimoji="1" lang="ja-JP" altLang="ja-JP" sz="1400">
              <a:solidFill>
                <a:schemeClr val="dk1"/>
              </a:solidFill>
              <a:effectLst/>
              <a:latin typeface="ＭＳ ゴシック"/>
              <a:ea typeface="ＭＳ ゴシック"/>
              <a:cs typeface="+mn-cs"/>
            </a:rPr>
            <a:t>に基づき、長期債務の解消に取り組んでいる。令和５年度は前年度と比較して２７１百万円の大幅減となった。</a:t>
          </a:r>
          <a:endParaRPr lang="ja-JP" altLang="ja-JP" sz="1400">
            <a:effectLst/>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一般会計等に係る地方債の現在高</a:t>
          </a:r>
          <a:r>
            <a:rPr kumimoji="1" lang="en-US"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一般会計等に係る地方債の現在高について、令和５年度は起債の償還の進捗及び新規借入の抑制に伴い、令和４年度に引き続き減となった。今後は、伊勢原駅北口再開発や、公共施設の老朽化に伴う設備改修等が見込まれており、新規借入の増加が見込まれるが、慎重な財政運営に努める。</a:t>
          </a:r>
          <a:endParaRPr lang="ja-JP" altLang="ja-JP" sz="1400">
            <a:effectLst/>
            <a:latin typeface="ＭＳ ゴシック"/>
            <a:ea typeface="ＭＳ ゴシック"/>
          </a:endParaRPr>
        </a:p>
        <a:p>
          <a:pPr eaLnBrk="1" fontAlgn="auto" latinLnBrk="0" hangingPunct="1"/>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充当可能基金</a:t>
          </a:r>
          <a:r>
            <a:rPr kumimoji="1" lang="en-US"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財政調整基金において、普通交付税や前年度繰越金の減を補てんするために取</a:t>
          </a:r>
          <a:r>
            <a:rPr kumimoji="1" lang="ja-JP" altLang="ja-JP" sz="1400" b="0">
              <a:solidFill>
                <a:schemeClr val="dk1"/>
              </a:solidFill>
              <a:effectLst/>
              <a:latin typeface="ＭＳ ゴシック"/>
              <a:ea typeface="ＭＳ ゴシック"/>
              <a:cs typeface="+mn-cs"/>
            </a:rPr>
            <a:t>崩しを行った結果、充当可能基金が３７９百万円減少した。</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神奈川県伊勢原市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財政調整基金は減となった一方で、その他特定目的基金が増となり、総体としては６３百万円の増となった。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まちづくり市民ファンド寄附金積立基金は、ふるさと納税制度の趣旨により、新規返礼品の拡充や効果的な</a:t>
          </a:r>
          <a:r>
            <a:rPr kumimoji="1" lang="en-US" altLang="ja-JP" sz="1300">
              <a:solidFill>
                <a:schemeClr val="dk1"/>
              </a:solidFill>
              <a:effectLst/>
              <a:latin typeface="ＭＳ ゴシック"/>
              <a:ea typeface="ＭＳ ゴシック"/>
              <a:cs typeface="+mn-cs"/>
            </a:rPr>
            <a:t>PR</a:t>
          </a:r>
          <a:r>
            <a:rPr kumimoji="1" lang="ja-JP" altLang="ja-JP" sz="1300">
              <a:solidFill>
                <a:schemeClr val="dk1"/>
              </a:solidFill>
              <a:effectLst/>
              <a:latin typeface="ＭＳ ゴシック"/>
              <a:ea typeface="ＭＳ ゴシック"/>
              <a:cs typeface="+mn-cs"/>
            </a:rPr>
            <a:t>を行うことにより寄附額の増加に努め、寄附者の意向に沿った事業へ活用する。</a:t>
          </a:r>
          <a:br>
            <a:rPr kumimoji="1" lang="ja-JP" altLang="ja-JP" sz="1300">
              <a:solidFill>
                <a:schemeClr val="dk1"/>
              </a:solidFill>
              <a:effectLst/>
              <a:latin typeface="ＭＳ ゴシック"/>
              <a:ea typeface="ＭＳ ゴシック"/>
              <a:cs typeface="+mn-cs"/>
            </a:rPr>
          </a:br>
          <a:r>
            <a:rPr kumimoji="1" lang="ja-JP" altLang="ja-JP" sz="1300">
              <a:solidFill>
                <a:schemeClr val="dk1"/>
              </a:solidFill>
              <a:effectLst/>
              <a:latin typeface="ＭＳ ゴシック"/>
              <a:ea typeface="ＭＳ ゴシック"/>
              <a:cs typeface="+mn-cs"/>
            </a:rPr>
            <a:t>その他の目的基金は、資金運用を適切に行うことにより基金残高の増加に努める。</a:t>
          </a:r>
          <a:endParaRPr lang="ja-JP" altLang="ja-JP" sz="1300">
            <a:effectLst/>
            <a:latin typeface="ＭＳ ゴシック"/>
            <a:ea typeface="ＭＳ 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伊勢原市まちづくり市民ファンド寄附金積立基金：寄附者の指定する使途に応じ、関連する事業へ充当する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伊勢原市市街地再開発基金：</a:t>
          </a:r>
          <a:r>
            <a:rPr lang="ja-JP" altLang="ja-JP" sz="1300">
              <a:solidFill>
                <a:schemeClr val="dk1"/>
              </a:solidFill>
              <a:effectLst/>
              <a:latin typeface="ＭＳ ゴシック"/>
              <a:ea typeface="ＭＳ ゴシック"/>
              <a:cs typeface="+mn-cs"/>
            </a:rPr>
            <a:t>市街地再開発事業へ充当する</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伊勢原市公共施設等総合管理基金：</a:t>
          </a:r>
          <a:r>
            <a:rPr lang="ja-JP" altLang="ja-JP" sz="1300">
              <a:solidFill>
                <a:schemeClr val="dk1"/>
              </a:solidFill>
              <a:effectLst/>
              <a:latin typeface="ＭＳ ゴシック"/>
              <a:ea typeface="ＭＳ ゴシック"/>
              <a:cs typeface="+mn-cs"/>
            </a:rPr>
            <a:t>公共施設等の総合的かつ計画的な整備事業に充当する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まちづくり市民ファンド寄附金積立基金については減となったが、伊勢原駅北口再開発に向けた</a:t>
          </a:r>
          <a:r>
            <a:rPr lang="ja-JP" altLang="ja-JP" sz="1300">
              <a:solidFill>
                <a:schemeClr val="dk1"/>
              </a:solidFill>
              <a:effectLst/>
              <a:latin typeface="ＭＳ ゴシック"/>
              <a:ea typeface="ＭＳ ゴシック"/>
              <a:cs typeface="+mn-cs"/>
            </a:rPr>
            <a:t>市街地再開発基金への８２百万円の積立てや、</a:t>
          </a:r>
          <a:r>
            <a:rPr kumimoji="1" lang="ja-JP" altLang="ja-JP" sz="1300">
              <a:solidFill>
                <a:schemeClr val="dk1"/>
              </a:solidFill>
              <a:effectLst/>
              <a:latin typeface="ＭＳ ゴシック"/>
              <a:ea typeface="ＭＳ ゴシック"/>
              <a:cs typeface="+mn-cs"/>
            </a:rPr>
            <a:t>新設した公共施設等総合管理基金への４１０百万円の積み立てた結果、特定目的基金の総体としては増になった。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・まちづくり市民ファンド寄附金積立基金：ふるさと納税制度の趣旨に沿い、新規返礼品の拡充に努める等、寄附額の増加に努め、寄附者の意向に沿った事業に活用する。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・伊勢原市市街地再開発基金：</a:t>
          </a:r>
          <a:r>
            <a:rPr lang="ja-JP" altLang="ja-JP" sz="1300">
              <a:solidFill>
                <a:schemeClr val="dk1"/>
              </a:solidFill>
              <a:effectLst/>
              <a:latin typeface="ＭＳ ゴシック"/>
              <a:ea typeface="ＭＳ ゴシック"/>
              <a:cs typeface="+mn-cs"/>
            </a:rPr>
            <a:t>今後の伊勢原駅北口の再開発に向け、積立てに努める。</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・伊勢原市公共施設等総合管理基金：老朽化の進む</a:t>
          </a:r>
          <a:r>
            <a:rPr lang="ja-JP" altLang="ja-JP" sz="1300">
              <a:solidFill>
                <a:schemeClr val="dk1"/>
              </a:solidFill>
              <a:effectLst/>
              <a:latin typeface="ＭＳ ゴシック"/>
              <a:ea typeface="ＭＳ ゴシック"/>
              <a:cs typeface="+mn-cs"/>
            </a:rPr>
            <a:t>公共施設等の改修に向け、積立てに努める。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財政調整基金において、普通交付税や前年度繰越金の減を補てんするために取</a:t>
          </a:r>
          <a:r>
            <a:rPr kumimoji="1" lang="ja-JP" altLang="ja-JP" sz="1300" b="0">
              <a:solidFill>
                <a:schemeClr val="dk1"/>
              </a:solidFill>
              <a:effectLst/>
              <a:latin typeface="ＭＳ ゴシック"/>
              <a:ea typeface="ＭＳ ゴシック"/>
              <a:cs typeface="+mn-cs"/>
            </a:rPr>
            <a:t>崩しを行った結果、４２１百万円の減となった。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自然災害や景気動向等の影響下におっても、安定したサービスを提供できるようにするため、適正規模の残高確保に努める。</a:t>
          </a:r>
          <a:endParaRPr lang="ja-JP" altLang="ja-JP" sz="1300">
            <a:effectLst/>
            <a:latin typeface="ＭＳ ゴシック"/>
            <a:ea typeface="ＭＳ ゴシック"/>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減債基金の積み立てはない。</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7175"/>
    <xdr:sp macro="" textlink="">
      <xdr:nvSpPr>
        <xdr:cNvPr id="35" name="テキスト ボックス 34"/>
        <xdr:cNvSpPr txBox="1"/>
      </xdr:nvSpPr>
      <xdr:spPr>
        <a:xfrm>
          <a:off x="419100" y="3734435"/>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有形固定資産減価償却率は上昇傾向にあり、類似団体と比較しても</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と高い水準にある。令和３年度に老朽化状況調査を実施し、多くの施設で老朽化が進行している状況を確認した。これを踏まえて令和４年度に改訂した公共施設等総合管理計画を基に、計画的に老朽化対策を進め、本比率の低下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149860</xdr:rowOff>
    </xdr:from>
    <xdr:to>
      <xdr:col>23</xdr:col>
      <xdr:colOff>85090</xdr:colOff>
      <xdr:row>35</xdr:row>
      <xdr:rowOff>15875</xdr:rowOff>
    </xdr:to>
    <xdr:cxnSp macro="">
      <xdr:nvCxnSpPr>
        <xdr:cNvPr id="65" name="直線コネクタ 64"/>
        <xdr:cNvCxnSpPr/>
      </xdr:nvCxnSpPr>
      <xdr:spPr>
        <a:xfrm flipV="1">
          <a:off x="4760595" y="555053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19685</xdr:rowOff>
    </xdr:from>
    <xdr:ext cx="403225" cy="257175"/>
    <xdr:sp macro="" textlink="">
      <xdr:nvSpPr>
        <xdr:cNvPr id="66" name="有形固定資産減価償却率最小値テキスト"/>
        <xdr:cNvSpPr txBox="1"/>
      </xdr:nvSpPr>
      <xdr:spPr>
        <a:xfrm>
          <a:off x="4813300" y="6791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96520</xdr:rowOff>
    </xdr:from>
    <xdr:ext cx="403225" cy="259080"/>
    <xdr:sp macro="" textlink="">
      <xdr:nvSpPr>
        <xdr:cNvPr id="68" name="有形固定資産減価償却率最大値テキスト"/>
        <xdr:cNvSpPr txBox="1"/>
      </xdr:nvSpPr>
      <xdr:spPr>
        <a:xfrm>
          <a:off x="4813300" y="5325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149860</xdr:rowOff>
    </xdr:from>
    <xdr:to>
      <xdr:col>23</xdr:col>
      <xdr:colOff>174625</xdr:colOff>
      <xdr:row>27</xdr:row>
      <xdr:rowOff>149860</xdr:rowOff>
    </xdr:to>
    <xdr:cxnSp macro="">
      <xdr:nvCxnSpPr>
        <xdr:cNvPr id="69" name="直線コネクタ 68"/>
        <xdr:cNvCxnSpPr/>
      </xdr:nvCxnSpPr>
      <xdr:spPr>
        <a:xfrm>
          <a:off x="4673600" y="555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119380</xdr:rowOff>
    </xdr:from>
    <xdr:ext cx="403225" cy="259080"/>
    <xdr:sp macro="" textlink="">
      <xdr:nvSpPr>
        <xdr:cNvPr id="70" name="有形固定資産減価償却率平均値テキスト"/>
        <xdr:cNvSpPr txBox="1"/>
      </xdr:nvSpPr>
      <xdr:spPr>
        <a:xfrm>
          <a:off x="4813300" y="603440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96520</xdr:rowOff>
    </xdr:from>
    <xdr:to>
      <xdr:col>23</xdr:col>
      <xdr:colOff>136525</xdr:colOff>
      <xdr:row>32</xdr:row>
      <xdr:rowOff>26670</xdr:rowOff>
    </xdr:to>
    <xdr:sp macro="" textlink="">
      <xdr:nvSpPr>
        <xdr:cNvPr id="71" name="フローチャート: 判断 70"/>
        <xdr:cNvSpPr/>
      </xdr:nvSpPr>
      <xdr:spPr>
        <a:xfrm>
          <a:off x="47117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39370</xdr:rowOff>
    </xdr:from>
    <xdr:to>
      <xdr:col>19</xdr:col>
      <xdr:colOff>187325</xdr:colOff>
      <xdr:row>31</xdr:row>
      <xdr:rowOff>140970</xdr:rowOff>
    </xdr:to>
    <xdr:sp macro="" textlink="">
      <xdr:nvSpPr>
        <xdr:cNvPr id="72" name="フローチャート: 判断 71"/>
        <xdr:cNvSpPr/>
      </xdr:nvSpPr>
      <xdr:spPr>
        <a:xfrm>
          <a:off x="4000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10160</xdr:rowOff>
    </xdr:from>
    <xdr:to>
      <xdr:col>15</xdr:col>
      <xdr:colOff>187325</xdr:colOff>
      <xdr:row>31</xdr:row>
      <xdr:rowOff>111760</xdr:rowOff>
    </xdr:to>
    <xdr:sp macro="" textlink="">
      <xdr:nvSpPr>
        <xdr:cNvPr id="73" name="フローチャート: 判断 72"/>
        <xdr:cNvSpPr/>
      </xdr:nvSpPr>
      <xdr:spPr>
        <a:xfrm>
          <a:off x="323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6985</xdr:rowOff>
    </xdr:from>
    <xdr:to>
      <xdr:col>11</xdr:col>
      <xdr:colOff>187325</xdr:colOff>
      <xdr:row>31</xdr:row>
      <xdr:rowOff>109220</xdr:rowOff>
    </xdr:to>
    <xdr:sp macro="" textlink="">
      <xdr:nvSpPr>
        <xdr:cNvPr id="74" name="フローチャート: 判断 73"/>
        <xdr:cNvSpPr/>
      </xdr:nvSpPr>
      <xdr:spPr>
        <a:xfrm>
          <a:off x="2476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156845</xdr:rowOff>
    </xdr:from>
    <xdr:to>
      <xdr:col>7</xdr:col>
      <xdr:colOff>187325</xdr:colOff>
      <xdr:row>31</xdr:row>
      <xdr:rowOff>86995</xdr:rowOff>
    </xdr:to>
    <xdr:sp macro="" textlink="">
      <xdr:nvSpPr>
        <xdr:cNvPr id="75" name="フローチャート: 判断 74"/>
        <xdr:cNvSpPr/>
      </xdr:nvSpPr>
      <xdr:spPr>
        <a:xfrm>
          <a:off x="1714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33</xdr:row>
      <xdr:rowOff>163830</xdr:rowOff>
    </xdr:from>
    <xdr:to>
      <xdr:col>23</xdr:col>
      <xdr:colOff>136525</xdr:colOff>
      <xdr:row>34</xdr:row>
      <xdr:rowOff>93980</xdr:rowOff>
    </xdr:to>
    <xdr:sp macro="" textlink="">
      <xdr:nvSpPr>
        <xdr:cNvPr id="81" name="楕円 80"/>
        <xdr:cNvSpPr/>
      </xdr:nvSpPr>
      <xdr:spPr>
        <a:xfrm>
          <a:off x="4711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142240</xdr:rowOff>
    </xdr:from>
    <xdr:ext cx="403225" cy="259080"/>
    <xdr:sp macro="" textlink="">
      <xdr:nvSpPr>
        <xdr:cNvPr id="82" name="有形固定資産減価償却率該当値テキスト"/>
        <xdr:cNvSpPr txBox="1"/>
      </xdr:nvSpPr>
      <xdr:spPr>
        <a:xfrm>
          <a:off x="4813300" y="6571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117475</xdr:rowOff>
    </xdr:from>
    <xdr:to>
      <xdr:col>19</xdr:col>
      <xdr:colOff>187325</xdr:colOff>
      <xdr:row>34</xdr:row>
      <xdr:rowOff>47625</xdr:rowOff>
    </xdr:to>
    <xdr:sp macro="" textlink="">
      <xdr:nvSpPr>
        <xdr:cNvPr id="83" name="楕円 82"/>
        <xdr:cNvSpPr/>
      </xdr:nvSpPr>
      <xdr:spPr>
        <a:xfrm>
          <a:off x="400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168275</xdr:rowOff>
    </xdr:from>
    <xdr:to>
      <xdr:col>23</xdr:col>
      <xdr:colOff>85725</xdr:colOff>
      <xdr:row>34</xdr:row>
      <xdr:rowOff>43180</xdr:rowOff>
    </xdr:to>
    <xdr:cxnSp macro="">
      <xdr:nvCxnSpPr>
        <xdr:cNvPr id="84" name="直線コネクタ 83"/>
        <xdr:cNvCxnSpPr/>
      </xdr:nvCxnSpPr>
      <xdr:spPr>
        <a:xfrm>
          <a:off x="4051300" y="659765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70485</xdr:rowOff>
    </xdr:from>
    <xdr:to>
      <xdr:col>15</xdr:col>
      <xdr:colOff>187325</xdr:colOff>
      <xdr:row>34</xdr:row>
      <xdr:rowOff>635</xdr:rowOff>
    </xdr:to>
    <xdr:sp macro="" textlink="">
      <xdr:nvSpPr>
        <xdr:cNvPr id="85" name="楕円 84"/>
        <xdr:cNvSpPr/>
      </xdr:nvSpPr>
      <xdr:spPr>
        <a:xfrm>
          <a:off x="323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121285</xdr:rowOff>
    </xdr:from>
    <xdr:to>
      <xdr:col>19</xdr:col>
      <xdr:colOff>136525</xdr:colOff>
      <xdr:row>33</xdr:row>
      <xdr:rowOff>168275</xdr:rowOff>
    </xdr:to>
    <xdr:cxnSp macro="">
      <xdr:nvCxnSpPr>
        <xdr:cNvPr id="86" name="直線コネクタ 85"/>
        <xdr:cNvCxnSpPr/>
      </xdr:nvCxnSpPr>
      <xdr:spPr>
        <a:xfrm>
          <a:off x="3289300" y="655066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7" name="楕円 86"/>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121285</xdr:rowOff>
    </xdr:to>
    <xdr:cxnSp macro="">
      <xdr:nvCxnSpPr>
        <xdr:cNvPr id="88" name="直線コネクタ 87"/>
        <xdr:cNvCxnSpPr/>
      </xdr:nvCxnSpPr>
      <xdr:spPr>
        <a:xfrm>
          <a:off x="2527300" y="650748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151765</xdr:rowOff>
    </xdr:from>
    <xdr:to>
      <xdr:col>7</xdr:col>
      <xdr:colOff>187325</xdr:colOff>
      <xdr:row>33</xdr:row>
      <xdr:rowOff>81915</xdr:rowOff>
    </xdr:to>
    <xdr:sp macro="" textlink="">
      <xdr:nvSpPr>
        <xdr:cNvPr id="89" name="楕円 88"/>
        <xdr:cNvSpPr/>
      </xdr:nvSpPr>
      <xdr:spPr>
        <a:xfrm>
          <a:off x="1714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31115</xdr:rowOff>
    </xdr:from>
    <xdr:to>
      <xdr:col>11</xdr:col>
      <xdr:colOff>136525</xdr:colOff>
      <xdr:row>33</xdr:row>
      <xdr:rowOff>78105</xdr:rowOff>
    </xdr:to>
    <xdr:cxnSp macro="">
      <xdr:nvCxnSpPr>
        <xdr:cNvPr id="90" name="直線コネクタ 89"/>
        <xdr:cNvCxnSpPr/>
      </xdr:nvCxnSpPr>
      <xdr:spPr>
        <a:xfrm>
          <a:off x="1765300" y="646049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157480</xdr:rowOff>
    </xdr:from>
    <xdr:ext cx="403225" cy="257175"/>
    <xdr:sp macro="" textlink="">
      <xdr:nvSpPr>
        <xdr:cNvPr id="91" name="n_1aveValue有形固定資産減価償却率"/>
        <xdr:cNvSpPr txBox="1"/>
      </xdr:nvSpPr>
      <xdr:spPr>
        <a:xfrm>
          <a:off x="3836035" y="5901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128270</xdr:rowOff>
    </xdr:from>
    <xdr:ext cx="403225" cy="259080"/>
    <xdr:sp macro="" textlink="">
      <xdr:nvSpPr>
        <xdr:cNvPr id="92" name="n_2aveValue有形固定資産減価償却率"/>
        <xdr:cNvSpPr txBox="1"/>
      </xdr:nvSpPr>
      <xdr:spPr>
        <a:xfrm>
          <a:off x="3086735" y="5871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125095</xdr:rowOff>
    </xdr:from>
    <xdr:ext cx="403225" cy="258445"/>
    <xdr:sp macro="" textlink="">
      <xdr:nvSpPr>
        <xdr:cNvPr id="93" name="n_3aveValue有形固定資産減価償却率"/>
        <xdr:cNvSpPr txBox="1"/>
      </xdr:nvSpPr>
      <xdr:spPr>
        <a:xfrm>
          <a:off x="2324735" y="58686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103505</xdr:rowOff>
    </xdr:from>
    <xdr:ext cx="403225" cy="259080"/>
    <xdr:sp macro="" textlink="">
      <xdr:nvSpPr>
        <xdr:cNvPr id="94" name="n_4aveValue有形固定資産減価償却率"/>
        <xdr:cNvSpPr txBox="1"/>
      </xdr:nvSpPr>
      <xdr:spPr>
        <a:xfrm>
          <a:off x="1562735" y="5847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34</xdr:row>
      <xdr:rowOff>38735</xdr:rowOff>
    </xdr:from>
    <xdr:ext cx="403225" cy="259080"/>
    <xdr:sp macro="" textlink="">
      <xdr:nvSpPr>
        <xdr:cNvPr id="95" name="n_1mainValue有形固定資産減価償却率"/>
        <xdr:cNvSpPr txBox="1"/>
      </xdr:nvSpPr>
      <xdr:spPr>
        <a:xfrm>
          <a:off x="3836035" y="6639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163195</xdr:rowOff>
    </xdr:from>
    <xdr:ext cx="403225" cy="259080"/>
    <xdr:sp macro="" textlink="">
      <xdr:nvSpPr>
        <xdr:cNvPr id="96" name="n_2mainValue有形固定資産減価償却率"/>
        <xdr:cNvSpPr txBox="1"/>
      </xdr:nvSpPr>
      <xdr:spPr>
        <a:xfrm>
          <a:off x="3086735" y="6592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120650</xdr:rowOff>
    </xdr:from>
    <xdr:ext cx="403225" cy="257175"/>
    <xdr:sp macro="" textlink="">
      <xdr:nvSpPr>
        <xdr:cNvPr id="97" name="n_3mainValue有形固定資産減価償却率"/>
        <xdr:cNvSpPr txBox="1"/>
      </xdr:nvSpPr>
      <xdr:spPr>
        <a:xfrm>
          <a:off x="2324735" y="6550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73025</xdr:rowOff>
    </xdr:from>
    <xdr:ext cx="403225" cy="259080"/>
    <xdr:sp macro="" textlink="">
      <xdr:nvSpPr>
        <xdr:cNvPr id="98" name="n_4mainValue有形固定資産減価償却率"/>
        <xdr:cNvSpPr txBox="1"/>
      </xdr:nvSpPr>
      <xdr:spPr>
        <a:xfrm>
          <a:off x="1562735" y="6502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比率は類似団体を上回っているが、償還金額が借入金額を上回ったことから、地方債残高が減となった。また、債務負担行為に基づく支出予定額も減少傾向にある。引き続き、起債の新規発行の抑制等に取組み、本比率の低下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65405</xdr:rowOff>
    </xdr:to>
    <xdr:cxnSp macro="">
      <xdr:nvCxnSpPr>
        <xdr:cNvPr id="129" name="直線コネクタ 128"/>
        <xdr:cNvCxnSpPr/>
      </xdr:nvCxnSpPr>
      <xdr:spPr>
        <a:xfrm flipV="1">
          <a:off x="14793595" y="526161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69215</xdr:rowOff>
    </xdr:from>
    <xdr:ext cx="467995" cy="259080"/>
    <xdr:sp macro="" textlink="">
      <xdr:nvSpPr>
        <xdr:cNvPr id="130" name="債務償還比率最小値テキスト"/>
        <xdr:cNvSpPr txBox="1"/>
      </xdr:nvSpPr>
      <xdr:spPr>
        <a:xfrm>
          <a:off x="14846300" y="6670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65405</xdr:rowOff>
    </xdr:from>
    <xdr:to>
      <xdr:col>76</xdr:col>
      <xdr:colOff>111125</xdr:colOff>
      <xdr:row>34</xdr:row>
      <xdr:rowOff>65405</xdr:rowOff>
    </xdr:to>
    <xdr:cxnSp macro="">
      <xdr:nvCxnSpPr>
        <xdr:cNvPr id="131" name="直線コネクタ 130"/>
        <xdr:cNvCxnSpPr/>
      </xdr:nvCxnSpPr>
      <xdr:spPr>
        <a:xfrm>
          <a:off x="14706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2"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37465</xdr:rowOff>
    </xdr:from>
    <xdr:ext cx="467995" cy="259080"/>
    <xdr:sp macro="" textlink="">
      <xdr:nvSpPr>
        <xdr:cNvPr id="134" name="債務償還比率平均値テキスト"/>
        <xdr:cNvSpPr txBox="1"/>
      </xdr:nvSpPr>
      <xdr:spPr>
        <a:xfrm>
          <a:off x="14846300" y="578104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35" name="フローチャート: 判断 134"/>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12700</xdr:rowOff>
    </xdr:from>
    <xdr:to>
      <xdr:col>72</xdr:col>
      <xdr:colOff>123825</xdr:colOff>
      <xdr:row>30</xdr:row>
      <xdr:rowOff>114300</xdr:rowOff>
    </xdr:to>
    <xdr:sp macro="" textlink="">
      <xdr:nvSpPr>
        <xdr:cNvPr id="136" name="フローチャート: 判断 135"/>
        <xdr:cNvSpPr/>
      </xdr:nvSpPr>
      <xdr:spPr>
        <a:xfrm>
          <a:off x="14033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128905</xdr:rowOff>
    </xdr:from>
    <xdr:to>
      <xdr:col>68</xdr:col>
      <xdr:colOff>123825</xdr:colOff>
      <xdr:row>30</xdr:row>
      <xdr:rowOff>59055</xdr:rowOff>
    </xdr:to>
    <xdr:sp macro="" textlink="">
      <xdr:nvSpPr>
        <xdr:cNvPr id="137" name="フローチャート: 判断 136"/>
        <xdr:cNvSpPr/>
      </xdr:nvSpPr>
      <xdr:spPr>
        <a:xfrm>
          <a:off x="13271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29210</xdr:rowOff>
    </xdr:from>
    <xdr:to>
      <xdr:col>64</xdr:col>
      <xdr:colOff>123825</xdr:colOff>
      <xdr:row>31</xdr:row>
      <xdr:rowOff>130175</xdr:rowOff>
    </xdr:to>
    <xdr:sp macro="" textlink="">
      <xdr:nvSpPr>
        <xdr:cNvPr id="138" name="フローチャート: 判断 137"/>
        <xdr:cNvSpPr/>
      </xdr:nvSpPr>
      <xdr:spPr>
        <a:xfrm>
          <a:off x="12509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57785</xdr:rowOff>
    </xdr:from>
    <xdr:to>
      <xdr:col>60</xdr:col>
      <xdr:colOff>123825</xdr:colOff>
      <xdr:row>31</xdr:row>
      <xdr:rowOff>159385</xdr:rowOff>
    </xdr:to>
    <xdr:sp macro="" textlink="">
      <xdr:nvSpPr>
        <xdr:cNvPr id="139" name="フローチャート: 判断 138"/>
        <xdr:cNvSpPr/>
      </xdr:nvSpPr>
      <xdr:spPr>
        <a:xfrm>
          <a:off x="1174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31</xdr:row>
      <xdr:rowOff>95250</xdr:rowOff>
    </xdr:from>
    <xdr:to>
      <xdr:col>76</xdr:col>
      <xdr:colOff>73025</xdr:colOff>
      <xdr:row>32</xdr:row>
      <xdr:rowOff>25400</xdr:rowOff>
    </xdr:to>
    <xdr:sp macro="" textlink="">
      <xdr:nvSpPr>
        <xdr:cNvPr id="145" name="楕円 144"/>
        <xdr:cNvSpPr/>
      </xdr:nvSpPr>
      <xdr:spPr>
        <a:xfrm>
          <a:off x="147447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73660</xdr:rowOff>
    </xdr:from>
    <xdr:ext cx="467995" cy="259080"/>
    <xdr:sp macro="" textlink="">
      <xdr:nvSpPr>
        <xdr:cNvPr id="146" name="債務償還比率該当値テキスト"/>
        <xdr:cNvSpPr txBox="1"/>
      </xdr:nvSpPr>
      <xdr:spPr>
        <a:xfrm>
          <a:off x="14846300" y="6160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143510</xdr:rowOff>
    </xdr:from>
    <xdr:to>
      <xdr:col>72</xdr:col>
      <xdr:colOff>123825</xdr:colOff>
      <xdr:row>31</xdr:row>
      <xdr:rowOff>73025</xdr:rowOff>
    </xdr:to>
    <xdr:sp macro="" textlink="">
      <xdr:nvSpPr>
        <xdr:cNvPr id="147" name="楕円 146"/>
        <xdr:cNvSpPr/>
      </xdr:nvSpPr>
      <xdr:spPr>
        <a:xfrm>
          <a:off x="14033500" y="60585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22225</xdr:rowOff>
    </xdr:from>
    <xdr:to>
      <xdr:col>76</xdr:col>
      <xdr:colOff>22225</xdr:colOff>
      <xdr:row>31</xdr:row>
      <xdr:rowOff>146050</xdr:rowOff>
    </xdr:to>
    <xdr:cxnSp macro="">
      <xdr:nvCxnSpPr>
        <xdr:cNvPr id="148" name="直線コネクタ 147"/>
        <xdr:cNvCxnSpPr/>
      </xdr:nvCxnSpPr>
      <xdr:spPr>
        <a:xfrm>
          <a:off x="14084300" y="6108700"/>
          <a:ext cx="711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17780</xdr:rowOff>
    </xdr:from>
    <xdr:to>
      <xdr:col>68</xdr:col>
      <xdr:colOff>123825</xdr:colOff>
      <xdr:row>30</xdr:row>
      <xdr:rowOff>119380</xdr:rowOff>
    </xdr:to>
    <xdr:sp macro="" textlink="">
      <xdr:nvSpPr>
        <xdr:cNvPr id="149" name="楕円 148"/>
        <xdr:cNvSpPr/>
      </xdr:nvSpPr>
      <xdr:spPr>
        <a:xfrm>
          <a:off x="13271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68580</xdr:rowOff>
    </xdr:from>
    <xdr:to>
      <xdr:col>72</xdr:col>
      <xdr:colOff>73025</xdr:colOff>
      <xdr:row>31</xdr:row>
      <xdr:rowOff>22225</xdr:rowOff>
    </xdr:to>
    <xdr:cxnSp macro="">
      <xdr:nvCxnSpPr>
        <xdr:cNvPr id="150" name="直線コネクタ 149"/>
        <xdr:cNvCxnSpPr/>
      </xdr:nvCxnSpPr>
      <xdr:spPr>
        <a:xfrm>
          <a:off x="13322300" y="598360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146685</xdr:rowOff>
    </xdr:from>
    <xdr:to>
      <xdr:col>64</xdr:col>
      <xdr:colOff>123825</xdr:colOff>
      <xdr:row>33</xdr:row>
      <xdr:rowOff>76835</xdr:rowOff>
    </xdr:to>
    <xdr:sp macro="" textlink="">
      <xdr:nvSpPr>
        <xdr:cNvPr id="151" name="楕円 150"/>
        <xdr:cNvSpPr/>
      </xdr:nvSpPr>
      <xdr:spPr>
        <a:xfrm>
          <a:off x="12509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68580</xdr:rowOff>
    </xdr:from>
    <xdr:to>
      <xdr:col>68</xdr:col>
      <xdr:colOff>73025</xdr:colOff>
      <xdr:row>33</xdr:row>
      <xdr:rowOff>26035</xdr:rowOff>
    </xdr:to>
    <xdr:cxnSp macro="">
      <xdr:nvCxnSpPr>
        <xdr:cNvPr id="152" name="直線コネクタ 151"/>
        <xdr:cNvCxnSpPr/>
      </xdr:nvCxnSpPr>
      <xdr:spPr>
        <a:xfrm flipV="1">
          <a:off x="12560300" y="5983605"/>
          <a:ext cx="76200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12065</xdr:rowOff>
    </xdr:from>
    <xdr:to>
      <xdr:col>60</xdr:col>
      <xdr:colOff>123825</xdr:colOff>
      <xdr:row>33</xdr:row>
      <xdr:rowOff>113665</xdr:rowOff>
    </xdr:to>
    <xdr:sp macro="" textlink="">
      <xdr:nvSpPr>
        <xdr:cNvPr id="153" name="楕円 152"/>
        <xdr:cNvSpPr/>
      </xdr:nvSpPr>
      <xdr:spPr>
        <a:xfrm>
          <a:off x="1174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26035</xdr:rowOff>
    </xdr:from>
    <xdr:to>
      <xdr:col>64</xdr:col>
      <xdr:colOff>73025</xdr:colOff>
      <xdr:row>33</xdr:row>
      <xdr:rowOff>63500</xdr:rowOff>
    </xdr:to>
    <xdr:cxnSp macro="">
      <xdr:nvCxnSpPr>
        <xdr:cNvPr id="154" name="直線コネクタ 153"/>
        <xdr:cNvCxnSpPr/>
      </xdr:nvCxnSpPr>
      <xdr:spPr>
        <a:xfrm flipV="1">
          <a:off x="11798300" y="645541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132080</xdr:rowOff>
    </xdr:from>
    <xdr:ext cx="467995" cy="257175"/>
    <xdr:sp macro="" textlink="">
      <xdr:nvSpPr>
        <xdr:cNvPr id="155" name="n_1aveValue債務償還比率"/>
        <xdr:cNvSpPr txBox="1"/>
      </xdr:nvSpPr>
      <xdr:spPr>
        <a:xfrm>
          <a:off x="13836650" y="5704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75565</xdr:rowOff>
    </xdr:from>
    <xdr:ext cx="467995" cy="257175"/>
    <xdr:sp macro="" textlink="">
      <xdr:nvSpPr>
        <xdr:cNvPr id="156" name="n_2aveValue債務償還比率"/>
        <xdr:cNvSpPr txBox="1"/>
      </xdr:nvSpPr>
      <xdr:spPr>
        <a:xfrm>
          <a:off x="13087350" y="5647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146685</xdr:rowOff>
    </xdr:from>
    <xdr:ext cx="467995" cy="257175"/>
    <xdr:sp macro="" textlink="">
      <xdr:nvSpPr>
        <xdr:cNvPr id="157" name="n_3aveValue債務償還比率"/>
        <xdr:cNvSpPr txBox="1"/>
      </xdr:nvSpPr>
      <xdr:spPr>
        <a:xfrm>
          <a:off x="12325350" y="5890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4445</xdr:rowOff>
    </xdr:from>
    <xdr:ext cx="467995" cy="259080"/>
    <xdr:sp macro="" textlink="">
      <xdr:nvSpPr>
        <xdr:cNvPr id="158" name="n_4aveValue債務償還比率"/>
        <xdr:cNvSpPr txBox="1"/>
      </xdr:nvSpPr>
      <xdr:spPr>
        <a:xfrm>
          <a:off x="11563350" y="591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64135</xdr:rowOff>
    </xdr:from>
    <xdr:ext cx="467995" cy="257175"/>
    <xdr:sp macro="" textlink="">
      <xdr:nvSpPr>
        <xdr:cNvPr id="159" name="n_1mainValue債務償還比率"/>
        <xdr:cNvSpPr txBox="1"/>
      </xdr:nvSpPr>
      <xdr:spPr>
        <a:xfrm>
          <a:off x="13836650" y="6150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110490</xdr:rowOff>
    </xdr:from>
    <xdr:ext cx="467995" cy="257175"/>
    <xdr:sp macro="" textlink="">
      <xdr:nvSpPr>
        <xdr:cNvPr id="160" name="n_2mainValue債務償還比率"/>
        <xdr:cNvSpPr txBox="1"/>
      </xdr:nvSpPr>
      <xdr:spPr>
        <a:xfrm>
          <a:off x="13087350" y="6025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67945</xdr:rowOff>
    </xdr:from>
    <xdr:ext cx="467995" cy="258445"/>
    <xdr:sp macro="" textlink="">
      <xdr:nvSpPr>
        <xdr:cNvPr id="161" name="n_3mainValue債務償還比率"/>
        <xdr:cNvSpPr txBox="1"/>
      </xdr:nvSpPr>
      <xdr:spPr>
        <a:xfrm>
          <a:off x="12325350" y="64973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104775</xdr:rowOff>
    </xdr:from>
    <xdr:ext cx="467995" cy="259080"/>
    <xdr:sp macro="" textlink="">
      <xdr:nvSpPr>
        <xdr:cNvPr id="162" name="n_4mainValue債務償還比率"/>
        <xdr:cNvSpPr txBox="1"/>
      </xdr:nvSpPr>
      <xdr:spPr>
        <a:xfrm>
          <a:off x="11563350" y="6534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5455" cy="259080"/>
    <xdr:sp macro="" textlink="">
      <xdr:nvSpPr>
        <xdr:cNvPr id="45" name="テキスト ボックス 44"/>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21590</xdr:rowOff>
    </xdr:from>
    <xdr:to>
      <xdr:col>24</xdr:col>
      <xdr:colOff>62865</xdr:colOff>
      <xdr:row>41</xdr:row>
      <xdr:rowOff>41910</xdr:rowOff>
    </xdr:to>
    <xdr:cxnSp macro="">
      <xdr:nvCxnSpPr>
        <xdr:cNvPr id="55" name="直線コネクタ 54"/>
        <xdr:cNvCxnSpPr/>
      </xdr:nvCxnSpPr>
      <xdr:spPr>
        <a:xfrm flipV="1">
          <a:off x="4634865" y="585089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45720</xdr:rowOff>
    </xdr:from>
    <xdr:ext cx="405130" cy="259080"/>
    <xdr:sp macro="" textlink="">
      <xdr:nvSpPr>
        <xdr:cNvPr id="56" name="【道路】&#10;有形固定資産減価償却率最小値テキスト"/>
        <xdr:cNvSpPr txBox="1"/>
      </xdr:nvSpPr>
      <xdr:spPr>
        <a:xfrm>
          <a:off x="4673600" y="707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139700</xdr:rowOff>
    </xdr:from>
    <xdr:ext cx="405130" cy="259080"/>
    <xdr:sp macro="" textlink="">
      <xdr:nvSpPr>
        <xdr:cNvPr id="58" name="【道路】&#10;有形固定資産減価償却率最大値テキスト"/>
        <xdr:cNvSpPr txBox="1"/>
      </xdr:nvSpPr>
      <xdr:spPr>
        <a:xfrm>
          <a:off x="4673600" y="562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21590</xdr:rowOff>
    </xdr:from>
    <xdr:to>
      <xdr:col>24</xdr:col>
      <xdr:colOff>152400</xdr:colOff>
      <xdr:row>34</xdr:row>
      <xdr:rowOff>21590</xdr:rowOff>
    </xdr:to>
    <xdr:cxnSp macro="">
      <xdr:nvCxnSpPr>
        <xdr:cNvPr id="59" name="直線コネクタ 58"/>
        <xdr:cNvCxnSpPr/>
      </xdr:nvCxnSpPr>
      <xdr:spPr>
        <a:xfrm>
          <a:off x="4546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116840</xdr:rowOff>
    </xdr:from>
    <xdr:ext cx="405130" cy="259080"/>
    <xdr:sp macro="" textlink="">
      <xdr:nvSpPr>
        <xdr:cNvPr id="60" name="【道路】&#10;有形固定資産減価償却率平均値テキスト"/>
        <xdr:cNvSpPr txBox="1"/>
      </xdr:nvSpPr>
      <xdr:spPr>
        <a:xfrm>
          <a:off x="4673600" y="628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41275</xdr:rowOff>
    </xdr:from>
    <xdr:to>
      <xdr:col>20</xdr:col>
      <xdr:colOff>38100</xdr:colOff>
      <xdr:row>37</xdr:row>
      <xdr:rowOff>143510</xdr:rowOff>
    </xdr:to>
    <xdr:sp macro="" textlink="">
      <xdr:nvSpPr>
        <xdr:cNvPr id="62" name="フローチャート: 判断 61"/>
        <xdr:cNvSpPr/>
      </xdr:nvSpPr>
      <xdr:spPr>
        <a:xfrm>
          <a:off x="37465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165100</xdr:rowOff>
    </xdr:from>
    <xdr:to>
      <xdr:col>15</xdr:col>
      <xdr:colOff>101600</xdr:colOff>
      <xdr:row>37</xdr:row>
      <xdr:rowOff>95250</xdr:rowOff>
    </xdr:to>
    <xdr:sp macro="" textlink="">
      <xdr:nvSpPr>
        <xdr:cNvPr id="63" name="フローチャート: 判断 62"/>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155575</xdr:rowOff>
    </xdr:from>
    <xdr:to>
      <xdr:col>10</xdr:col>
      <xdr:colOff>165100</xdr:colOff>
      <xdr:row>37</xdr:row>
      <xdr:rowOff>86360</xdr:rowOff>
    </xdr:to>
    <xdr:sp macro="" textlink="">
      <xdr:nvSpPr>
        <xdr:cNvPr id="64" name="フローチャート: 判断 63"/>
        <xdr:cNvSpPr/>
      </xdr:nvSpPr>
      <xdr:spPr>
        <a:xfrm>
          <a:off x="1968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142240</xdr:rowOff>
    </xdr:from>
    <xdr:to>
      <xdr:col>6</xdr:col>
      <xdr:colOff>38100</xdr:colOff>
      <xdr:row>37</xdr:row>
      <xdr:rowOff>72390</xdr:rowOff>
    </xdr:to>
    <xdr:sp macro="" textlink="">
      <xdr:nvSpPr>
        <xdr:cNvPr id="65" name="フローチャート: 判断 64"/>
        <xdr:cNvSpPr/>
      </xdr:nvSpPr>
      <xdr:spPr>
        <a:xfrm>
          <a:off x="1079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109855</xdr:rowOff>
    </xdr:from>
    <xdr:to>
      <xdr:col>24</xdr:col>
      <xdr:colOff>114300</xdr:colOff>
      <xdr:row>39</xdr:row>
      <xdr:rowOff>40640</xdr:rowOff>
    </xdr:to>
    <xdr:sp macro="" textlink="">
      <xdr:nvSpPr>
        <xdr:cNvPr id="71" name="楕円 70"/>
        <xdr:cNvSpPr/>
      </xdr:nvSpPr>
      <xdr:spPr>
        <a:xfrm>
          <a:off x="4584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88265</xdr:rowOff>
    </xdr:from>
    <xdr:ext cx="405130" cy="257175"/>
    <xdr:sp macro="" textlink="">
      <xdr:nvSpPr>
        <xdr:cNvPr id="72" name="【道路】&#10;有形固定資産減価償却率該当値テキスト"/>
        <xdr:cNvSpPr txBox="1"/>
      </xdr:nvSpPr>
      <xdr:spPr>
        <a:xfrm>
          <a:off x="4673600" y="6603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80010</xdr:rowOff>
    </xdr:from>
    <xdr:to>
      <xdr:col>20</xdr:col>
      <xdr:colOff>38100</xdr:colOff>
      <xdr:row>39</xdr:row>
      <xdr:rowOff>10160</xdr:rowOff>
    </xdr:to>
    <xdr:sp macro="" textlink="">
      <xdr:nvSpPr>
        <xdr:cNvPr id="73" name="楕円 72"/>
        <xdr:cNvSpPr/>
      </xdr:nvSpPr>
      <xdr:spPr>
        <a:xfrm>
          <a:off x="3746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130810</xdr:rowOff>
    </xdr:from>
    <xdr:to>
      <xdr:col>24</xdr:col>
      <xdr:colOff>63500</xdr:colOff>
      <xdr:row>38</xdr:row>
      <xdr:rowOff>160655</xdr:rowOff>
    </xdr:to>
    <xdr:cxnSp macro="">
      <xdr:nvCxnSpPr>
        <xdr:cNvPr id="74" name="直線コネクタ 73"/>
        <xdr:cNvCxnSpPr/>
      </xdr:nvCxnSpPr>
      <xdr:spPr>
        <a:xfrm>
          <a:off x="3797300" y="66459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130810</xdr:rowOff>
    </xdr:to>
    <xdr:cxnSp macro="">
      <xdr:nvCxnSpPr>
        <xdr:cNvPr id="76" name="直線コネクタ 75"/>
        <xdr:cNvCxnSpPr/>
      </xdr:nvCxnSpPr>
      <xdr:spPr>
        <a:xfrm>
          <a:off x="2908300" y="66141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22860</xdr:rowOff>
    </xdr:from>
    <xdr:to>
      <xdr:col>10</xdr:col>
      <xdr:colOff>165100</xdr:colOff>
      <xdr:row>38</xdr:row>
      <xdr:rowOff>124460</xdr:rowOff>
    </xdr:to>
    <xdr:sp macro="" textlink="">
      <xdr:nvSpPr>
        <xdr:cNvPr id="77" name="楕円 76"/>
        <xdr:cNvSpPr/>
      </xdr:nvSpPr>
      <xdr:spPr>
        <a:xfrm>
          <a:off x="1968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73660</xdr:rowOff>
    </xdr:from>
    <xdr:to>
      <xdr:col>15</xdr:col>
      <xdr:colOff>50800</xdr:colOff>
      <xdr:row>38</xdr:row>
      <xdr:rowOff>99060</xdr:rowOff>
    </xdr:to>
    <xdr:cxnSp macro="">
      <xdr:nvCxnSpPr>
        <xdr:cNvPr id="78" name="直線コネクタ 77"/>
        <xdr:cNvCxnSpPr/>
      </xdr:nvCxnSpPr>
      <xdr:spPr>
        <a:xfrm>
          <a:off x="2019300" y="65887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0</xdr:rowOff>
    </xdr:from>
    <xdr:to>
      <xdr:col>6</xdr:col>
      <xdr:colOff>38100</xdr:colOff>
      <xdr:row>38</xdr:row>
      <xdr:rowOff>101600</xdr:rowOff>
    </xdr:to>
    <xdr:sp macro="" textlink="">
      <xdr:nvSpPr>
        <xdr:cNvPr id="79" name="楕円 78"/>
        <xdr:cNvSpPr/>
      </xdr:nvSpPr>
      <xdr:spPr>
        <a:xfrm>
          <a:off x="107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50800</xdr:rowOff>
    </xdr:from>
    <xdr:to>
      <xdr:col>10</xdr:col>
      <xdr:colOff>114300</xdr:colOff>
      <xdr:row>38</xdr:row>
      <xdr:rowOff>73660</xdr:rowOff>
    </xdr:to>
    <xdr:cxnSp macro="">
      <xdr:nvCxnSpPr>
        <xdr:cNvPr id="80" name="直線コネクタ 79"/>
        <xdr:cNvCxnSpPr/>
      </xdr:nvCxnSpPr>
      <xdr:spPr>
        <a:xfrm>
          <a:off x="1130300" y="6565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159385</xdr:rowOff>
    </xdr:from>
    <xdr:ext cx="405130" cy="258445"/>
    <xdr:sp macro="" textlink="">
      <xdr:nvSpPr>
        <xdr:cNvPr id="81" name="n_1aveValue【道路】&#10;有形固定資産減価償却率"/>
        <xdr:cNvSpPr txBox="1"/>
      </xdr:nvSpPr>
      <xdr:spPr>
        <a:xfrm>
          <a:off x="3582035" y="6160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111760</xdr:rowOff>
    </xdr:from>
    <xdr:ext cx="403225" cy="257175"/>
    <xdr:sp macro="" textlink="">
      <xdr:nvSpPr>
        <xdr:cNvPr id="82" name="n_2aveValue【道路】&#10;有形固定資産減価償却率"/>
        <xdr:cNvSpPr txBox="1"/>
      </xdr:nvSpPr>
      <xdr:spPr>
        <a:xfrm>
          <a:off x="2705735" y="6112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102235</xdr:rowOff>
    </xdr:from>
    <xdr:ext cx="403225" cy="258445"/>
    <xdr:sp macro="" textlink="">
      <xdr:nvSpPr>
        <xdr:cNvPr id="83" name="n_3aveValue【道路】&#10;有形固定資産減価償却率"/>
        <xdr:cNvSpPr txBox="1"/>
      </xdr:nvSpPr>
      <xdr:spPr>
        <a:xfrm>
          <a:off x="1816735" y="6102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88900</xdr:rowOff>
    </xdr:from>
    <xdr:ext cx="403225" cy="257175"/>
    <xdr:sp macro="" textlink="">
      <xdr:nvSpPr>
        <xdr:cNvPr id="84" name="n_4aveValue【道路】&#10;有形固定資産減価償却率"/>
        <xdr:cNvSpPr txBox="1"/>
      </xdr:nvSpPr>
      <xdr:spPr>
        <a:xfrm>
          <a:off x="927735" y="6089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1270</xdr:rowOff>
    </xdr:from>
    <xdr:ext cx="405130" cy="259080"/>
    <xdr:sp macro="" textlink="">
      <xdr:nvSpPr>
        <xdr:cNvPr id="85" name="n_1mainValue【道路】&#10;有形固定資産減価償却率"/>
        <xdr:cNvSpPr txBox="1"/>
      </xdr:nvSpPr>
      <xdr:spPr>
        <a:xfrm>
          <a:off x="3582035" y="668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140970</xdr:rowOff>
    </xdr:from>
    <xdr:ext cx="403225" cy="259080"/>
    <xdr:sp macro="" textlink="">
      <xdr:nvSpPr>
        <xdr:cNvPr id="86" name="n_2mainValue【道路】&#10;有形固定資産減価償却率"/>
        <xdr:cNvSpPr txBox="1"/>
      </xdr:nvSpPr>
      <xdr:spPr>
        <a:xfrm>
          <a:off x="2705735" y="6656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115570</xdr:rowOff>
    </xdr:from>
    <xdr:ext cx="403225" cy="259080"/>
    <xdr:sp macro="" textlink="">
      <xdr:nvSpPr>
        <xdr:cNvPr id="87" name="n_3mainValue【道路】&#10;有形固定資産減価償却率"/>
        <xdr:cNvSpPr txBox="1"/>
      </xdr:nvSpPr>
      <xdr:spPr>
        <a:xfrm>
          <a:off x="1816735" y="6630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92710</xdr:rowOff>
    </xdr:from>
    <xdr:ext cx="403225" cy="259080"/>
    <xdr:sp macro="" textlink="">
      <xdr:nvSpPr>
        <xdr:cNvPr id="88" name="n_4mainValue【道路】&#10;有形固定資産減価償却率"/>
        <xdr:cNvSpPr txBox="1"/>
      </xdr:nvSpPr>
      <xdr:spPr>
        <a:xfrm>
          <a:off x="927735" y="6607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2" name="テキスト ボックス 101"/>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8" name="テキスト ボックス 107"/>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xdr:rowOff>
    </xdr:from>
    <xdr:to>
      <xdr:col>54</xdr:col>
      <xdr:colOff>189865</xdr:colOff>
      <xdr:row>41</xdr:row>
      <xdr:rowOff>104140</xdr:rowOff>
    </xdr:to>
    <xdr:cxnSp macro="">
      <xdr:nvCxnSpPr>
        <xdr:cNvPr id="112" name="直線コネクタ 111"/>
        <xdr:cNvCxnSpPr/>
      </xdr:nvCxnSpPr>
      <xdr:spPr>
        <a:xfrm flipV="1">
          <a:off x="10476865" y="583184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120650</xdr:rowOff>
    </xdr:from>
    <xdr:ext cx="534670" cy="257175"/>
    <xdr:sp macro="" textlink="">
      <xdr:nvSpPr>
        <xdr:cNvPr id="115" name="【道路】&#10;一人当たり延長最大値テキスト"/>
        <xdr:cNvSpPr txBox="1"/>
      </xdr:nvSpPr>
      <xdr:spPr>
        <a:xfrm>
          <a:off x="10515600" y="56070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2540</xdr:rowOff>
    </xdr:from>
    <xdr:to>
      <xdr:col>55</xdr:col>
      <xdr:colOff>88900</xdr:colOff>
      <xdr:row>34</xdr:row>
      <xdr:rowOff>2540</xdr:rowOff>
    </xdr:to>
    <xdr:cxnSp macro="">
      <xdr:nvCxnSpPr>
        <xdr:cNvPr id="116" name="直線コネクタ 115"/>
        <xdr:cNvCxnSpPr/>
      </xdr:nvCxnSpPr>
      <xdr:spPr>
        <a:xfrm>
          <a:off x="10388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109220</xdr:rowOff>
    </xdr:from>
    <xdr:ext cx="469900" cy="257175"/>
    <xdr:sp macro="" textlink="">
      <xdr:nvSpPr>
        <xdr:cNvPr id="117" name="【道路】&#10;一人当たり延長平均値テキスト"/>
        <xdr:cNvSpPr txBox="1"/>
      </xdr:nvSpPr>
      <xdr:spPr>
        <a:xfrm>
          <a:off x="10515600" y="6624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86360</xdr:rowOff>
    </xdr:from>
    <xdr:to>
      <xdr:col>55</xdr:col>
      <xdr:colOff>50800</xdr:colOff>
      <xdr:row>40</xdr:row>
      <xdr:rowOff>15875</xdr:rowOff>
    </xdr:to>
    <xdr:sp macro="" textlink="">
      <xdr:nvSpPr>
        <xdr:cNvPr id="118" name="フローチャート: 判断 117"/>
        <xdr:cNvSpPr/>
      </xdr:nvSpPr>
      <xdr:spPr>
        <a:xfrm>
          <a:off x="104267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91440</xdr:rowOff>
    </xdr:from>
    <xdr:to>
      <xdr:col>50</xdr:col>
      <xdr:colOff>165100</xdr:colOff>
      <xdr:row>40</xdr:row>
      <xdr:rowOff>21590</xdr:rowOff>
    </xdr:to>
    <xdr:sp macro="" textlink="">
      <xdr:nvSpPr>
        <xdr:cNvPr id="119" name="フローチャート: 判断 118"/>
        <xdr:cNvSpPr/>
      </xdr:nvSpPr>
      <xdr:spPr>
        <a:xfrm>
          <a:off x="9588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0" name="フローチャート: 判断 119"/>
        <xdr:cNvSpPr/>
      </xdr:nvSpPr>
      <xdr:spPr>
        <a:xfrm>
          <a:off x="8699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67945</xdr:rowOff>
    </xdr:from>
    <xdr:to>
      <xdr:col>41</xdr:col>
      <xdr:colOff>101600</xdr:colOff>
      <xdr:row>39</xdr:row>
      <xdr:rowOff>169545</xdr:rowOff>
    </xdr:to>
    <xdr:sp macro="" textlink="">
      <xdr:nvSpPr>
        <xdr:cNvPr id="121" name="フローチャート: 判断 120"/>
        <xdr:cNvSpPr/>
      </xdr:nvSpPr>
      <xdr:spPr>
        <a:xfrm>
          <a:off x="7810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89535</xdr:rowOff>
    </xdr:from>
    <xdr:to>
      <xdr:col>36</xdr:col>
      <xdr:colOff>165100</xdr:colOff>
      <xdr:row>40</xdr:row>
      <xdr:rowOff>19685</xdr:rowOff>
    </xdr:to>
    <xdr:sp macro="" textlink="">
      <xdr:nvSpPr>
        <xdr:cNvPr id="122" name="フローチャート: 判断 121"/>
        <xdr:cNvSpPr/>
      </xdr:nvSpPr>
      <xdr:spPr>
        <a:xfrm>
          <a:off x="6921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13335</xdr:rowOff>
    </xdr:from>
    <xdr:to>
      <xdr:col>55</xdr:col>
      <xdr:colOff>50800</xdr:colOff>
      <xdr:row>40</xdr:row>
      <xdr:rowOff>114935</xdr:rowOff>
    </xdr:to>
    <xdr:sp macro="" textlink="">
      <xdr:nvSpPr>
        <xdr:cNvPr id="128" name="楕円 127"/>
        <xdr:cNvSpPr/>
      </xdr:nvSpPr>
      <xdr:spPr>
        <a:xfrm>
          <a:off x="104267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163195</xdr:rowOff>
    </xdr:from>
    <xdr:ext cx="469900" cy="259080"/>
    <xdr:sp macro="" textlink="">
      <xdr:nvSpPr>
        <xdr:cNvPr id="129" name="【道路】&#10;一人当たり延長該当値テキスト"/>
        <xdr:cNvSpPr txBox="1"/>
      </xdr:nvSpPr>
      <xdr:spPr>
        <a:xfrm>
          <a:off x="10515600" y="684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13335</xdr:rowOff>
    </xdr:from>
    <xdr:to>
      <xdr:col>50</xdr:col>
      <xdr:colOff>165100</xdr:colOff>
      <xdr:row>40</xdr:row>
      <xdr:rowOff>114935</xdr:rowOff>
    </xdr:to>
    <xdr:sp macro="" textlink="">
      <xdr:nvSpPr>
        <xdr:cNvPr id="130" name="楕円 129"/>
        <xdr:cNvSpPr/>
      </xdr:nvSpPr>
      <xdr:spPr>
        <a:xfrm>
          <a:off x="9588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64135</xdr:rowOff>
    </xdr:from>
    <xdr:to>
      <xdr:col>55</xdr:col>
      <xdr:colOff>0</xdr:colOff>
      <xdr:row>40</xdr:row>
      <xdr:rowOff>64135</xdr:rowOff>
    </xdr:to>
    <xdr:cxnSp macro="">
      <xdr:nvCxnSpPr>
        <xdr:cNvPr id="131" name="直線コネクタ 130"/>
        <xdr:cNvCxnSpPr/>
      </xdr:nvCxnSpPr>
      <xdr:spPr>
        <a:xfrm>
          <a:off x="9639300" y="69221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13335</xdr:rowOff>
    </xdr:from>
    <xdr:to>
      <xdr:col>46</xdr:col>
      <xdr:colOff>38100</xdr:colOff>
      <xdr:row>40</xdr:row>
      <xdr:rowOff>114935</xdr:rowOff>
    </xdr:to>
    <xdr:sp macro="" textlink="">
      <xdr:nvSpPr>
        <xdr:cNvPr id="132" name="楕円 131"/>
        <xdr:cNvSpPr/>
      </xdr:nvSpPr>
      <xdr:spPr>
        <a:xfrm>
          <a:off x="8699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64135</xdr:rowOff>
    </xdr:from>
    <xdr:to>
      <xdr:col>50</xdr:col>
      <xdr:colOff>114300</xdr:colOff>
      <xdr:row>40</xdr:row>
      <xdr:rowOff>64135</xdr:rowOff>
    </xdr:to>
    <xdr:cxnSp macro="">
      <xdr:nvCxnSpPr>
        <xdr:cNvPr id="133" name="直線コネクタ 132"/>
        <xdr:cNvCxnSpPr/>
      </xdr:nvCxnSpPr>
      <xdr:spPr>
        <a:xfrm>
          <a:off x="8750300" y="6922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14605</xdr:rowOff>
    </xdr:from>
    <xdr:to>
      <xdr:col>41</xdr:col>
      <xdr:colOff>101600</xdr:colOff>
      <xdr:row>40</xdr:row>
      <xdr:rowOff>116205</xdr:rowOff>
    </xdr:to>
    <xdr:sp macro="" textlink="">
      <xdr:nvSpPr>
        <xdr:cNvPr id="134" name="楕円 133"/>
        <xdr:cNvSpPr/>
      </xdr:nvSpPr>
      <xdr:spPr>
        <a:xfrm>
          <a:off x="7810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64135</xdr:rowOff>
    </xdr:from>
    <xdr:to>
      <xdr:col>45</xdr:col>
      <xdr:colOff>177800</xdr:colOff>
      <xdr:row>40</xdr:row>
      <xdr:rowOff>65405</xdr:rowOff>
    </xdr:to>
    <xdr:cxnSp macro="">
      <xdr:nvCxnSpPr>
        <xdr:cNvPr id="135" name="直線コネクタ 134"/>
        <xdr:cNvCxnSpPr/>
      </xdr:nvCxnSpPr>
      <xdr:spPr>
        <a:xfrm flipV="1">
          <a:off x="7861300" y="6922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xdr:rowOff>
    </xdr:from>
    <xdr:to>
      <xdr:col>36</xdr:col>
      <xdr:colOff>165100</xdr:colOff>
      <xdr:row>40</xdr:row>
      <xdr:rowOff>117475</xdr:rowOff>
    </xdr:to>
    <xdr:sp macro="" textlink="">
      <xdr:nvSpPr>
        <xdr:cNvPr id="136" name="楕円 135"/>
        <xdr:cNvSpPr/>
      </xdr:nvSpPr>
      <xdr:spPr>
        <a:xfrm>
          <a:off x="6921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65405</xdr:rowOff>
    </xdr:from>
    <xdr:to>
      <xdr:col>41</xdr:col>
      <xdr:colOff>50800</xdr:colOff>
      <xdr:row>40</xdr:row>
      <xdr:rowOff>66675</xdr:rowOff>
    </xdr:to>
    <xdr:cxnSp macro="">
      <xdr:nvCxnSpPr>
        <xdr:cNvPr id="137" name="直線コネクタ 136"/>
        <xdr:cNvCxnSpPr/>
      </xdr:nvCxnSpPr>
      <xdr:spPr>
        <a:xfrm flipV="1">
          <a:off x="6972300" y="69234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38100</xdr:rowOff>
    </xdr:from>
    <xdr:ext cx="469900" cy="259080"/>
    <xdr:sp macro="" textlink="">
      <xdr:nvSpPr>
        <xdr:cNvPr id="138" name="n_1aveValue【道路】&#10;一人当たり延長"/>
        <xdr:cNvSpPr txBox="1"/>
      </xdr:nvSpPr>
      <xdr:spPr>
        <a:xfrm>
          <a:off x="9391650" y="655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33020</xdr:rowOff>
    </xdr:from>
    <xdr:ext cx="467995" cy="259080"/>
    <xdr:sp macro="" textlink="">
      <xdr:nvSpPr>
        <xdr:cNvPr id="139" name="n_2aveValue【道路】&#10;一人当たり延長"/>
        <xdr:cNvSpPr txBox="1"/>
      </xdr:nvSpPr>
      <xdr:spPr>
        <a:xfrm>
          <a:off x="8515350" y="6548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14605</xdr:rowOff>
    </xdr:from>
    <xdr:ext cx="467995" cy="259080"/>
    <xdr:sp macro="" textlink="">
      <xdr:nvSpPr>
        <xdr:cNvPr id="140" name="n_3aveValue【道路】&#10;一人当たり延長"/>
        <xdr:cNvSpPr txBox="1"/>
      </xdr:nvSpPr>
      <xdr:spPr>
        <a:xfrm>
          <a:off x="7626350" y="652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36195</xdr:rowOff>
    </xdr:from>
    <xdr:ext cx="467995" cy="259080"/>
    <xdr:sp macro="" textlink="">
      <xdr:nvSpPr>
        <xdr:cNvPr id="141" name="n_4aveValue【道路】&#10;一人当たり延長"/>
        <xdr:cNvSpPr txBox="1"/>
      </xdr:nvSpPr>
      <xdr:spPr>
        <a:xfrm>
          <a:off x="6737350" y="6551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106045</xdr:rowOff>
    </xdr:from>
    <xdr:ext cx="469900" cy="259080"/>
    <xdr:sp macro="" textlink="">
      <xdr:nvSpPr>
        <xdr:cNvPr id="142" name="n_1mainValue【道路】&#10;一人当たり延長"/>
        <xdr:cNvSpPr txBox="1"/>
      </xdr:nvSpPr>
      <xdr:spPr>
        <a:xfrm>
          <a:off x="9391650" y="696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106045</xdr:rowOff>
    </xdr:from>
    <xdr:ext cx="467995" cy="259080"/>
    <xdr:sp macro="" textlink="">
      <xdr:nvSpPr>
        <xdr:cNvPr id="143" name="n_2mainValue【道路】&#10;一人当たり延長"/>
        <xdr:cNvSpPr txBox="1"/>
      </xdr:nvSpPr>
      <xdr:spPr>
        <a:xfrm>
          <a:off x="8515350" y="6964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107315</xdr:rowOff>
    </xdr:from>
    <xdr:ext cx="467995" cy="259080"/>
    <xdr:sp macro="" textlink="">
      <xdr:nvSpPr>
        <xdr:cNvPr id="144" name="n_3mainValue【道路】&#10;一人当たり延長"/>
        <xdr:cNvSpPr txBox="1"/>
      </xdr:nvSpPr>
      <xdr:spPr>
        <a:xfrm>
          <a:off x="7626350" y="6965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109220</xdr:rowOff>
    </xdr:from>
    <xdr:ext cx="467995" cy="257175"/>
    <xdr:sp macro="" textlink="">
      <xdr:nvSpPr>
        <xdr:cNvPr id="145" name="n_4mainValue【道路】&#10;一人当たり延長"/>
        <xdr:cNvSpPr txBox="1"/>
      </xdr:nvSpPr>
      <xdr:spPr>
        <a:xfrm>
          <a:off x="6737350" y="6967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8" name="テキスト ボックス 15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2" name="テキスト ボックス 16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8" name="テキスト ボックス 16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xdr:cNvCxnSpPr/>
      </xdr:nvCxnSpPr>
      <xdr:spPr>
        <a:xfrm flipV="1">
          <a:off x="4634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22860</xdr:rowOff>
    </xdr:from>
    <xdr:ext cx="405130" cy="259080"/>
    <xdr:sp macro="" textlink="">
      <xdr:nvSpPr>
        <xdr:cNvPr id="173" name="【橋りょう・トンネル】&#10;有形固定資産減価償却率最大値テキスト"/>
        <xdr:cNvSpPr txBox="1"/>
      </xdr:nvSpPr>
      <xdr:spPr>
        <a:xfrm>
          <a:off x="4673600" y="928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xdr:cNvCxnSpPr/>
      </xdr:nvCxnSpPr>
      <xdr:spPr>
        <a:xfrm>
          <a:off x="4546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64770</xdr:rowOff>
    </xdr:from>
    <xdr:ext cx="405130" cy="257175"/>
    <xdr:sp macro="" textlink="">
      <xdr:nvSpPr>
        <xdr:cNvPr id="175" name="【橋りょう・トンネル】&#10;有形固定資産減価償却率平均値テキスト"/>
        <xdr:cNvSpPr txBox="1"/>
      </xdr:nvSpPr>
      <xdr:spPr>
        <a:xfrm>
          <a:off x="4673600" y="103517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1" name="テキスト ボックス 18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2" name="テキスト ボックス 18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3" name="テキスト ボックス 18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4" name="テキスト ボックス 18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5" name="テキスト ボックス 18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6" name="楕円 185"/>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105410</xdr:rowOff>
    </xdr:from>
    <xdr:ext cx="405130" cy="259080"/>
    <xdr:sp macro="" textlink="">
      <xdr:nvSpPr>
        <xdr:cNvPr id="187" name="【橋りょう・トンネル】&#10;有形固定資産減価償却率該当値テキスト"/>
        <xdr:cNvSpPr txBox="1"/>
      </xdr:nvSpPr>
      <xdr:spPr>
        <a:xfrm>
          <a:off x="4673600" y="10220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8" name="楕円 187"/>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133350</xdr:rowOff>
    </xdr:to>
    <xdr:cxnSp macro="">
      <xdr:nvCxnSpPr>
        <xdr:cNvPr id="189" name="直線コネクタ 188"/>
        <xdr:cNvCxnSpPr/>
      </xdr:nvCxnSpPr>
      <xdr:spPr>
        <a:xfrm>
          <a:off x="3797300" y="103917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0" name="楕円 189"/>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104775</xdr:rowOff>
    </xdr:to>
    <xdr:cxnSp macro="">
      <xdr:nvCxnSpPr>
        <xdr:cNvPr id="191" name="直線コネクタ 190"/>
        <xdr:cNvCxnSpPr/>
      </xdr:nvCxnSpPr>
      <xdr:spPr>
        <a:xfrm>
          <a:off x="2908300" y="103632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2" name="楕円 191"/>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76200</xdr:rowOff>
    </xdr:to>
    <xdr:cxnSp macro="">
      <xdr:nvCxnSpPr>
        <xdr:cNvPr id="193" name="直線コネクタ 192"/>
        <xdr:cNvCxnSpPr/>
      </xdr:nvCxnSpPr>
      <xdr:spPr>
        <a:xfrm>
          <a:off x="2019300" y="10344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4" name="楕円 193"/>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29210</xdr:rowOff>
    </xdr:from>
    <xdr:to>
      <xdr:col>10</xdr:col>
      <xdr:colOff>114300</xdr:colOff>
      <xdr:row>60</xdr:row>
      <xdr:rowOff>57150</xdr:rowOff>
    </xdr:to>
    <xdr:cxnSp macro="">
      <xdr:nvCxnSpPr>
        <xdr:cNvPr id="195" name="直線コネクタ 194"/>
        <xdr:cNvCxnSpPr/>
      </xdr:nvCxnSpPr>
      <xdr:spPr>
        <a:xfrm>
          <a:off x="1130300" y="1031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163830</xdr:rowOff>
    </xdr:from>
    <xdr:ext cx="405130" cy="259080"/>
    <xdr:sp macro="" textlink="">
      <xdr:nvSpPr>
        <xdr:cNvPr id="196" name="n_1aveValue【橋りょう・トンネル】&#10;有形固定資産減価償却率"/>
        <xdr:cNvSpPr txBox="1"/>
      </xdr:nvSpPr>
      <xdr:spPr>
        <a:xfrm>
          <a:off x="3582035"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152400</xdr:rowOff>
    </xdr:from>
    <xdr:ext cx="403225" cy="259080"/>
    <xdr:sp macro="" textlink="">
      <xdr:nvSpPr>
        <xdr:cNvPr id="197" name="n_2aveValue【橋りょう・トンネル】&#10;有形固定資産減価償却率"/>
        <xdr:cNvSpPr txBox="1"/>
      </xdr:nvSpPr>
      <xdr:spPr>
        <a:xfrm>
          <a:off x="2705735" y="1043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125730</xdr:rowOff>
    </xdr:from>
    <xdr:ext cx="403225" cy="259080"/>
    <xdr:sp macro="" textlink="">
      <xdr:nvSpPr>
        <xdr:cNvPr id="198" name="n_3aveValue【橋りょう・トンネル】&#10;有形固定資産減価償却率"/>
        <xdr:cNvSpPr txBox="1"/>
      </xdr:nvSpPr>
      <xdr:spPr>
        <a:xfrm>
          <a:off x="1816735" y="10412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118110</xdr:rowOff>
    </xdr:from>
    <xdr:ext cx="403225" cy="259080"/>
    <xdr:sp macro="" textlink="">
      <xdr:nvSpPr>
        <xdr:cNvPr id="199" name="n_4aveValue【橋りょう・トンネル】&#10;有形固定資産減価償却率"/>
        <xdr:cNvSpPr txBox="1"/>
      </xdr:nvSpPr>
      <xdr:spPr>
        <a:xfrm>
          <a:off x="927735" y="1040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635</xdr:rowOff>
    </xdr:from>
    <xdr:ext cx="405130" cy="259080"/>
    <xdr:sp macro="" textlink="">
      <xdr:nvSpPr>
        <xdr:cNvPr id="200" name="n_1mainValue【橋りょう・トンネル】&#10;有形固定資産減価償却率"/>
        <xdr:cNvSpPr txBox="1"/>
      </xdr:nvSpPr>
      <xdr:spPr>
        <a:xfrm>
          <a:off x="3582035" y="1011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143510</xdr:rowOff>
    </xdr:from>
    <xdr:ext cx="403225" cy="257175"/>
    <xdr:sp macro="" textlink="">
      <xdr:nvSpPr>
        <xdr:cNvPr id="201" name="n_2mainValue【橋りょう・トンネル】&#10;有形固定資産減価償却率"/>
        <xdr:cNvSpPr txBox="1"/>
      </xdr:nvSpPr>
      <xdr:spPr>
        <a:xfrm>
          <a:off x="2705735" y="10087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124460</xdr:rowOff>
    </xdr:from>
    <xdr:ext cx="403225" cy="259080"/>
    <xdr:sp macro="" textlink="">
      <xdr:nvSpPr>
        <xdr:cNvPr id="202" name="n_3mainValue【橋りょう・トンネル】&#10;有形固定資産減価償却率"/>
        <xdr:cNvSpPr txBox="1"/>
      </xdr:nvSpPr>
      <xdr:spPr>
        <a:xfrm>
          <a:off x="1816735" y="1006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95885</xdr:rowOff>
    </xdr:from>
    <xdr:ext cx="403225" cy="259080"/>
    <xdr:sp macro="" textlink="">
      <xdr:nvSpPr>
        <xdr:cNvPr id="203" name="n_4mainValue【橋りょう・トンネル】&#10;有形固定資産減価償却率"/>
        <xdr:cNvSpPr txBox="1"/>
      </xdr:nvSpPr>
      <xdr:spPr>
        <a:xfrm>
          <a:off x="927735" y="10039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2" name="テキスト ボックス 21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5" name="テキスト ボックス 214"/>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17" name="テキスト ボックス 216"/>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19" name="テキスト ボックス 218"/>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1" name="テキスト ボックス 220"/>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3" name="テキスト ボックス 222"/>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3725" cy="259080"/>
    <xdr:sp macro="" textlink="">
      <xdr:nvSpPr>
        <xdr:cNvPr id="225" name="テキスト ボックス 224"/>
        <xdr:cNvSpPr txBox="1"/>
      </xdr:nvSpPr>
      <xdr:spPr>
        <a:xfrm>
          <a:off x="6008370" y="932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725" cy="257175"/>
    <xdr:sp macro="" textlink="">
      <xdr:nvSpPr>
        <xdr:cNvPr id="227" name="テキスト ボックス 226"/>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25400</xdr:rowOff>
    </xdr:from>
    <xdr:to>
      <xdr:col>54</xdr:col>
      <xdr:colOff>189865</xdr:colOff>
      <xdr:row>64</xdr:row>
      <xdr:rowOff>120650</xdr:rowOff>
    </xdr:to>
    <xdr:cxnSp macro="">
      <xdr:nvCxnSpPr>
        <xdr:cNvPr id="229" name="直線コネクタ 228"/>
        <xdr:cNvCxnSpPr/>
      </xdr:nvCxnSpPr>
      <xdr:spPr>
        <a:xfrm flipV="1">
          <a:off x="10476865" y="96266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7175"/>
    <xdr:sp macro="" textlink="">
      <xdr:nvSpPr>
        <xdr:cNvPr id="230" name="【橋りょう・トンネル】&#10;一人当たり有形固定資産（償却資産）額最小値テキスト"/>
        <xdr:cNvSpPr txBox="1"/>
      </xdr:nvSpPr>
      <xdr:spPr>
        <a:xfrm>
          <a:off x="10515600" y="11096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598805" cy="257175"/>
    <xdr:sp macro="" textlink="">
      <xdr:nvSpPr>
        <xdr:cNvPr id="232" name="【橋りょう・トンネル】&#10;一人当たり有形固定資産（償却資産）額最大値テキスト"/>
        <xdr:cNvSpPr txBox="1"/>
      </xdr:nvSpPr>
      <xdr:spPr>
        <a:xfrm>
          <a:off x="10515600" y="94018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452,307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25400</xdr:rowOff>
    </xdr:from>
    <xdr:to>
      <xdr:col>55</xdr:col>
      <xdr:colOff>88900</xdr:colOff>
      <xdr:row>56</xdr:row>
      <xdr:rowOff>25400</xdr:rowOff>
    </xdr:to>
    <xdr:cxnSp macro="">
      <xdr:nvCxnSpPr>
        <xdr:cNvPr id="233" name="直線コネクタ 232"/>
        <xdr:cNvCxnSpPr/>
      </xdr:nvCxnSpPr>
      <xdr:spPr>
        <a:xfrm>
          <a:off x="10388600" y="962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75565</xdr:rowOff>
    </xdr:from>
    <xdr:ext cx="534670" cy="257175"/>
    <xdr:sp macro="" textlink="">
      <xdr:nvSpPr>
        <xdr:cNvPr id="234" name="【橋りょう・トンネル】&#10;一人当たり有形固定資産（償却資産）額平均値テキスト"/>
        <xdr:cNvSpPr txBox="1"/>
      </xdr:nvSpPr>
      <xdr:spPr>
        <a:xfrm>
          <a:off x="10515600" y="107054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97790</xdr:rowOff>
    </xdr:from>
    <xdr:to>
      <xdr:col>55</xdr:col>
      <xdr:colOff>50800</xdr:colOff>
      <xdr:row>63</xdr:row>
      <xdr:rowOff>27305</xdr:rowOff>
    </xdr:to>
    <xdr:sp macro="" textlink="">
      <xdr:nvSpPr>
        <xdr:cNvPr id="235" name="フローチャート: 判断 234"/>
        <xdr:cNvSpPr/>
      </xdr:nvSpPr>
      <xdr:spPr>
        <a:xfrm>
          <a:off x="104267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106680</xdr:rowOff>
    </xdr:from>
    <xdr:to>
      <xdr:col>50</xdr:col>
      <xdr:colOff>165100</xdr:colOff>
      <xdr:row>63</xdr:row>
      <xdr:rowOff>36830</xdr:rowOff>
    </xdr:to>
    <xdr:sp macro="" textlink="">
      <xdr:nvSpPr>
        <xdr:cNvPr id="236" name="フローチャート: 判断 235"/>
        <xdr:cNvSpPr/>
      </xdr:nvSpPr>
      <xdr:spPr>
        <a:xfrm>
          <a:off x="9588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37" name="フローチャート: 判断 236"/>
        <xdr:cNvSpPr/>
      </xdr:nvSpPr>
      <xdr:spPr>
        <a:xfrm>
          <a:off x="8699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110490</xdr:rowOff>
    </xdr:from>
    <xdr:to>
      <xdr:col>41</xdr:col>
      <xdr:colOff>101600</xdr:colOff>
      <xdr:row>63</xdr:row>
      <xdr:rowOff>40640</xdr:rowOff>
    </xdr:to>
    <xdr:sp macro="" textlink="">
      <xdr:nvSpPr>
        <xdr:cNvPr id="238" name="フローチャート: 判断 237"/>
        <xdr:cNvSpPr/>
      </xdr:nvSpPr>
      <xdr:spPr>
        <a:xfrm>
          <a:off x="7810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39" name="フローチャート: 判断 238"/>
        <xdr:cNvSpPr/>
      </xdr:nvSpPr>
      <xdr:spPr>
        <a:xfrm>
          <a:off x="6921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45" name="楕円 244"/>
        <xdr:cNvSpPr/>
      </xdr:nvSpPr>
      <xdr:spPr>
        <a:xfrm>
          <a:off x="10426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61595</xdr:rowOff>
    </xdr:from>
    <xdr:ext cx="598805" cy="259080"/>
    <xdr:sp macro="" textlink="">
      <xdr:nvSpPr>
        <xdr:cNvPr id="246" name="【橋りょう・トンネル】&#10;一人当たり有形固定資産（償却資産）額該当値テキスト"/>
        <xdr:cNvSpPr txBox="1"/>
      </xdr:nvSpPr>
      <xdr:spPr>
        <a:xfrm>
          <a:off x="10515600" y="10520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7" name="楕円 246"/>
        <xdr:cNvSpPr/>
      </xdr:nvSpPr>
      <xdr:spPr>
        <a:xfrm>
          <a:off x="9588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88900</xdr:rowOff>
    </xdr:from>
    <xdr:to>
      <xdr:col>55</xdr:col>
      <xdr:colOff>0</xdr:colOff>
      <xdr:row>62</xdr:row>
      <xdr:rowOff>89535</xdr:rowOff>
    </xdr:to>
    <xdr:cxnSp macro="">
      <xdr:nvCxnSpPr>
        <xdr:cNvPr id="248" name="直線コネクタ 247"/>
        <xdr:cNvCxnSpPr/>
      </xdr:nvCxnSpPr>
      <xdr:spPr>
        <a:xfrm>
          <a:off x="9639300" y="107188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39370</xdr:rowOff>
    </xdr:from>
    <xdr:to>
      <xdr:col>46</xdr:col>
      <xdr:colOff>38100</xdr:colOff>
      <xdr:row>62</xdr:row>
      <xdr:rowOff>140970</xdr:rowOff>
    </xdr:to>
    <xdr:sp macro="" textlink="">
      <xdr:nvSpPr>
        <xdr:cNvPr id="249" name="楕円 248"/>
        <xdr:cNvSpPr/>
      </xdr:nvSpPr>
      <xdr:spPr>
        <a:xfrm>
          <a:off x="8699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90170</xdr:rowOff>
    </xdr:to>
    <xdr:cxnSp macro="">
      <xdr:nvCxnSpPr>
        <xdr:cNvPr id="250" name="直線コネクタ 249"/>
        <xdr:cNvCxnSpPr/>
      </xdr:nvCxnSpPr>
      <xdr:spPr>
        <a:xfrm flipV="1">
          <a:off x="8750300" y="10718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43815</xdr:rowOff>
    </xdr:from>
    <xdr:to>
      <xdr:col>41</xdr:col>
      <xdr:colOff>101600</xdr:colOff>
      <xdr:row>62</xdr:row>
      <xdr:rowOff>145415</xdr:rowOff>
    </xdr:to>
    <xdr:sp macro="" textlink="">
      <xdr:nvSpPr>
        <xdr:cNvPr id="251" name="楕円 250"/>
        <xdr:cNvSpPr/>
      </xdr:nvSpPr>
      <xdr:spPr>
        <a:xfrm>
          <a:off x="78105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90170</xdr:rowOff>
    </xdr:from>
    <xdr:to>
      <xdr:col>45</xdr:col>
      <xdr:colOff>177800</xdr:colOff>
      <xdr:row>62</xdr:row>
      <xdr:rowOff>94615</xdr:rowOff>
    </xdr:to>
    <xdr:cxnSp macro="">
      <xdr:nvCxnSpPr>
        <xdr:cNvPr id="252" name="直線コネクタ 251"/>
        <xdr:cNvCxnSpPr/>
      </xdr:nvCxnSpPr>
      <xdr:spPr>
        <a:xfrm flipV="1">
          <a:off x="7861300" y="10720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45720</xdr:rowOff>
    </xdr:from>
    <xdr:to>
      <xdr:col>36</xdr:col>
      <xdr:colOff>165100</xdr:colOff>
      <xdr:row>62</xdr:row>
      <xdr:rowOff>147320</xdr:rowOff>
    </xdr:to>
    <xdr:sp macro="" textlink="">
      <xdr:nvSpPr>
        <xdr:cNvPr id="253" name="楕円 252"/>
        <xdr:cNvSpPr/>
      </xdr:nvSpPr>
      <xdr:spPr>
        <a:xfrm>
          <a:off x="6921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94615</xdr:rowOff>
    </xdr:from>
    <xdr:to>
      <xdr:col>41</xdr:col>
      <xdr:colOff>50800</xdr:colOff>
      <xdr:row>62</xdr:row>
      <xdr:rowOff>96520</xdr:rowOff>
    </xdr:to>
    <xdr:cxnSp macro="">
      <xdr:nvCxnSpPr>
        <xdr:cNvPr id="254" name="直線コネクタ 253"/>
        <xdr:cNvCxnSpPr/>
      </xdr:nvCxnSpPr>
      <xdr:spPr>
        <a:xfrm flipV="1">
          <a:off x="6972300" y="10724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63</xdr:row>
      <xdr:rowOff>27940</xdr:rowOff>
    </xdr:from>
    <xdr:ext cx="534670" cy="259080"/>
    <xdr:sp macro="" textlink="">
      <xdr:nvSpPr>
        <xdr:cNvPr id="255" name="n_1aveValue【橋りょう・トンネル】&#10;一人当たり有形固定資産（償却資産）額"/>
        <xdr:cNvSpPr txBox="1"/>
      </xdr:nvSpPr>
      <xdr:spPr>
        <a:xfrm>
          <a:off x="9359265" y="1082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63</xdr:row>
      <xdr:rowOff>32385</xdr:rowOff>
    </xdr:from>
    <xdr:ext cx="532765" cy="257175"/>
    <xdr:sp macro="" textlink="">
      <xdr:nvSpPr>
        <xdr:cNvPr id="256" name="n_2aveValue【橋りょう・トンネル】&#10;一人当たり有形固定資産（償却資産）額"/>
        <xdr:cNvSpPr txBox="1"/>
      </xdr:nvSpPr>
      <xdr:spPr>
        <a:xfrm>
          <a:off x="8482965" y="10833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63</xdr:row>
      <xdr:rowOff>31750</xdr:rowOff>
    </xdr:from>
    <xdr:ext cx="532765" cy="257175"/>
    <xdr:sp macro="" textlink="">
      <xdr:nvSpPr>
        <xdr:cNvPr id="257" name="n_3aveValue【橋りょう・トンネル】&#10;一人当たり有形固定資産（償却資産）額"/>
        <xdr:cNvSpPr txBox="1"/>
      </xdr:nvSpPr>
      <xdr:spPr>
        <a:xfrm>
          <a:off x="7593965" y="10833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63</xdr:row>
      <xdr:rowOff>49530</xdr:rowOff>
    </xdr:from>
    <xdr:ext cx="532765" cy="259080"/>
    <xdr:sp macro="" textlink="">
      <xdr:nvSpPr>
        <xdr:cNvPr id="258" name="n_4aveValue【橋りょう・トンネル】&#10;一人当たり有形固定資産（償却資産）額"/>
        <xdr:cNvSpPr txBox="1"/>
      </xdr:nvSpPr>
      <xdr:spPr>
        <a:xfrm>
          <a:off x="6704965" y="10850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156210</xdr:rowOff>
    </xdr:from>
    <xdr:ext cx="596900" cy="257175"/>
    <xdr:sp macro="" textlink="">
      <xdr:nvSpPr>
        <xdr:cNvPr id="259" name="n_1mainValue【橋りょう・トンネル】&#10;一人当たり有形固定資産（償却資産）額"/>
        <xdr:cNvSpPr txBox="1"/>
      </xdr:nvSpPr>
      <xdr:spPr>
        <a:xfrm>
          <a:off x="9326880" y="10443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157480</xdr:rowOff>
    </xdr:from>
    <xdr:ext cx="596900" cy="257175"/>
    <xdr:sp macro="" textlink="">
      <xdr:nvSpPr>
        <xdr:cNvPr id="260" name="n_2mainValue【橋りょう・トンネル】&#10;一人当たり有形固定資産（償却資産）額"/>
        <xdr:cNvSpPr txBox="1"/>
      </xdr:nvSpPr>
      <xdr:spPr>
        <a:xfrm>
          <a:off x="8450580" y="104444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161925</xdr:rowOff>
    </xdr:from>
    <xdr:ext cx="596900" cy="259080"/>
    <xdr:sp macro="" textlink="">
      <xdr:nvSpPr>
        <xdr:cNvPr id="261" name="n_3mainValue【橋りょう・トンネル】&#10;一人当たり有形固定資産（償却資産）額"/>
        <xdr:cNvSpPr txBox="1"/>
      </xdr:nvSpPr>
      <xdr:spPr>
        <a:xfrm>
          <a:off x="7561580" y="10448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163830</xdr:rowOff>
    </xdr:from>
    <xdr:ext cx="596900" cy="259080"/>
    <xdr:sp macro="" textlink="">
      <xdr:nvSpPr>
        <xdr:cNvPr id="262" name="n_4mainValue【橋りょう・トンネル】&#10;一人当たり有形固定資産（償却資産）額"/>
        <xdr:cNvSpPr txBox="1"/>
      </xdr:nvSpPr>
      <xdr:spPr>
        <a:xfrm>
          <a:off x="6672580" y="10450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5" name="テキスト ボックス 27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1" name="テキスト ボックス 28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5" name="テキスト ボックス 28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29210</xdr:rowOff>
    </xdr:to>
    <xdr:cxnSp macro="">
      <xdr:nvCxnSpPr>
        <xdr:cNvPr id="287" name="直線コネクタ 286"/>
        <xdr:cNvCxnSpPr/>
      </xdr:nvCxnSpPr>
      <xdr:spPr>
        <a:xfrm flipV="1">
          <a:off x="4634865" y="133464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32385</xdr:rowOff>
    </xdr:from>
    <xdr:ext cx="405130" cy="257175"/>
    <xdr:sp macro="" textlink="">
      <xdr:nvSpPr>
        <xdr:cNvPr id="288" name="【公営住宅】&#10;有形固定資産減価償却率最小値テキスト"/>
        <xdr:cNvSpPr txBox="1"/>
      </xdr:nvSpPr>
      <xdr:spPr>
        <a:xfrm>
          <a:off x="4673600" y="14777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29210</xdr:rowOff>
    </xdr:from>
    <xdr:to>
      <xdr:col>24</xdr:col>
      <xdr:colOff>152400</xdr:colOff>
      <xdr:row>86</xdr:row>
      <xdr:rowOff>29210</xdr:rowOff>
    </xdr:to>
    <xdr:cxnSp macro="">
      <xdr:nvCxnSpPr>
        <xdr:cNvPr id="289" name="直線コネクタ 288"/>
        <xdr:cNvCxnSpPr/>
      </xdr:nvCxnSpPr>
      <xdr:spPr>
        <a:xfrm>
          <a:off x="4546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91440</xdr:rowOff>
    </xdr:from>
    <xdr:ext cx="405130" cy="259080"/>
    <xdr:sp macro="" textlink="">
      <xdr:nvSpPr>
        <xdr:cNvPr id="290" name="【公営住宅】&#10;有形固定資産減価償却率最大値テキスト"/>
        <xdr:cNvSpPr txBox="1"/>
      </xdr:nvSpPr>
      <xdr:spPr>
        <a:xfrm>
          <a:off x="4673600" y="1312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xdr:cNvCxnSpPr/>
      </xdr:nvCxnSpPr>
      <xdr:spPr>
        <a:xfrm>
          <a:off x="4546600" y="1334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95885</xdr:rowOff>
    </xdr:from>
    <xdr:ext cx="405130" cy="259080"/>
    <xdr:sp macro="" textlink="">
      <xdr:nvSpPr>
        <xdr:cNvPr id="292" name="【公営住宅】&#10;有形固定資産減価償却率平均値テキスト"/>
        <xdr:cNvSpPr txBox="1"/>
      </xdr:nvSpPr>
      <xdr:spPr>
        <a:xfrm>
          <a:off x="4673600" y="1398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59690</xdr:rowOff>
    </xdr:from>
    <xdr:to>
      <xdr:col>20</xdr:col>
      <xdr:colOff>38100</xdr:colOff>
      <xdr:row>82</xdr:row>
      <xdr:rowOff>161290</xdr:rowOff>
    </xdr:to>
    <xdr:sp macro="" textlink="">
      <xdr:nvSpPr>
        <xdr:cNvPr id="294" name="フローチャート: 判断 293"/>
        <xdr:cNvSpPr/>
      </xdr:nvSpPr>
      <xdr:spPr>
        <a:xfrm>
          <a:off x="3746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57785</xdr:rowOff>
    </xdr:from>
    <xdr:to>
      <xdr:col>15</xdr:col>
      <xdr:colOff>101600</xdr:colOff>
      <xdr:row>82</xdr:row>
      <xdr:rowOff>159385</xdr:rowOff>
    </xdr:to>
    <xdr:sp macro="" textlink="">
      <xdr:nvSpPr>
        <xdr:cNvPr id="295" name="フローチャート: 判断 294"/>
        <xdr:cNvSpPr/>
      </xdr:nvSpPr>
      <xdr:spPr>
        <a:xfrm>
          <a:off x="2857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3" name="楕円 302"/>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109220</xdr:rowOff>
    </xdr:from>
    <xdr:ext cx="405130" cy="257175"/>
    <xdr:sp macro="" textlink="">
      <xdr:nvSpPr>
        <xdr:cNvPr id="304" name="【公営住宅】&#10;有形固定資産減価償却率該当値テキスト"/>
        <xdr:cNvSpPr txBox="1"/>
      </xdr:nvSpPr>
      <xdr:spPr>
        <a:xfrm>
          <a:off x="4673600" y="1416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88265</xdr:rowOff>
    </xdr:from>
    <xdr:to>
      <xdr:col>20</xdr:col>
      <xdr:colOff>38100</xdr:colOff>
      <xdr:row>83</xdr:row>
      <xdr:rowOff>18415</xdr:rowOff>
    </xdr:to>
    <xdr:sp macro="" textlink="">
      <xdr:nvSpPr>
        <xdr:cNvPr id="305" name="楕円 304"/>
        <xdr:cNvSpPr/>
      </xdr:nvSpPr>
      <xdr:spPr>
        <a:xfrm>
          <a:off x="3746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139065</xdr:rowOff>
    </xdr:from>
    <xdr:to>
      <xdr:col>24</xdr:col>
      <xdr:colOff>63500</xdr:colOff>
      <xdr:row>83</xdr:row>
      <xdr:rowOff>9525</xdr:rowOff>
    </xdr:to>
    <xdr:cxnSp macro="">
      <xdr:nvCxnSpPr>
        <xdr:cNvPr id="306" name="直線コネクタ 305"/>
        <xdr:cNvCxnSpPr/>
      </xdr:nvCxnSpPr>
      <xdr:spPr>
        <a:xfrm>
          <a:off x="3797300" y="1419796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48260</xdr:rowOff>
    </xdr:from>
    <xdr:to>
      <xdr:col>15</xdr:col>
      <xdr:colOff>101600</xdr:colOff>
      <xdr:row>82</xdr:row>
      <xdr:rowOff>149860</xdr:rowOff>
    </xdr:to>
    <xdr:sp macro="" textlink="">
      <xdr:nvSpPr>
        <xdr:cNvPr id="307" name="楕円 306"/>
        <xdr:cNvSpPr/>
      </xdr:nvSpPr>
      <xdr:spPr>
        <a:xfrm>
          <a:off x="2857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99060</xdr:rowOff>
    </xdr:from>
    <xdr:to>
      <xdr:col>19</xdr:col>
      <xdr:colOff>177800</xdr:colOff>
      <xdr:row>82</xdr:row>
      <xdr:rowOff>139065</xdr:rowOff>
    </xdr:to>
    <xdr:cxnSp macro="">
      <xdr:nvCxnSpPr>
        <xdr:cNvPr id="308" name="直線コネクタ 307"/>
        <xdr:cNvCxnSpPr/>
      </xdr:nvCxnSpPr>
      <xdr:spPr>
        <a:xfrm>
          <a:off x="2908300" y="14157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29210</xdr:rowOff>
    </xdr:from>
    <xdr:to>
      <xdr:col>10</xdr:col>
      <xdr:colOff>165100</xdr:colOff>
      <xdr:row>82</xdr:row>
      <xdr:rowOff>130810</xdr:rowOff>
    </xdr:to>
    <xdr:sp macro="" textlink="">
      <xdr:nvSpPr>
        <xdr:cNvPr id="309" name="楕円 308"/>
        <xdr:cNvSpPr/>
      </xdr:nvSpPr>
      <xdr:spPr>
        <a:xfrm>
          <a:off x="1968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80010</xdr:rowOff>
    </xdr:from>
    <xdr:to>
      <xdr:col>15</xdr:col>
      <xdr:colOff>50800</xdr:colOff>
      <xdr:row>82</xdr:row>
      <xdr:rowOff>99060</xdr:rowOff>
    </xdr:to>
    <xdr:cxnSp macro="">
      <xdr:nvCxnSpPr>
        <xdr:cNvPr id="310" name="直線コネクタ 309"/>
        <xdr:cNvCxnSpPr/>
      </xdr:nvCxnSpPr>
      <xdr:spPr>
        <a:xfrm>
          <a:off x="2019300" y="141389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1" name="楕円 310"/>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80010</xdr:rowOff>
    </xdr:to>
    <xdr:cxnSp macro="">
      <xdr:nvCxnSpPr>
        <xdr:cNvPr id="312" name="直線コネクタ 311"/>
        <xdr:cNvCxnSpPr/>
      </xdr:nvCxnSpPr>
      <xdr:spPr>
        <a:xfrm>
          <a:off x="1130300" y="14095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6350</xdr:rowOff>
    </xdr:from>
    <xdr:ext cx="405130" cy="257175"/>
    <xdr:sp macro="" textlink="">
      <xdr:nvSpPr>
        <xdr:cNvPr id="313" name="n_1aveValue【公営住宅】&#10;有形固定資産減価償却率"/>
        <xdr:cNvSpPr txBox="1"/>
      </xdr:nvSpPr>
      <xdr:spPr>
        <a:xfrm>
          <a:off x="3582035" y="13893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150495</xdr:rowOff>
    </xdr:from>
    <xdr:ext cx="403225" cy="259080"/>
    <xdr:sp macro="" textlink="">
      <xdr:nvSpPr>
        <xdr:cNvPr id="314" name="n_2aveValue【公営住宅】&#10;有形固定資産減価償却率"/>
        <xdr:cNvSpPr txBox="1"/>
      </xdr:nvSpPr>
      <xdr:spPr>
        <a:xfrm>
          <a:off x="2705735" y="14209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43815</xdr:rowOff>
    </xdr:from>
    <xdr:ext cx="403225" cy="257175"/>
    <xdr:sp macro="" textlink="">
      <xdr:nvSpPr>
        <xdr:cNvPr id="315" name="n_3aveValue【公営住宅】&#10;有形固定資産減価償却率"/>
        <xdr:cNvSpPr txBox="1"/>
      </xdr:nvSpPr>
      <xdr:spPr>
        <a:xfrm>
          <a:off x="1816735" y="14274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40640</xdr:rowOff>
    </xdr:from>
    <xdr:ext cx="403225" cy="257175"/>
    <xdr:sp macro="" textlink="">
      <xdr:nvSpPr>
        <xdr:cNvPr id="316" name="n_4aveValue【公営住宅】&#10;有形固定資産減価償却率"/>
        <xdr:cNvSpPr txBox="1"/>
      </xdr:nvSpPr>
      <xdr:spPr>
        <a:xfrm>
          <a:off x="927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9525</xdr:rowOff>
    </xdr:from>
    <xdr:ext cx="405130" cy="257175"/>
    <xdr:sp macro="" textlink="">
      <xdr:nvSpPr>
        <xdr:cNvPr id="317" name="n_1mainValue【公営住宅】&#10;有形固定資産減価償却率"/>
        <xdr:cNvSpPr txBox="1"/>
      </xdr:nvSpPr>
      <xdr:spPr>
        <a:xfrm>
          <a:off x="3582035" y="14239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166370</xdr:rowOff>
    </xdr:from>
    <xdr:ext cx="403225" cy="257175"/>
    <xdr:sp macro="" textlink="">
      <xdr:nvSpPr>
        <xdr:cNvPr id="318" name="n_2mainValue【公営住宅】&#10;有形固定資産減価償却率"/>
        <xdr:cNvSpPr txBox="1"/>
      </xdr:nvSpPr>
      <xdr:spPr>
        <a:xfrm>
          <a:off x="2705735" y="13882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147320</xdr:rowOff>
    </xdr:from>
    <xdr:ext cx="403225" cy="259080"/>
    <xdr:sp macro="" textlink="">
      <xdr:nvSpPr>
        <xdr:cNvPr id="319" name="n_3mainValue【公営住宅】&#10;有形固定資産減価償却率"/>
        <xdr:cNvSpPr txBox="1"/>
      </xdr:nvSpPr>
      <xdr:spPr>
        <a:xfrm>
          <a:off x="1816735" y="1386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103505</xdr:rowOff>
    </xdr:from>
    <xdr:ext cx="403225" cy="259080"/>
    <xdr:sp macro="" textlink="">
      <xdr:nvSpPr>
        <xdr:cNvPr id="320" name="n_4mainValue【公営住宅】&#10;有形固定資産減価償却率"/>
        <xdr:cNvSpPr txBox="1"/>
      </xdr:nvSpPr>
      <xdr:spPr>
        <a:xfrm>
          <a:off x="927735" y="13819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5455" cy="259080"/>
    <xdr:sp macro="" textlink="">
      <xdr:nvSpPr>
        <xdr:cNvPr id="332" name="テキスト ボックス 331"/>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4" name="テキスト ボックス 33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5455" cy="259080"/>
    <xdr:sp macro="" textlink="">
      <xdr:nvSpPr>
        <xdr:cNvPr id="336" name="テキスト ボックス 335"/>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8" name="テキスト ボックス 33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17780</xdr:rowOff>
    </xdr:from>
    <xdr:to>
      <xdr:col>54</xdr:col>
      <xdr:colOff>189865</xdr:colOff>
      <xdr:row>85</xdr:row>
      <xdr:rowOff>89535</xdr:rowOff>
    </xdr:to>
    <xdr:cxnSp macro="">
      <xdr:nvCxnSpPr>
        <xdr:cNvPr id="340" name="直線コネクタ 339"/>
        <xdr:cNvCxnSpPr/>
      </xdr:nvCxnSpPr>
      <xdr:spPr>
        <a:xfrm flipV="1">
          <a:off x="10476865" y="1339088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135890</xdr:rowOff>
    </xdr:from>
    <xdr:ext cx="469900" cy="259080"/>
    <xdr:sp macro="" textlink="">
      <xdr:nvSpPr>
        <xdr:cNvPr id="343" name="【公営住宅】&#10;一人当たり面積最大値テキスト"/>
        <xdr:cNvSpPr txBox="1"/>
      </xdr:nvSpPr>
      <xdr:spPr>
        <a:xfrm>
          <a:off x="10515600" y="1316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17780</xdr:rowOff>
    </xdr:from>
    <xdr:to>
      <xdr:col>55</xdr:col>
      <xdr:colOff>88900</xdr:colOff>
      <xdr:row>78</xdr:row>
      <xdr:rowOff>17780</xdr:rowOff>
    </xdr:to>
    <xdr:cxnSp macro="">
      <xdr:nvCxnSpPr>
        <xdr:cNvPr id="344" name="直線コネクタ 343"/>
        <xdr:cNvCxnSpPr/>
      </xdr:nvCxnSpPr>
      <xdr:spPr>
        <a:xfrm>
          <a:off x="10388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120650</xdr:rowOff>
    </xdr:from>
    <xdr:ext cx="469900" cy="257175"/>
    <xdr:sp macro="" textlink="">
      <xdr:nvSpPr>
        <xdr:cNvPr id="345" name="【公営住宅】&#10;一人当たり面積平均値テキスト"/>
        <xdr:cNvSpPr txBox="1"/>
      </xdr:nvSpPr>
      <xdr:spPr>
        <a:xfrm>
          <a:off x="10515600" y="141795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97790</xdr:rowOff>
    </xdr:from>
    <xdr:to>
      <xdr:col>55</xdr:col>
      <xdr:colOff>50800</xdr:colOff>
      <xdr:row>84</xdr:row>
      <xdr:rowOff>27940</xdr:rowOff>
    </xdr:to>
    <xdr:sp macro="" textlink="">
      <xdr:nvSpPr>
        <xdr:cNvPr id="346" name="フローチャート: 判断 345"/>
        <xdr:cNvSpPr/>
      </xdr:nvSpPr>
      <xdr:spPr>
        <a:xfrm>
          <a:off x="10426700" y="1432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99060</xdr:rowOff>
    </xdr:from>
    <xdr:to>
      <xdr:col>50</xdr:col>
      <xdr:colOff>165100</xdr:colOff>
      <xdr:row>84</xdr:row>
      <xdr:rowOff>29210</xdr:rowOff>
    </xdr:to>
    <xdr:sp macro="" textlink="">
      <xdr:nvSpPr>
        <xdr:cNvPr id="347" name="フローチャート: 判断 346"/>
        <xdr:cNvSpPr/>
      </xdr:nvSpPr>
      <xdr:spPr>
        <a:xfrm>
          <a:off x="9588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48" name="フローチャート: 判断 347"/>
        <xdr:cNvSpPr/>
      </xdr:nvSpPr>
      <xdr:spPr>
        <a:xfrm>
          <a:off x="8699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130810</xdr:rowOff>
    </xdr:from>
    <xdr:to>
      <xdr:col>41</xdr:col>
      <xdr:colOff>101600</xdr:colOff>
      <xdr:row>84</xdr:row>
      <xdr:rowOff>60960</xdr:rowOff>
    </xdr:to>
    <xdr:sp macro="" textlink="">
      <xdr:nvSpPr>
        <xdr:cNvPr id="349" name="フローチャート: 判断 348"/>
        <xdr:cNvSpPr/>
      </xdr:nvSpPr>
      <xdr:spPr>
        <a:xfrm>
          <a:off x="7810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152400</xdr:rowOff>
    </xdr:from>
    <xdr:to>
      <xdr:col>36</xdr:col>
      <xdr:colOff>165100</xdr:colOff>
      <xdr:row>84</xdr:row>
      <xdr:rowOff>82550</xdr:rowOff>
    </xdr:to>
    <xdr:sp macro="" textlink="">
      <xdr:nvSpPr>
        <xdr:cNvPr id="350" name="フローチャート: 判断 349"/>
        <xdr:cNvSpPr/>
      </xdr:nvSpPr>
      <xdr:spPr>
        <a:xfrm>
          <a:off x="6921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56" name="楕円 355"/>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71755</xdr:rowOff>
    </xdr:from>
    <xdr:ext cx="469900" cy="259080"/>
    <xdr:sp macro="" textlink="">
      <xdr:nvSpPr>
        <xdr:cNvPr id="357" name="【公営住宅】&#10;一人当たり面積該当値テキスト"/>
        <xdr:cNvSpPr txBox="1"/>
      </xdr:nvSpPr>
      <xdr:spPr>
        <a:xfrm>
          <a:off x="10515600" y="1447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156845</xdr:rowOff>
    </xdr:from>
    <xdr:to>
      <xdr:col>50</xdr:col>
      <xdr:colOff>165100</xdr:colOff>
      <xdr:row>85</xdr:row>
      <xdr:rowOff>86995</xdr:rowOff>
    </xdr:to>
    <xdr:sp macro="" textlink="">
      <xdr:nvSpPr>
        <xdr:cNvPr id="358" name="楕円 357"/>
        <xdr:cNvSpPr/>
      </xdr:nvSpPr>
      <xdr:spPr>
        <a:xfrm>
          <a:off x="958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36195</xdr:rowOff>
    </xdr:from>
    <xdr:to>
      <xdr:col>55</xdr:col>
      <xdr:colOff>0</xdr:colOff>
      <xdr:row>85</xdr:row>
      <xdr:rowOff>36195</xdr:rowOff>
    </xdr:to>
    <xdr:cxnSp macro="">
      <xdr:nvCxnSpPr>
        <xdr:cNvPr id="359" name="直線コネクタ 358"/>
        <xdr:cNvCxnSpPr/>
      </xdr:nvCxnSpPr>
      <xdr:spPr>
        <a:xfrm>
          <a:off x="9639300" y="14609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156845</xdr:rowOff>
    </xdr:from>
    <xdr:to>
      <xdr:col>46</xdr:col>
      <xdr:colOff>38100</xdr:colOff>
      <xdr:row>85</xdr:row>
      <xdr:rowOff>86995</xdr:rowOff>
    </xdr:to>
    <xdr:sp macro="" textlink="">
      <xdr:nvSpPr>
        <xdr:cNvPr id="360" name="楕円 359"/>
        <xdr:cNvSpPr/>
      </xdr:nvSpPr>
      <xdr:spPr>
        <a:xfrm>
          <a:off x="8699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36195</xdr:rowOff>
    </xdr:from>
    <xdr:to>
      <xdr:col>50</xdr:col>
      <xdr:colOff>114300</xdr:colOff>
      <xdr:row>85</xdr:row>
      <xdr:rowOff>36195</xdr:rowOff>
    </xdr:to>
    <xdr:cxnSp macro="">
      <xdr:nvCxnSpPr>
        <xdr:cNvPr id="361" name="直線コネクタ 360"/>
        <xdr:cNvCxnSpPr/>
      </xdr:nvCxnSpPr>
      <xdr:spPr>
        <a:xfrm>
          <a:off x="8750300" y="14609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157480</xdr:rowOff>
    </xdr:from>
    <xdr:to>
      <xdr:col>41</xdr:col>
      <xdr:colOff>101600</xdr:colOff>
      <xdr:row>85</xdr:row>
      <xdr:rowOff>87630</xdr:rowOff>
    </xdr:to>
    <xdr:sp macro="" textlink="">
      <xdr:nvSpPr>
        <xdr:cNvPr id="362" name="楕円 361"/>
        <xdr:cNvSpPr/>
      </xdr:nvSpPr>
      <xdr:spPr>
        <a:xfrm>
          <a:off x="7810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36195</xdr:rowOff>
    </xdr:from>
    <xdr:to>
      <xdr:col>45</xdr:col>
      <xdr:colOff>177800</xdr:colOff>
      <xdr:row>85</xdr:row>
      <xdr:rowOff>36830</xdr:rowOff>
    </xdr:to>
    <xdr:cxnSp macro="">
      <xdr:nvCxnSpPr>
        <xdr:cNvPr id="363" name="直線コネクタ 362"/>
        <xdr:cNvCxnSpPr/>
      </xdr:nvCxnSpPr>
      <xdr:spPr>
        <a:xfrm flipV="1">
          <a:off x="7861300" y="14609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157480</xdr:rowOff>
    </xdr:from>
    <xdr:to>
      <xdr:col>36</xdr:col>
      <xdr:colOff>165100</xdr:colOff>
      <xdr:row>85</xdr:row>
      <xdr:rowOff>87630</xdr:rowOff>
    </xdr:to>
    <xdr:sp macro="" textlink="">
      <xdr:nvSpPr>
        <xdr:cNvPr id="364" name="楕円 363"/>
        <xdr:cNvSpPr/>
      </xdr:nvSpPr>
      <xdr:spPr>
        <a:xfrm>
          <a:off x="6921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36830</xdr:rowOff>
    </xdr:from>
    <xdr:to>
      <xdr:col>41</xdr:col>
      <xdr:colOff>50800</xdr:colOff>
      <xdr:row>85</xdr:row>
      <xdr:rowOff>36830</xdr:rowOff>
    </xdr:to>
    <xdr:cxnSp macro="">
      <xdr:nvCxnSpPr>
        <xdr:cNvPr id="365" name="直線コネクタ 364"/>
        <xdr:cNvCxnSpPr/>
      </xdr:nvCxnSpPr>
      <xdr:spPr>
        <a:xfrm>
          <a:off x="6972300" y="14610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45720</xdr:rowOff>
    </xdr:from>
    <xdr:ext cx="469900" cy="259080"/>
    <xdr:sp macro="" textlink="">
      <xdr:nvSpPr>
        <xdr:cNvPr id="366" name="n_1aveValue【公営住宅】&#10;一人当たり面積"/>
        <xdr:cNvSpPr txBox="1"/>
      </xdr:nvSpPr>
      <xdr:spPr>
        <a:xfrm>
          <a:off x="9391650" y="1410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54610</xdr:rowOff>
    </xdr:from>
    <xdr:ext cx="467995" cy="257175"/>
    <xdr:sp macro="" textlink="">
      <xdr:nvSpPr>
        <xdr:cNvPr id="367" name="n_2aveValue【公営住宅】&#10;一人当たり面積"/>
        <xdr:cNvSpPr txBox="1"/>
      </xdr:nvSpPr>
      <xdr:spPr>
        <a:xfrm>
          <a:off x="8515350" y="14113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77470</xdr:rowOff>
    </xdr:from>
    <xdr:ext cx="467995" cy="257175"/>
    <xdr:sp macro="" textlink="">
      <xdr:nvSpPr>
        <xdr:cNvPr id="368" name="n_3aveValue【公営住宅】&#10;一人当たり面積"/>
        <xdr:cNvSpPr txBox="1"/>
      </xdr:nvSpPr>
      <xdr:spPr>
        <a:xfrm>
          <a:off x="7626350" y="14136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99060</xdr:rowOff>
    </xdr:from>
    <xdr:ext cx="467995" cy="257175"/>
    <xdr:sp macro="" textlink="">
      <xdr:nvSpPr>
        <xdr:cNvPr id="369" name="n_4aveValue【公営住宅】&#10;一人当たり面積"/>
        <xdr:cNvSpPr txBox="1"/>
      </xdr:nvSpPr>
      <xdr:spPr>
        <a:xfrm>
          <a:off x="6737350" y="14157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78105</xdr:rowOff>
    </xdr:from>
    <xdr:ext cx="469900" cy="257175"/>
    <xdr:sp macro="" textlink="">
      <xdr:nvSpPr>
        <xdr:cNvPr id="370" name="n_1mainValue【公営住宅】&#10;一人当たり面積"/>
        <xdr:cNvSpPr txBox="1"/>
      </xdr:nvSpPr>
      <xdr:spPr>
        <a:xfrm>
          <a:off x="9391650" y="14651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78105</xdr:rowOff>
    </xdr:from>
    <xdr:ext cx="467995" cy="257175"/>
    <xdr:sp macro="" textlink="">
      <xdr:nvSpPr>
        <xdr:cNvPr id="371" name="n_2mainValue【公営住宅】&#10;一人当たり面積"/>
        <xdr:cNvSpPr txBox="1"/>
      </xdr:nvSpPr>
      <xdr:spPr>
        <a:xfrm>
          <a:off x="8515350" y="14651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78740</xdr:rowOff>
    </xdr:from>
    <xdr:ext cx="467995" cy="259080"/>
    <xdr:sp macro="" textlink="">
      <xdr:nvSpPr>
        <xdr:cNvPr id="372" name="n_3mainValue【公営住宅】&#10;一人当たり面積"/>
        <xdr:cNvSpPr txBox="1"/>
      </xdr:nvSpPr>
      <xdr:spPr>
        <a:xfrm>
          <a:off x="7626350" y="14651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78740</xdr:rowOff>
    </xdr:from>
    <xdr:ext cx="467995" cy="259080"/>
    <xdr:sp macro="" textlink="">
      <xdr:nvSpPr>
        <xdr:cNvPr id="373" name="n_4mainValue【公営住宅】&#10;一人当たり面積"/>
        <xdr:cNvSpPr txBox="1"/>
      </xdr:nvSpPr>
      <xdr:spPr>
        <a:xfrm>
          <a:off x="6737350" y="14651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98" name="テキスト ボックス 39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0" name="テキスト ボックス 399"/>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2" name="テキスト ボックス 401"/>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4" name="テキスト ボックス 403"/>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0" name="テキスト ボックス 409"/>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2" name="テキスト ボックス 411"/>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109220</xdr:rowOff>
    </xdr:from>
    <xdr:to>
      <xdr:col>85</xdr:col>
      <xdr:colOff>126365</xdr:colOff>
      <xdr:row>41</xdr:row>
      <xdr:rowOff>3810</xdr:rowOff>
    </xdr:to>
    <xdr:cxnSp macro="">
      <xdr:nvCxnSpPr>
        <xdr:cNvPr id="414" name="直線コネクタ 413"/>
        <xdr:cNvCxnSpPr/>
      </xdr:nvCxnSpPr>
      <xdr:spPr>
        <a:xfrm flipV="1">
          <a:off x="16318865" y="576707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7620</xdr:rowOff>
    </xdr:from>
    <xdr:ext cx="405130" cy="257175"/>
    <xdr:sp macro="" textlink="">
      <xdr:nvSpPr>
        <xdr:cNvPr id="415" name="【認定こども園・幼稚園・保育所】&#10;有形固定資産減価償却率最小値テキスト"/>
        <xdr:cNvSpPr txBox="1"/>
      </xdr:nvSpPr>
      <xdr:spPr>
        <a:xfrm>
          <a:off x="16357600" y="7037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xdr:cNvCxnSpPr/>
      </xdr:nvCxnSpPr>
      <xdr:spPr>
        <a:xfrm>
          <a:off x="16230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55245</xdr:rowOff>
    </xdr:from>
    <xdr:ext cx="405130" cy="257175"/>
    <xdr:sp macro="" textlink="">
      <xdr:nvSpPr>
        <xdr:cNvPr id="417" name="【認定こども園・幼稚園・保育所】&#10;有形固定資産減価償却率最大値テキスト"/>
        <xdr:cNvSpPr txBox="1"/>
      </xdr:nvSpPr>
      <xdr:spPr>
        <a:xfrm>
          <a:off x="16357600" y="55416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109220</xdr:rowOff>
    </xdr:from>
    <xdr:to>
      <xdr:col>86</xdr:col>
      <xdr:colOff>25400</xdr:colOff>
      <xdr:row>33</xdr:row>
      <xdr:rowOff>109220</xdr:rowOff>
    </xdr:to>
    <xdr:cxnSp macro="">
      <xdr:nvCxnSpPr>
        <xdr:cNvPr id="418" name="直線コネクタ 417"/>
        <xdr:cNvCxnSpPr/>
      </xdr:nvCxnSpPr>
      <xdr:spPr>
        <a:xfrm>
          <a:off x="16230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149225</xdr:rowOff>
    </xdr:from>
    <xdr:ext cx="405130" cy="259080"/>
    <xdr:sp macro="" textlink="">
      <xdr:nvSpPr>
        <xdr:cNvPr id="419" name="【認定こども園・幼稚園・保育所】&#10;有形固定資産減価償却率平均値テキスト"/>
        <xdr:cNvSpPr txBox="1"/>
      </xdr:nvSpPr>
      <xdr:spPr>
        <a:xfrm>
          <a:off x="16357600" y="6149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30" name="楕円 429"/>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57150</xdr:rowOff>
    </xdr:from>
    <xdr:ext cx="405130" cy="259080"/>
    <xdr:sp macro="" textlink="">
      <xdr:nvSpPr>
        <xdr:cNvPr id="431" name="【認定こども園・幼稚園・保育所】&#10;有形固定資産減価償却率該当値テキスト"/>
        <xdr:cNvSpPr txBox="1"/>
      </xdr:nvSpPr>
      <xdr:spPr>
        <a:xfrm>
          <a:off x="16357600" y="640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32" name="楕円 431"/>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37</xdr:row>
      <xdr:rowOff>129540</xdr:rowOff>
    </xdr:to>
    <xdr:cxnSp macro="">
      <xdr:nvCxnSpPr>
        <xdr:cNvPr id="433" name="直線コネクタ 432"/>
        <xdr:cNvCxnSpPr/>
      </xdr:nvCxnSpPr>
      <xdr:spPr>
        <a:xfrm>
          <a:off x="15481300" y="64331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34" name="楕円 433"/>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89535</xdr:rowOff>
    </xdr:to>
    <xdr:cxnSp macro="">
      <xdr:nvCxnSpPr>
        <xdr:cNvPr id="435" name="直線コネクタ 434"/>
        <xdr:cNvCxnSpPr/>
      </xdr:nvCxnSpPr>
      <xdr:spPr>
        <a:xfrm>
          <a:off x="14592300" y="63912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6" name="楕円 435"/>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97790</xdr:rowOff>
    </xdr:to>
    <xdr:cxnSp macro="">
      <xdr:nvCxnSpPr>
        <xdr:cNvPr id="437" name="直線コネクタ 436"/>
        <xdr:cNvCxnSpPr/>
      </xdr:nvCxnSpPr>
      <xdr:spPr>
        <a:xfrm flipV="1">
          <a:off x="13703300" y="6391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xdr:rowOff>
    </xdr:from>
    <xdr:to>
      <xdr:col>67</xdr:col>
      <xdr:colOff>101600</xdr:colOff>
      <xdr:row>37</xdr:row>
      <xdr:rowOff>107950</xdr:rowOff>
    </xdr:to>
    <xdr:sp macro="" textlink="">
      <xdr:nvSpPr>
        <xdr:cNvPr id="438" name="楕円 437"/>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97790</xdr:rowOff>
    </xdr:to>
    <xdr:cxnSp macro="">
      <xdr:nvCxnSpPr>
        <xdr:cNvPr id="439" name="直線コネクタ 438"/>
        <xdr:cNvCxnSpPr/>
      </xdr:nvCxnSpPr>
      <xdr:spPr>
        <a:xfrm>
          <a:off x="12814300" y="64008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52070</xdr:rowOff>
    </xdr:from>
    <xdr:ext cx="405130" cy="257175"/>
    <xdr:sp macro="" textlink="">
      <xdr:nvSpPr>
        <xdr:cNvPr id="440" name="n_1aveValue【認定こども園・幼稚園・保育所】&#10;有形固定資産減価償却率"/>
        <xdr:cNvSpPr txBox="1"/>
      </xdr:nvSpPr>
      <xdr:spPr>
        <a:xfrm>
          <a:off x="15266035" y="6052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40640</xdr:rowOff>
    </xdr:from>
    <xdr:ext cx="403225" cy="257175"/>
    <xdr:sp macro="" textlink="">
      <xdr:nvSpPr>
        <xdr:cNvPr id="441" name="n_2aveValue【認定こども園・幼稚園・保育所】&#10;有形固定資産減価償却率"/>
        <xdr:cNvSpPr txBox="1"/>
      </xdr:nvSpPr>
      <xdr:spPr>
        <a:xfrm>
          <a:off x="14389735" y="6041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101600</xdr:rowOff>
    </xdr:from>
    <xdr:ext cx="403225" cy="259080"/>
    <xdr:sp macro="" textlink="">
      <xdr:nvSpPr>
        <xdr:cNvPr id="442" name="n_3aveValue【認定こども園・幼稚園・保育所】&#10;有形固定資産減価償却率"/>
        <xdr:cNvSpPr txBox="1"/>
      </xdr:nvSpPr>
      <xdr:spPr>
        <a:xfrm>
          <a:off x="13500735" y="6102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114935</xdr:rowOff>
    </xdr:from>
    <xdr:ext cx="403225" cy="259080"/>
    <xdr:sp macro="" textlink="">
      <xdr:nvSpPr>
        <xdr:cNvPr id="443" name="n_4aveValue【認定こども園・幼稚園・保育所】&#10;有形固定資産減価償却率"/>
        <xdr:cNvSpPr txBox="1"/>
      </xdr:nvSpPr>
      <xdr:spPr>
        <a:xfrm>
          <a:off x="12611735" y="611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132080</xdr:rowOff>
    </xdr:from>
    <xdr:ext cx="405130" cy="257175"/>
    <xdr:sp macro="" textlink="">
      <xdr:nvSpPr>
        <xdr:cNvPr id="444" name="n_1mainValue【認定こども園・幼稚園・保育所】&#10;有形固定資産減価償却率"/>
        <xdr:cNvSpPr txBox="1"/>
      </xdr:nvSpPr>
      <xdr:spPr>
        <a:xfrm>
          <a:off x="15266035" y="6475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89535</xdr:rowOff>
    </xdr:from>
    <xdr:ext cx="403225" cy="257175"/>
    <xdr:sp macro="" textlink="">
      <xdr:nvSpPr>
        <xdr:cNvPr id="445" name="n_2mainValue【認定こども園・幼稚園・保育所】&#10;有形固定資産減価償却率"/>
        <xdr:cNvSpPr txBox="1"/>
      </xdr:nvSpPr>
      <xdr:spPr>
        <a:xfrm>
          <a:off x="14389735" y="6433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139065</xdr:rowOff>
    </xdr:from>
    <xdr:ext cx="403225" cy="259080"/>
    <xdr:sp macro="" textlink="">
      <xdr:nvSpPr>
        <xdr:cNvPr id="446" name="n_3mainValue【認定こども園・幼稚園・保育所】&#10;有形固定資産減価償却率"/>
        <xdr:cNvSpPr txBox="1"/>
      </xdr:nvSpPr>
      <xdr:spPr>
        <a:xfrm>
          <a:off x="13500735" y="6482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99060</xdr:rowOff>
    </xdr:from>
    <xdr:ext cx="403225" cy="257175"/>
    <xdr:sp macro="" textlink="">
      <xdr:nvSpPr>
        <xdr:cNvPr id="447" name="n_4mainValue【認定こども園・幼稚園・保育所】&#10;有形固定資産減価償却率"/>
        <xdr:cNvSpPr txBox="1"/>
      </xdr:nvSpPr>
      <xdr:spPr>
        <a:xfrm>
          <a:off x="12611735" y="6442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6" name="テキスト ボックス 45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459" name="テキスト ボックス 458"/>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461" name="テキスト ボックス 460"/>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463" name="テキスト ボックス 462"/>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465" name="テキスト ボックス 464"/>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467" name="テキスト ボックス 466"/>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69" name="テキスト ボックス 468"/>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99060</xdr:rowOff>
    </xdr:from>
    <xdr:to>
      <xdr:col>116</xdr:col>
      <xdr:colOff>62865</xdr:colOff>
      <xdr:row>42</xdr:row>
      <xdr:rowOff>0</xdr:rowOff>
    </xdr:to>
    <xdr:cxnSp macro="">
      <xdr:nvCxnSpPr>
        <xdr:cNvPr id="471" name="直線コネクタ 470"/>
        <xdr:cNvCxnSpPr/>
      </xdr:nvCxnSpPr>
      <xdr:spPr>
        <a:xfrm flipV="1">
          <a:off x="22160865" y="59283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45720</xdr:rowOff>
    </xdr:from>
    <xdr:ext cx="469900" cy="259080"/>
    <xdr:sp macro="" textlink="">
      <xdr:nvSpPr>
        <xdr:cNvPr id="474" name="【認定こども園・幼稚園・保育所】&#10;一人当たり面積最大値テキスト"/>
        <xdr:cNvSpPr txBox="1"/>
      </xdr:nvSpPr>
      <xdr:spPr>
        <a:xfrm>
          <a:off x="22199600" y="570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xdr:cNvCxnSpPr/>
      </xdr:nvCxnSpPr>
      <xdr:spPr>
        <a:xfrm>
          <a:off x="22072600" y="592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469900" cy="257175"/>
    <xdr:sp macro="" textlink="">
      <xdr:nvSpPr>
        <xdr:cNvPr id="476" name="【認定こども園・幼稚園・保育所】&#10;一人当たり面積平均値テキスト"/>
        <xdr:cNvSpPr txBox="1"/>
      </xdr:nvSpPr>
      <xdr:spPr>
        <a:xfrm>
          <a:off x="22199600" y="65671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7" name="楕円 486"/>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49530</xdr:rowOff>
    </xdr:from>
    <xdr:ext cx="469900" cy="259080"/>
    <xdr:sp macro="" textlink="">
      <xdr:nvSpPr>
        <xdr:cNvPr id="488" name="【認定こども園・幼稚園・保育所】&#10;一人当たり面積該当値テキスト"/>
        <xdr:cNvSpPr txBox="1"/>
      </xdr:nvSpPr>
      <xdr:spPr>
        <a:xfrm>
          <a:off x="2219960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89" name="楕円 488"/>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90" name="直線コネクタ 489"/>
        <xdr:cNvCxnSpPr/>
      </xdr:nvCxnSpPr>
      <xdr:spPr>
        <a:xfrm>
          <a:off x="21323300" y="6979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1" name="楕円 490"/>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92" name="直線コネクタ 491"/>
        <xdr:cNvCxnSpPr/>
      </xdr:nvCxnSpPr>
      <xdr:spPr>
        <a:xfrm>
          <a:off x="20434300" y="697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93" name="楕円 492"/>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137160</xdr:rowOff>
    </xdr:to>
    <xdr:cxnSp macro="">
      <xdr:nvCxnSpPr>
        <xdr:cNvPr id="494" name="直線コネクタ 493"/>
        <xdr:cNvCxnSpPr/>
      </xdr:nvCxnSpPr>
      <xdr:spPr>
        <a:xfrm flipV="1">
          <a:off x="19545300" y="6979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495" name="楕円 494"/>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137160</xdr:rowOff>
    </xdr:to>
    <xdr:cxnSp macro="">
      <xdr:nvCxnSpPr>
        <xdr:cNvPr id="496" name="直線コネクタ 495"/>
        <xdr:cNvCxnSpPr/>
      </xdr:nvCxnSpPr>
      <xdr:spPr>
        <a:xfrm>
          <a:off x="18656300" y="6995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147320</xdr:rowOff>
    </xdr:from>
    <xdr:ext cx="469900" cy="259080"/>
    <xdr:sp macro="" textlink="">
      <xdr:nvSpPr>
        <xdr:cNvPr id="497" name="n_1aveValue【認定こども園・幼稚園・保育所】&#10;一人当たり面積"/>
        <xdr:cNvSpPr txBox="1"/>
      </xdr:nvSpPr>
      <xdr:spPr>
        <a:xfrm>
          <a:off x="210756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147320</xdr:rowOff>
    </xdr:from>
    <xdr:ext cx="467995" cy="259080"/>
    <xdr:sp macro="" textlink="">
      <xdr:nvSpPr>
        <xdr:cNvPr id="498" name="n_2aveValue【認定こども園・幼稚園・保育所】&#10;一人当たり面積"/>
        <xdr:cNvSpPr txBox="1"/>
      </xdr:nvSpPr>
      <xdr:spPr>
        <a:xfrm>
          <a:off x="20199350" y="6490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170180</xdr:rowOff>
    </xdr:from>
    <xdr:ext cx="467995" cy="259080"/>
    <xdr:sp macro="" textlink="">
      <xdr:nvSpPr>
        <xdr:cNvPr id="499" name="n_3aveValue【認定こども園・幼稚園・保育所】&#10;一人当たり面積"/>
        <xdr:cNvSpPr txBox="1"/>
      </xdr:nvSpPr>
      <xdr:spPr>
        <a:xfrm>
          <a:off x="19310350" y="6513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162560</xdr:rowOff>
    </xdr:from>
    <xdr:ext cx="467995" cy="259080"/>
    <xdr:sp macro="" textlink="">
      <xdr:nvSpPr>
        <xdr:cNvPr id="500" name="n_4aveValue【認定こども園・幼稚園・保育所】&#10;一人当たり面積"/>
        <xdr:cNvSpPr txBox="1"/>
      </xdr:nvSpPr>
      <xdr:spPr>
        <a:xfrm>
          <a:off x="18421350" y="650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163830</xdr:rowOff>
    </xdr:from>
    <xdr:ext cx="469900" cy="259080"/>
    <xdr:sp macro="" textlink="">
      <xdr:nvSpPr>
        <xdr:cNvPr id="501" name="n_1mainValue【認定こども園・幼稚園・保育所】&#10;一人当たり面積"/>
        <xdr:cNvSpPr txBox="1"/>
      </xdr:nvSpPr>
      <xdr:spPr>
        <a:xfrm>
          <a:off x="21075650" y="702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163830</xdr:rowOff>
    </xdr:from>
    <xdr:ext cx="467995" cy="259080"/>
    <xdr:sp macro="" textlink="">
      <xdr:nvSpPr>
        <xdr:cNvPr id="502" name="n_2mainValue【認定こども園・幼稚園・保育所】&#10;一人当たり面積"/>
        <xdr:cNvSpPr txBox="1"/>
      </xdr:nvSpPr>
      <xdr:spPr>
        <a:xfrm>
          <a:off x="20199350" y="702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7620</xdr:rowOff>
    </xdr:from>
    <xdr:ext cx="467995" cy="257175"/>
    <xdr:sp macro="" textlink="">
      <xdr:nvSpPr>
        <xdr:cNvPr id="503" name="n_3mainValue【認定こども園・幼稚園・保育所】&#10;一人当たり面積"/>
        <xdr:cNvSpPr txBox="1"/>
      </xdr:nvSpPr>
      <xdr:spPr>
        <a:xfrm>
          <a:off x="19310350" y="7037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7620</xdr:rowOff>
    </xdr:from>
    <xdr:ext cx="467995" cy="257175"/>
    <xdr:sp macro="" textlink="">
      <xdr:nvSpPr>
        <xdr:cNvPr id="504" name="n_4mainValue【認定こども園・幼稚園・保育所】&#10;一人当たり面積"/>
        <xdr:cNvSpPr txBox="1"/>
      </xdr:nvSpPr>
      <xdr:spPr>
        <a:xfrm>
          <a:off x="18421350" y="7037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3" name="テキスト ボックス 51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5" name="テキスト ボックス 51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29210</xdr:rowOff>
    </xdr:from>
    <xdr:ext cx="403225" cy="257175"/>
    <xdr:sp macro="" textlink="">
      <xdr:nvSpPr>
        <xdr:cNvPr id="517" name="テキスト ボックス 516"/>
        <xdr:cNvSpPr txBox="1"/>
      </xdr:nvSpPr>
      <xdr:spPr>
        <a:xfrm>
          <a:off x="12042775" y="11002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7175"/>
    <xdr:sp macro="" textlink="">
      <xdr:nvSpPr>
        <xdr:cNvPr id="519" name="テキスト ボックス 518"/>
        <xdr:cNvSpPr txBox="1"/>
      </xdr:nvSpPr>
      <xdr:spPr>
        <a:xfrm>
          <a:off x="1204277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7175"/>
    <xdr:sp macro="" textlink="">
      <xdr:nvSpPr>
        <xdr:cNvPr id="521" name="テキスト ボックス 520"/>
        <xdr:cNvSpPr txBox="1"/>
      </xdr:nvSpPr>
      <xdr:spPr>
        <a:xfrm>
          <a:off x="12042775" y="1043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3" name="テキスト ボックス 522"/>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7175"/>
    <xdr:sp macro="" textlink="">
      <xdr:nvSpPr>
        <xdr:cNvPr id="525" name="テキスト ボックス 524"/>
        <xdr:cNvSpPr txBox="1"/>
      </xdr:nvSpPr>
      <xdr:spPr>
        <a:xfrm>
          <a:off x="12042775" y="9859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7175"/>
    <xdr:sp macro="" textlink="">
      <xdr:nvSpPr>
        <xdr:cNvPr id="527" name="テキスト ボックス 526"/>
        <xdr:cNvSpPr txBox="1"/>
      </xdr:nvSpPr>
      <xdr:spPr>
        <a:xfrm>
          <a:off x="12042775" y="9573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7175"/>
    <xdr:sp macro="" textlink="">
      <xdr:nvSpPr>
        <xdr:cNvPr id="529" name="テキスト ボックス 528"/>
        <xdr:cNvSpPr txBox="1"/>
      </xdr:nvSpPr>
      <xdr:spPr>
        <a:xfrm>
          <a:off x="12042775" y="928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531" name="テキスト ボックス 530"/>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14605</xdr:rowOff>
    </xdr:from>
    <xdr:to>
      <xdr:col>85</xdr:col>
      <xdr:colOff>126365</xdr:colOff>
      <xdr:row>63</xdr:row>
      <xdr:rowOff>168910</xdr:rowOff>
    </xdr:to>
    <xdr:cxnSp macro="">
      <xdr:nvCxnSpPr>
        <xdr:cNvPr id="533" name="直線コネクタ 532"/>
        <xdr:cNvCxnSpPr/>
      </xdr:nvCxnSpPr>
      <xdr:spPr>
        <a:xfrm flipV="1">
          <a:off x="16318865" y="96158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1270</xdr:rowOff>
    </xdr:from>
    <xdr:ext cx="405130" cy="259080"/>
    <xdr:sp macro="" textlink="">
      <xdr:nvSpPr>
        <xdr:cNvPr id="534" name="【学校施設】&#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168910</xdr:rowOff>
    </xdr:from>
    <xdr:to>
      <xdr:col>86</xdr:col>
      <xdr:colOff>25400</xdr:colOff>
      <xdr:row>63</xdr:row>
      <xdr:rowOff>168910</xdr:rowOff>
    </xdr:to>
    <xdr:cxnSp macro="">
      <xdr:nvCxnSpPr>
        <xdr:cNvPr id="535" name="直線コネクタ 534"/>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132715</xdr:rowOff>
    </xdr:from>
    <xdr:ext cx="405130" cy="257175"/>
    <xdr:sp macro="" textlink="">
      <xdr:nvSpPr>
        <xdr:cNvPr id="536" name="【学校施設】&#10;有形固定資産減価償却率最大値テキスト"/>
        <xdr:cNvSpPr txBox="1"/>
      </xdr:nvSpPr>
      <xdr:spPr>
        <a:xfrm>
          <a:off x="16357600" y="9391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14605</xdr:rowOff>
    </xdr:from>
    <xdr:to>
      <xdr:col>86</xdr:col>
      <xdr:colOff>25400</xdr:colOff>
      <xdr:row>56</xdr:row>
      <xdr:rowOff>14605</xdr:rowOff>
    </xdr:to>
    <xdr:cxnSp macro="">
      <xdr:nvCxnSpPr>
        <xdr:cNvPr id="537" name="直線コネクタ 536"/>
        <xdr:cNvCxnSpPr/>
      </xdr:nvCxnSpPr>
      <xdr:spPr>
        <a:xfrm>
          <a:off x="16230600" y="961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135255</xdr:rowOff>
    </xdr:from>
    <xdr:ext cx="405130" cy="257175"/>
    <xdr:sp macro="" textlink="">
      <xdr:nvSpPr>
        <xdr:cNvPr id="538" name="【学校施設】&#10;有形固定資産減価償却率平均値テキスト"/>
        <xdr:cNvSpPr txBox="1"/>
      </xdr:nvSpPr>
      <xdr:spPr>
        <a:xfrm>
          <a:off x="16357600" y="10250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112395</xdr:rowOff>
    </xdr:from>
    <xdr:to>
      <xdr:col>85</xdr:col>
      <xdr:colOff>177800</xdr:colOff>
      <xdr:row>61</xdr:row>
      <xdr:rowOff>42545</xdr:rowOff>
    </xdr:to>
    <xdr:sp macro="" textlink="">
      <xdr:nvSpPr>
        <xdr:cNvPr id="539" name="フローチャート: 判断 538"/>
        <xdr:cNvSpPr/>
      </xdr:nvSpPr>
      <xdr:spPr>
        <a:xfrm>
          <a:off x="162687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94615</xdr:rowOff>
    </xdr:from>
    <xdr:to>
      <xdr:col>81</xdr:col>
      <xdr:colOff>101600</xdr:colOff>
      <xdr:row>61</xdr:row>
      <xdr:rowOff>24765</xdr:rowOff>
    </xdr:to>
    <xdr:sp macro="" textlink="">
      <xdr:nvSpPr>
        <xdr:cNvPr id="540" name="フローチャート: 判断 539"/>
        <xdr:cNvSpPr/>
      </xdr:nvSpPr>
      <xdr:spPr>
        <a:xfrm>
          <a:off x="15430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135255</xdr:rowOff>
    </xdr:from>
    <xdr:to>
      <xdr:col>72</xdr:col>
      <xdr:colOff>38100</xdr:colOff>
      <xdr:row>61</xdr:row>
      <xdr:rowOff>65405</xdr:rowOff>
    </xdr:to>
    <xdr:sp macro="" textlink="">
      <xdr:nvSpPr>
        <xdr:cNvPr id="542" name="フローチャート: 判断 541"/>
        <xdr:cNvSpPr/>
      </xdr:nvSpPr>
      <xdr:spPr>
        <a:xfrm>
          <a:off x="13652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3810</xdr:rowOff>
    </xdr:from>
    <xdr:to>
      <xdr:col>67</xdr:col>
      <xdr:colOff>101600</xdr:colOff>
      <xdr:row>61</xdr:row>
      <xdr:rowOff>105410</xdr:rowOff>
    </xdr:to>
    <xdr:sp macro="" textlink="">
      <xdr:nvSpPr>
        <xdr:cNvPr id="543" name="フローチャート: 判断 542"/>
        <xdr:cNvSpPr/>
      </xdr:nvSpPr>
      <xdr:spPr>
        <a:xfrm>
          <a:off x="12763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4" name="テキスト ボックス 54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5" name="テキスト ボックス 54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6" name="テキスト ボックス 54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7" name="テキスト ボックス 54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8" name="テキスト ボックス 54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549" name="楕円 548"/>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150495</xdr:rowOff>
    </xdr:from>
    <xdr:ext cx="405130" cy="259080"/>
    <xdr:sp macro="" textlink="">
      <xdr:nvSpPr>
        <xdr:cNvPr id="550" name="【学校施設】&#10;有形固定資産減価償却率該当値テキスト"/>
        <xdr:cNvSpPr txBox="1"/>
      </xdr:nvSpPr>
      <xdr:spPr>
        <a:xfrm>
          <a:off x="16357600" y="1060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51" name="楕円 550"/>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6350</xdr:rowOff>
    </xdr:from>
    <xdr:to>
      <xdr:col>85</xdr:col>
      <xdr:colOff>127000</xdr:colOff>
      <xdr:row>62</xdr:row>
      <xdr:rowOff>52070</xdr:rowOff>
    </xdr:to>
    <xdr:cxnSp macro="">
      <xdr:nvCxnSpPr>
        <xdr:cNvPr id="552" name="直線コネクタ 551"/>
        <xdr:cNvCxnSpPr/>
      </xdr:nvCxnSpPr>
      <xdr:spPr>
        <a:xfrm>
          <a:off x="15481300" y="106362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3" name="楕円 552"/>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6350</xdr:rowOff>
    </xdr:to>
    <xdr:cxnSp macro="">
      <xdr:nvCxnSpPr>
        <xdr:cNvPr id="554" name="直線コネクタ 553"/>
        <xdr:cNvCxnSpPr/>
      </xdr:nvCxnSpPr>
      <xdr:spPr>
        <a:xfrm>
          <a:off x="14592300" y="105841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5" name="楕円 554"/>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125730</xdr:rowOff>
    </xdr:to>
    <xdr:cxnSp macro="">
      <xdr:nvCxnSpPr>
        <xdr:cNvPr id="556" name="直線コネクタ 555"/>
        <xdr:cNvCxnSpPr/>
      </xdr:nvCxnSpPr>
      <xdr:spPr>
        <a:xfrm>
          <a:off x="13703300" y="105270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140970</xdr:rowOff>
    </xdr:from>
    <xdr:to>
      <xdr:col>67</xdr:col>
      <xdr:colOff>101600</xdr:colOff>
      <xdr:row>61</xdr:row>
      <xdr:rowOff>71120</xdr:rowOff>
    </xdr:to>
    <xdr:sp macro="" textlink="">
      <xdr:nvSpPr>
        <xdr:cNvPr id="557" name="楕円 556"/>
        <xdr:cNvSpPr/>
      </xdr:nvSpPr>
      <xdr:spPr>
        <a:xfrm>
          <a:off x="12763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20320</xdr:rowOff>
    </xdr:from>
    <xdr:to>
      <xdr:col>71</xdr:col>
      <xdr:colOff>177800</xdr:colOff>
      <xdr:row>61</xdr:row>
      <xdr:rowOff>68580</xdr:rowOff>
    </xdr:to>
    <xdr:cxnSp macro="">
      <xdr:nvCxnSpPr>
        <xdr:cNvPr id="558" name="直線コネクタ 557"/>
        <xdr:cNvCxnSpPr/>
      </xdr:nvCxnSpPr>
      <xdr:spPr>
        <a:xfrm>
          <a:off x="12814300" y="104787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41910</xdr:rowOff>
    </xdr:from>
    <xdr:ext cx="405130" cy="257175"/>
    <xdr:sp macro="" textlink="">
      <xdr:nvSpPr>
        <xdr:cNvPr id="559" name="n_1aveValue【学校施設】&#10;有形固定資産減価償却率"/>
        <xdr:cNvSpPr txBox="1"/>
      </xdr:nvSpPr>
      <xdr:spPr>
        <a:xfrm>
          <a:off x="15266035" y="10157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15875</xdr:rowOff>
    </xdr:from>
    <xdr:ext cx="403225" cy="259080"/>
    <xdr:sp macro="" textlink="">
      <xdr:nvSpPr>
        <xdr:cNvPr id="560" name="n_2aveValue【学校施設】&#10;有形固定資産減価償却率"/>
        <xdr:cNvSpPr txBox="1"/>
      </xdr:nvSpPr>
      <xdr:spPr>
        <a:xfrm>
          <a:off x="14389735" y="10131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81915</xdr:rowOff>
    </xdr:from>
    <xdr:ext cx="403225" cy="259080"/>
    <xdr:sp macro="" textlink="">
      <xdr:nvSpPr>
        <xdr:cNvPr id="561" name="n_3aveValue【学校施設】&#10;有形固定資産減価償却率"/>
        <xdr:cNvSpPr txBox="1"/>
      </xdr:nvSpPr>
      <xdr:spPr>
        <a:xfrm>
          <a:off x="13500735" y="10197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96520</xdr:rowOff>
    </xdr:from>
    <xdr:ext cx="403225" cy="259080"/>
    <xdr:sp macro="" textlink="">
      <xdr:nvSpPr>
        <xdr:cNvPr id="562" name="n_4aveValue【学校施設】&#10;有形固定資産減価償却率"/>
        <xdr:cNvSpPr txBox="1"/>
      </xdr:nvSpPr>
      <xdr:spPr>
        <a:xfrm>
          <a:off x="12611735" y="10554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47625</xdr:rowOff>
    </xdr:from>
    <xdr:ext cx="405130" cy="259080"/>
    <xdr:sp macro="" textlink="">
      <xdr:nvSpPr>
        <xdr:cNvPr id="563" name="n_1mainValue【学校施設】&#10;有形固定資産減価償却率"/>
        <xdr:cNvSpPr txBox="1"/>
      </xdr:nvSpPr>
      <xdr:spPr>
        <a:xfrm>
          <a:off x="15266035" y="10677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167640</xdr:rowOff>
    </xdr:from>
    <xdr:ext cx="403225" cy="257175"/>
    <xdr:sp macro="" textlink="">
      <xdr:nvSpPr>
        <xdr:cNvPr id="564" name="n_2mainValue【学校施設】&#10;有形固定資産減価償却率"/>
        <xdr:cNvSpPr txBox="1"/>
      </xdr:nvSpPr>
      <xdr:spPr>
        <a:xfrm>
          <a:off x="14389735" y="10626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110490</xdr:rowOff>
    </xdr:from>
    <xdr:ext cx="403225" cy="257175"/>
    <xdr:sp macro="" textlink="">
      <xdr:nvSpPr>
        <xdr:cNvPr id="565" name="n_3mainValue【学校施設】&#10;有形固定資産減価償却率"/>
        <xdr:cNvSpPr txBox="1"/>
      </xdr:nvSpPr>
      <xdr:spPr>
        <a:xfrm>
          <a:off x="13500735" y="10568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87630</xdr:rowOff>
    </xdr:from>
    <xdr:ext cx="403225" cy="257175"/>
    <xdr:sp macro="" textlink="">
      <xdr:nvSpPr>
        <xdr:cNvPr id="566" name="n_4mainValue【学校施設】&#10;有形固定資産減価償却率"/>
        <xdr:cNvSpPr txBox="1"/>
      </xdr:nvSpPr>
      <xdr:spPr>
        <a:xfrm>
          <a:off x="12611735" y="10203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5" name="テキスト ボックス 57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7" name="テキスト ボックス 576"/>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79" name="テキスト ボックス 578"/>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81" name="テキスト ボックス 580"/>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83" name="テキスト ボックス 582"/>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85" name="テキスト ボックス 584"/>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87" name="テキスト ボックス 586"/>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589" name="テキスト ボックス 588"/>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1" name="テキスト ボックス 59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114935</xdr:rowOff>
    </xdr:from>
    <xdr:to>
      <xdr:col>116</xdr:col>
      <xdr:colOff>62865</xdr:colOff>
      <xdr:row>64</xdr:row>
      <xdr:rowOff>53340</xdr:rowOff>
    </xdr:to>
    <xdr:cxnSp macro="">
      <xdr:nvCxnSpPr>
        <xdr:cNvPr id="593" name="直線コネクタ 592"/>
        <xdr:cNvCxnSpPr/>
      </xdr:nvCxnSpPr>
      <xdr:spPr>
        <a:xfrm flipV="1">
          <a:off x="22160865" y="95446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594" name="【学校施設】&#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61595</xdr:rowOff>
    </xdr:from>
    <xdr:ext cx="469900" cy="259080"/>
    <xdr:sp macro="" textlink="">
      <xdr:nvSpPr>
        <xdr:cNvPr id="596" name="【学校施設】&#10;一人当たり面積最大値テキスト"/>
        <xdr:cNvSpPr txBox="1"/>
      </xdr:nvSpPr>
      <xdr:spPr>
        <a:xfrm>
          <a:off x="22199600" y="931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114935</xdr:rowOff>
    </xdr:from>
    <xdr:to>
      <xdr:col>116</xdr:col>
      <xdr:colOff>152400</xdr:colOff>
      <xdr:row>55</xdr:row>
      <xdr:rowOff>114935</xdr:rowOff>
    </xdr:to>
    <xdr:cxnSp macro="">
      <xdr:nvCxnSpPr>
        <xdr:cNvPr id="597" name="直線コネクタ 596"/>
        <xdr:cNvCxnSpPr/>
      </xdr:nvCxnSpPr>
      <xdr:spPr>
        <a:xfrm>
          <a:off x="22072600" y="954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10160</xdr:rowOff>
    </xdr:from>
    <xdr:ext cx="469900" cy="259080"/>
    <xdr:sp macro="" textlink="">
      <xdr:nvSpPr>
        <xdr:cNvPr id="598" name="【学校施設】&#10;一人当たり面積平均値テキスト"/>
        <xdr:cNvSpPr txBox="1"/>
      </xdr:nvSpPr>
      <xdr:spPr>
        <a:xfrm>
          <a:off x="22199600" y="10125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165100</xdr:rowOff>
    </xdr:from>
    <xdr:to>
      <xdr:col>112</xdr:col>
      <xdr:colOff>38100</xdr:colOff>
      <xdr:row>60</xdr:row>
      <xdr:rowOff>95250</xdr:rowOff>
    </xdr:to>
    <xdr:sp macro="" textlink="">
      <xdr:nvSpPr>
        <xdr:cNvPr id="600" name="フローチャート: 判断 599"/>
        <xdr:cNvSpPr/>
      </xdr:nvSpPr>
      <xdr:spPr>
        <a:xfrm>
          <a:off x="212725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163195</xdr:rowOff>
    </xdr:from>
    <xdr:to>
      <xdr:col>107</xdr:col>
      <xdr:colOff>101600</xdr:colOff>
      <xdr:row>60</xdr:row>
      <xdr:rowOff>93345</xdr:rowOff>
    </xdr:to>
    <xdr:sp macro="" textlink="">
      <xdr:nvSpPr>
        <xdr:cNvPr id="601" name="フローチャート: 判断 600"/>
        <xdr:cNvSpPr/>
      </xdr:nvSpPr>
      <xdr:spPr>
        <a:xfrm>
          <a:off x="20383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8255</xdr:rowOff>
    </xdr:from>
    <xdr:to>
      <xdr:col>102</xdr:col>
      <xdr:colOff>165100</xdr:colOff>
      <xdr:row>60</xdr:row>
      <xdr:rowOff>109855</xdr:rowOff>
    </xdr:to>
    <xdr:sp macro="" textlink="">
      <xdr:nvSpPr>
        <xdr:cNvPr id="602" name="フローチャート: 判断 601"/>
        <xdr:cNvSpPr/>
      </xdr:nvSpPr>
      <xdr:spPr>
        <a:xfrm>
          <a:off x="19494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36195</xdr:rowOff>
    </xdr:from>
    <xdr:to>
      <xdr:col>98</xdr:col>
      <xdr:colOff>38100</xdr:colOff>
      <xdr:row>60</xdr:row>
      <xdr:rowOff>137795</xdr:rowOff>
    </xdr:to>
    <xdr:sp macro="" textlink="">
      <xdr:nvSpPr>
        <xdr:cNvPr id="603" name="フローチャート: 判断 602"/>
        <xdr:cNvSpPr/>
      </xdr:nvSpPr>
      <xdr:spPr>
        <a:xfrm>
          <a:off x="18605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4" name="テキスト ボックス 60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5" name="テキスト ボックス 60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6" name="テキスト ボックス 60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7" name="テキスト ボックス 60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8" name="テキスト ボックス 60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53975</xdr:rowOff>
    </xdr:from>
    <xdr:to>
      <xdr:col>116</xdr:col>
      <xdr:colOff>114300</xdr:colOff>
      <xdr:row>61</xdr:row>
      <xdr:rowOff>155575</xdr:rowOff>
    </xdr:to>
    <xdr:sp macro="" textlink="">
      <xdr:nvSpPr>
        <xdr:cNvPr id="609" name="楕円 608"/>
        <xdr:cNvSpPr/>
      </xdr:nvSpPr>
      <xdr:spPr>
        <a:xfrm>
          <a:off x="22110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32385</xdr:rowOff>
    </xdr:from>
    <xdr:ext cx="469900" cy="257175"/>
    <xdr:sp macro="" textlink="">
      <xdr:nvSpPr>
        <xdr:cNvPr id="610" name="【学校施設】&#10;一人当たり面積該当値テキスト"/>
        <xdr:cNvSpPr txBox="1"/>
      </xdr:nvSpPr>
      <xdr:spPr>
        <a:xfrm>
          <a:off x="22199600" y="104908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50800</xdr:rowOff>
    </xdr:from>
    <xdr:to>
      <xdr:col>112</xdr:col>
      <xdr:colOff>38100</xdr:colOff>
      <xdr:row>61</xdr:row>
      <xdr:rowOff>152400</xdr:rowOff>
    </xdr:to>
    <xdr:sp macro="" textlink="">
      <xdr:nvSpPr>
        <xdr:cNvPr id="611" name="楕円 610"/>
        <xdr:cNvSpPr/>
      </xdr:nvSpPr>
      <xdr:spPr>
        <a:xfrm>
          <a:off x="212725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101600</xdr:rowOff>
    </xdr:from>
    <xdr:to>
      <xdr:col>116</xdr:col>
      <xdr:colOff>63500</xdr:colOff>
      <xdr:row>61</xdr:row>
      <xdr:rowOff>104775</xdr:rowOff>
    </xdr:to>
    <xdr:cxnSp macro="">
      <xdr:nvCxnSpPr>
        <xdr:cNvPr id="612" name="直線コネクタ 611"/>
        <xdr:cNvCxnSpPr/>
      </xdr:nvCxnSpPr>
      <xdr:spPr>
        <a:xfrm>
          <a:off x="21323300" y="105600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50165</xdr:rowOff>
    </xdr:from>
    <xdr:to>
      <xdr:col>107</xdr:col>
      <xdr:colOff>101600</xdr:colOff>
      <xdr:row>61</xdr:row>
      <xdr:rowOff>151765</xdr:rowOff>
    </xdr:to>
    <xdr:sp macro="" textlink="">
      <xdr:nvSpPr>
        <xdr:cNvPr id="613" name="楕円 612"/>
        <xdr:cNvSpPr/>
      </xdr:nvSpPr>
      <xdr:spPr>
        <a:xfrm>
          <a:off x="2038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100965</xdr:rowOff>
    </xdr:from>
    <xdr:to>
      <xdr:col>111</xdr:col>
      <xdr:colOff>177800</xdr:colOff>
      <xdr:row>61</xdr:row>
      <xdr:rowOff>101600</xdr:rowOff>
    </xdr:to>
    <xdr:cxnSp macro="">
      <xdr:nvCxnSpPr>
        <xdr:cNvPr id="614" name="直線コネクタ 613"/>
        <xdr:cNvCxnSpPr/>
      </xdr:nvCxnSpPr>
      <xdr:spPr>
        <a:xfrm>
          <a:off x="20434300" y="10559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76200</xdr:rowOff>
    </xdr:from>
    <xdr:to>
      <xdr:col>102</xdr:col>
      <xdr:colOff>165100</xdr:colOff>
      <xdr:row>62</xdr:row>
      <xdr:rowOff>6350</xdr:rowOff>
    </xdr:to>
    <xdr:sp macro="" textlink="">
      <xdr:nvSpPr>
        <xdr:cNvPr id="615" name="楕円 614"/>
        <xdr:cNvSpPr/>
      </xdr:nvSpPr>
      <xdr:spPr>
        <a:xfrm>
          <a:off x="19494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100965</xdr:rowOff>
    </xdr:from>
    <xdr:to>
      <xdr:col>107</xdr:col>
      <xdr:colOff>50800</xdr:colOff>
      <xdr:row>61</xdr:row>
      <xdr:rowOff>127000</xdr:rowOff>
    </xdr:to>
    <xdr:cxnSp macro="">
      <xdr:nvCxnSpPr>
        <xdr:cNvPr id="616" name="直線コネクタ 615"/>
        <xdr:cNvCxnSpPr/>
      </xdr:nvCxnSpPr>
      <xdr:spPr>
        <a:xfrm flipV="1">
          <a:off x="19545300" y="105594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78105</xdr:rowOff>
    </xdr:from>
    <xdr:to>
      <xdr:col>98</xdr:col>
      <xdr:colOff>38100</xdr:colOff>
      <xdr:row>62</xdr:row>
      <xdr:rowOff>8255</xdr:rowOff>
    </xdr:to>
    <xdr:sp macro="" textlink="">
      <xdr:nvSpPr>
        <xdr:cNvPr id="617" name="楕円 616"/>
        <xdr:cNvSpPr/>
      </xdr:nvSpPr>
      <xdr:spPr>
        <a:xfrm>
          <a:off x="186055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127000</xdr:rowOff>
    </xdr:from>
    <xdr:to>
      <xdr:col>102</xdr:col>
      <xdr:colOff>114300</xdr:colOff>
      <xdr:row>61</xdr:row>
      <xdr:rowOff>128905</xdr:rowOff>
    </xdr:to>
    <xdr:cxnSp macro="">
      <xdr:nvCxnSpPr>
        <xdr:cNvPr id="618" name="直線コネクタ 617"/>
        <xdr:cNvCxnSpPr/>
      </xdr:nvCxnSpPr>
      <xdr:spPr>
        <a:xfrm flipV="1">
          <a:off x="18656300" y="10585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111760</xdr:rowOff>
    </xdr:from>
    <xdr:ext cx="469900" cy="257175"/>
    <xdr:sp macro="" textlink="">
      <xdr:nvSpPr>
        <xdr:cNvPr id="619" name="n_1aveValue【学校施設】&#10;一人当たり面積"/>
        <xdr:cNvSpPr txBox="1"/>
      </xdr:nvSpPr>
      <xdr:spPr>
        <a:xfrm>
          <a:off x="21075650" y="10055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109855</xdr:rowOff>
    </xdr:from>
    <xdr:ext cx="467995" cy="257175"/>
    <xdr:sp macro="" textlink="">
      <xdr:nvSpPr>
        <xdr:cNvPr id="620" name="n_2aveValue【学校施設】&#10;一人当たり面積"/>
        <xdr:cNvSpPr txBox="1"/>
      </xdr:nvSpPr>
      <xdr:spPr>
        <a:xfrm>
          <a:off x="20199350" y="10053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126365</xdr:rowOff>
    </xdr:from>
    <xdr:ext cx="467995" cy="259080"/>
    <xdr:sp macro="" textlink="">
      <xdr:nvSpPr>
        <xdr:cNvPr id="621" name="n_3aveValue【学校施設】&#10;一人当たり面積"/>
        <xdr:cNvSpPr txBox="1"/>
      </xdr:nvSpPr>
      <xdr:spPr>
        <a:xfrm>
          <a:off x="19310350" y="10070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154940</xdr:rowOff>
    </xdr:from>
    <xdr:ext cx="467995" cy="257175"/>
    <xdr:sp macro="" textlink="">
      <xdr:nvSpPr>
        <xdr:cNvPr id="622" name="n_4aveValue【学校施設】&#10;一人当たり面積"/>
        <xdr:cNvSpPr txBox="1"/>
      </xdr:nvSpPr>
      <xdr:spPr>
        <a:xfrm>
          <a:off x="18421350" y="10099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143510</xdr:rowOff>
    </xdr:from>
    <xdr:ext cx="469900" cy="257175"/>
    <xdr:sp macro="" textlink="">
      <xdr:nvSpPr>
        <xdr:cNvPr id="623" name="n_1mainValue【学校施設】&#10;一人当たり面積"/>
        <xdr:cNvSpPr txBox="1"/>
      </xdr:nvSpPr>
      <xdr:spPr>
        <a:xfrm>
          <a:off x="21075650" y="10601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143510</xdr:rowOff>
    </xdr:from>
    <xdr:ext cx="467995" cy="257175"/>
    <xdr:sp macro="" textlink="">
      <xdr:nvSpPr>
        <xdr:cNvPr id="624" name="n_2mainValue【学校施設】&#10;一人当たり面積"/>
        <xdr:cNvSpPr txBox="1"/>
      </xdr:nvSpPr>
      <xdr:spPr>
        <a:xfrm>
          <a:off x="20199350" y="10601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168910</xdr:rowOff>
    </xdr:from>
    <xdr:ext cx="467995" cy="257175"/>
    <xdr:sp macro="" textlink="">
      <xdr:nvSpPr>
        <xdr:cNvPr id="625" name="n_3mainValue【学校施設】&#10;一人当たり面積"/>
        <xdr:cNvSpPr txBox="1"/>
      </xdr:nvSpPr>
      <xdr:spPr>
        <a:xfrm>
          <a:off x="19310350" y="10627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170815</xdr:rowOff>
    </xdr:from>
    <xdr:ext cx="467995" cy="258445"/>
    <xdr:sp macro="" textlink="">
      <xdr:nvSpPr>
        <xdr:cNvPr id="626" name="n_4mainValue【学校施設】&#10;一人当たり面積"/>
        <xdr:cNvSpPr txBox="1"/>
      </xdr:nvSpPr>
      <xdr:spPr>
        <a:xfrm>
          <a:off x="18421350" y="106292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5" name="テキスト ボックス 63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7" name="テキスト ボックス 63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9" name="テキスト ボックス 638"/>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5" name="テキスト ボックス 644"/>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49" name="テキスト ボックス 648"/>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110490</xdr:rowOff>
    </xdr:from>
    <xdr:to>
      <xdr:col>85</xdr:col>
      <xdr:colOff>126365</xdr:colOff>
      <xdr:row>86</xdr:row>
      <xdr:rowOff>114300</xdr:rowOff>
    </xdr:to>
    <xdr:cxnSp macro="">
      <xdr:nvCxnSpPr>
        <xdr:cNvPr id="651" name="直線コネクタ 650"/>
        <xdr:cNvCxnSpPr/>
      </xdr:nvCxnSpPr>
      <xdr:spPr>
        <a:xfrm flipV="1">
          <a:off x="16318865" y="1348359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57150</xdr:rowOff>
    </xdr:from>
    <xdr:ext cx="405130" cy="259080"/>
    <xdr:sp macro="" textlink="">
      <xdr:nvSpPr>
        <xdr:cNvPr id="654" name="【児童館】&#10;有形固定資産減価償却率最大値テキスト"/>
        <xdr:cNvSpPr txBox="1"/>
      </xdr:nvSpPr>
      <xdr:spPr>
        <a:xfrm>
          <a:off x="16357600" y="13258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110490</xdr:rowOff>
    </xdr:from>
    <xdr:to>
      <xdr:col>86</xdr:col>
      <xdr:colOff>25400</xdr:colOff>
      <xdr:row>78</xdr:row>
      <xdr:rowOff>110490</xdr:rowOff>
    </xdr:to>
    <xdr:cxnSp macro="">
      <xdr:nvCxnSpPr>
        <xdr:cNvPr id="655" name="直線コネクタ 654"/>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82550</xdr:rowOff>
    </xdr:from>
    <xdr:ext cx="405130" cy="259080"/>
    <xdr:sp macro="" textlink="">
      <xdr:nvSpPr>
        <xdr:cNvPr id="656" name="【児童館】&#10;有形固定資産減価償却率平均値テキスト"/>
        <xdr:cNvSpPr txBox="1"/>
      </xdr:nvSpPr>
      <xdr:spPr>
        <a:xfrm>
          <a:off x="16357600" y="13798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59690</xdr:rowOff>
    </xdr:from>
    <xdr:to>
      <xdr:col>85</xdr:col>
      <xdr:colOff>177800</xdr:colOff>
      <xdr:row>81</xdr:row>
      <xdr:rowOff>161290</xdr:rowOff>
    </xdr:to>
    <xdr:sp macro="" textlink="">
      <xdr:nvSpPr>
        <xdr:cNvPr id="657" name="フローチャート: 判断 656"/>
        <xdr:cNvSpPr/>
      </xdr:nvSpPr>
      <xdr:spPr>
        <a:xfrm>
          <a:off x="162687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58" name="フローチャート: 判断 657"/>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60" name="フローチャート: 判断 659"/>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1" name="フローチャート: 判断 66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154940</xdr:rowOff>
    </xdr:from>
    <xdr:to>
      <xdr:col>85</xdr:col>
      <xdr:colOff>177800</xdr:colOff>
      <xdr:row>86</xdr:row>
      <xdr:rowOff>85090</xdr:rowOff>
    </xdr:to>
    <xdr:sp macro="" textlink="">
      <xdr:nvSpPr>
        <xdr:cNvPr id="667" name="楕円 666"/>
        <xdr:cNvSpPr/>
      </xdr:nvSpPr>
      <xdr:spPr>
        <a:xfrm>
          <a:off x="162687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69850</xdr:rowOff>
    </xdr:from>
    <xdr:ext cx="405130" cy="259080"/>
    <xdr:sp macro="" textlink="">
      <xdr:nvSpPr>
        <xdr:cNvPr id="668" name="【児童館】&#10;有形固定資産減価償却率該当値テキスト"/>
        <xdr:cNvSpPr txBox="1"/>
      </xdr:nvSpPr>
      <xdr:spPr>
        <a:xfrm>
          <a:off x="16357600" y="1464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151130</xdr:rowOff>
    </xdr:from>
    <xdr:to>
      <xdr:col>81</xdr:col>
      <xdr:colOff>101600</xdr:colOff>
      <xdr:row>86</xdr:row>
      <xdr:rowOff>81280</xdr:rowOff>
    </xdr:to>
    <xdr:sp macro="" textlink="">
      <xdr:nvSpPr>
        <xdr:cNvPr id="669" name="楕円 668"/>
        <xdr:cNvSpPr/>
      </xdr:nvSpPr>
      <xdr:spPr>
        <a:xfrm>
          <a:off x="1543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30480</xdr:rowOff>
    </xdr:from>
    <xdr:to>
      <xdr:col>85</xdr:col>
      <xdr:colOff>127000</xdr:colOff>
      <xdr:row>86</xdr:row>
      <xdr:rowOff>34290</xdr:rowOff>
    </xdr:to>
    <xdr:cxnSp macro="">
      <xdr:nvCxnSpPr>
        <xdr:cNvPr id="670" name="直線コネクタ 669"/>
        <xdr:cNvCxnSpPr/>
      </xdr:nvCxnSpPr>
      <xdr:spPr>
        <a:xfrm>
          <a:off x="15481300" y="14775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671" name="楕円 670"/>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30480</xdr:rowOff>
    </xdr:to>
    <xdr:cxnSp macro="">
      <xdr:nvCxnSpPr>
        <xdr:cNvPr id="672" name="直線コネクタ 671"/>
        <xdr:cNvCxnSpPr/>
      </xdr:nvCxnSpPr>
      <xdr:spPr>
        <a:xfrm>
          <a:off x="14592300" y="14771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3" name="楕円 672"/>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114300</xdr:rowOff>
    </xdr:to>
    <xdr:cxnSp macro="">
      <xdr:nvCxnSpPr>
        <xdr:cNvPr id="674" name="直線コネクタ 673"/>
        <xdr:cNvCxnSpPr/>
      </xdr:nvCxnSpPr>
      <xdr:spPr>
        <a:xfrm flipV="1">
          <a:off x="13703300" y="147713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5" name="楕円 67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6" name="直線コネクタ 675"/>
        <xdr:cNvCxnSpPr/>
      </xdr:nvCxnSpPr>
      <xdr:spPr>
        <a:xfrm>
          <a:off x="12814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12065</xdr:rowOff>
    </xdr:from>
    <xdr:ext cx="405130" cy="259080"/>
    <xdr:sp macro="" textlink="">
      <xdr:nvSpPr>
        <xdr:cNvPr id="677" name="n_1aveValue【児童館】&#10;有形固定資産減価償却率"/>
        <xdr:cNvSpPr txBox="1"/>
      </xdr:nvSpPr>
      <xdr:spPr>
        <a:xfrm>
          <a:off x="15266035" y="1372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153035</xdr:rowOff>
    </xdr:from>
    <xdr:ext cx="403225" cy="259080"/>
    <xdr:sp macro="" textlink="">
      <xdr:nvSpPr>
        <xdr:cNvPr id="678" name="n_2aveValue【児童館】&#10;有形固定資産減価償却率"/>
        <xdr:cNvSpPr txBox="1"/>
      </xdr:nvSpPr>
      <xdr:spPr>
        <a:xfrm>
          <a:off x="14389735" y="13697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67310</xdr:rowOff>
    </xdr:from>
    <xdr:ext cx="403225" cy="259080"/>
    <xdr:sp macro="" textlink="">
      <xdr:nvSpPr>
        <xdr:cNvPr id="679" name="n_3aveValue【児童館】&#10;有形固定資産減価償却率"/>
        <xdr:cNvSpPr txBox="1"/>
      </xdr:nvSpPr>
      <xdr:spPr>
        <a:xfrm>
          <a:off x="13500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38735</xdr:rowOff>
    </xdr:from>
    <xdr:ext cx="403225" cy="259080"/>
    <xdr:sp macro="" textlink="">
      <xdr:nvSpPr>
        <xdr:cNvPr id="680" name="n_4aveValue【児童館】&#10;有形固定資産減価償却率"/>
        <xdr:cNvSpPr txBox="1"/>
      </xdr:nvSpPr>
      <xdr:spPr>
        <a:xfrm>
          <a:off x="12611735" y="1375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72390</xdr:rowOff>
    </xdr:from>
    <xdr:ext cx="405130" cy="259080"/>
    <xdr:sp macro="" textlink="">
      <xdr:nvSpPr>
        <xdr:cNvPr id="681" name="n_1mainValue【児童館】&#10;有形固定資産減価償却率"/>
        <xdr:cNvSpPr txBox="1"/>
      </xdr:nvSpPr>
      <xdr:spPr>
        <a:xfrm>
          <a:off x="15266035"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68580</xdr:rowOff>
    </xdr:from>
    <xdr:ext cx="403225" cy="259080"/>
    <xdr:sp macro="" textlink="">
      <xdr:nvSpPr>
        <xdr:cNvPr id="682" name="n_2mainValue【児童館】&#10;有形固定資産減価償却率"/>
        <xdr:cNvSpPr txBox="1"/>
      </xdr:nvSpPr>
      <xdr:spPr>
        <a:xfrm>
          <a:off x="14389735" y="14813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156210</xdr:rowOff>
    </xdr:from>
    <xdr:ext cx="467995" cy="257175"/>
    <xdr:sp macro="" textlink="">
      <xdr:nvSpPr>
        <xdr:cNvPr id="683" name="n_3mainValue【児童館】&#10;有形固定資産減価償却率"/>
        <xdr:cNvSpPr txBox="1"/>
      </xdr:nvSpPr>
      <xdr:spPr>
        <a:xfrm>
          <a:off x="13468350" y="14900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86</xdr:row>
      <xdr:rowOff>156210</xdr:rowOff>
    </xdr:from>
    <xdr:ext cx="467995" cy="257175"/>
    <xdr:sp macro="" textlink="">
      <xdr:nvSpPr>
        <xdr:cNvPr id="684" name="n_4mainValue【児童館】&#10;有形固定資産減価償却率"/>
        <xdr:cNvSpPr txBox="1"/>
      </xdr:nvSpPr>
      <xdr:spPr>
        <a:xfrm>
          <a:off x="12579350" y="14900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3" name="テキスト ボックス 6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6" name="テキスト ボックス 695"/>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8" name="テキスト ボックス 697"/>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00" name="テキスト ボックス 699"/>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02" name="テキスト ボックス 701"/>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4" name="テキスト ボックス 70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85</xdr:row>
      <xdr:rowOff>140970</xdr:rowOff>
    </xdr:to>
    <xdr:cxnSp macro="">
      <xdr:nvCxnSpPr>
        <xdr:cNvPr id="706" name="直線コネクタ 705"/>
        <xdr:cNvCxnSpPr/>
      </xdr:nvCxnSpPr>
      <xdr:spPr>
        <a:xfrm flipV="1">
          <a:off x="22160865" y="132969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7175"/>
    <xdr:sp macro="" textlink="">
      <xdr:nvSpPr>
        <xdr:cNvPr id="707" name="【児童館】&#10;一人当たり面積最小値テキスト"/>
        <xdr:cNvSpPr txBox="1"/>
      </xdr:nvSpPr>
      <xdr:spPr>
        <a:xfrm>
          <a:off x="22199600" y="14718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7175"/>
    <xdr:sp macro="" textlink="">
      <xdr:nvSpPr>
        <xdr:cNvPr id="709" name="【児童館】&#10;一人当たり面積最大値テキスト"/>
        <xdr:cNvSpPr txBox="1"/>
      </xdr:nvSpPr>
      <xdr:spPr>
        <a:xfrm>
          <a:off x="22199600" y="13072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45720</xdr:rowOff>
    </xdr:from>
    <xdr:ext cx="469900" cy="259080"/>
    <xdr:sp macro="" textlink="">
      <xdr:nvSpPr>
        <xdr:cNvPr id="711" name="【児童館】&#10;一人当たり面積平均値テキスト"/>
        <xdr:cNvSpPr txBox="1"/>
      </xdr:nvSpPr>
      <xdr:spPr>
        <a:xfrm>
          <a:off x="22199600" y="1427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67310</xdr:rowOff>
    </xdr:from>
    <xdr:to>
      <xdr:col>116</xdr:col>
      <xdr:colOff>114300</xdr:colOff>
      <xdr:row>83</xdr:row>
      <xdr:rowOff>168910</xdr:rowOff>
    </xdr:to>
    <xdr:sp macro="" textlink="">
      <xdr:nvSpPr>
        <xdr:cNvPr id="712" name="フローチャート: 判断 711"/>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6" name="フローチャート: 判断 715"/>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22" name="楕円 72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124460</xdr:rowOff>
    </xdr:from>
    <xdr:ext cx="469900" cy="259080"/>
    <xdr:sp macro="" textlink="">
      <xdr:nvSpPr>
        <xdr:cNvPr id="723" name="【児童館】&#10;一人当たり面積該当値テキスト"/>
        <xdr:cNvSpPr txBox="1"/>
      </xdr:nvSpPr>
      <xdr:spPr>
        <a:xfrm>
          <a:off x="22199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4" name="楕円 723"/>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25" name="直線コネクタ 724"/>
        <xdr:cNvCxnSpPr/>
      </xdr:nvCxnSpPr>
      <xdr:spPr>
        <a:xfrm>
          <a:off x="21323300" y="14211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6" name="楕円 725"/>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27" name="直線コネクタ 726"/>
        <xdr:cNvCxnSpPr/>
      </xdr:nvCxnSpPr>
      <xdr:spPr>
        <a:xfrm>
          <a:off x="20434300" y="14211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124460</xdr:rowOff>
    </xdr:from>
    <xdr:to>
      <xdr:col>102</xdr:col>
      <xdr:colOff>165100</xdr:colOff>
      <xdr:row>83</xdr:row>
      <xdr:rowOff>54610</xdr:rowOff>
    </xdr:to>
    <xdr:sp macro="" textlink="">
      <xdr:nvSpPr>
        <xdr:cNvPr id="728" name="楕円 727"/>
        <xdr:cNvSpPr/>
      </xdr:nvSpPr>
      <xdr:spPr>
        <a:xfrm>
          <a:off x="19494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3810</xdr:rowOff>
    </xdr:to>
    <xdr:cxnSp macro="">
      <xdr:nvCxnSpPr>
        <xdr:cNvPr id="729" name="直線コネクタ 728"/>
        <xdr:cNvCxnSpPr/>
      </xdr:nvCxnSpPr>
      <xdr:spPr>
        <a:xfrm flipV="1">
          <a:off x="19545300" y="14211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124460</xdr:rowOff>
    </xdr:from>
    <xdr:to>
      <xdr:col>98</xdr:col>
      <xdr:colOff>38100</xdr:colOff>
      <xdr:row>83</xdr:row>
      <xdr:rowOff>54610</xdr:rowOff>
    </xdr:to>
    <xdr:sp macro="" textlink="">
      <xdr:nvSpPr>
        <xdr:cNvPr id="730" name="楕円 729"/>
        <xdr:cNvSpPr/>
      </xdr:nvSpPr>
      <xdr:spPr>
        <a:xfrm>
          <a:off x="18605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xdr:rowOff>
    </xdr:from>
    <xdr:to>
      <xdr:col>102</xdr:col>
      <xdr:colOff>114300</xdr:colOff>
      <xdr:row>83</xdr:row>
      <xdr:rowOff>3810</xdr:rowOff>
    </xdr:to>
    <xdr:cxnSp macro="">
      <xdr:nvCxnSpPr>
        <xdr:cNvPr id="731" name="直線コネクタ 730"/>
        <xdr:cNvCxnSpPr/>
      </xdr:nvCxnSpPr>
      <xdr:spPr>
        <a:xfrm>
          <a:off x="18656300" y="14234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11430</xdr:rowOff>
    </xdr:from>
    <xdr:ext cx="469900" cy="259080"/>
    <xdr:sp macro="" textlink="">
      <xdr:nvSpPr>
        <xdr:cNvPr id="732" name="n_1aveValue【児童館】&#10;一人当たり面積"/>
        <xdr:cNvSpPr txBox="1"/>
      </xdr:nvSpPr>
      <xdr:spPr>
        <a:xfrm>
          <a:off x="2107565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11430</xdr:rowOff>
    </xdr:from>
    <xdr:ext cx="467995" cy="259080"/>
    <xdr:sp macro="" textlink="">
      <xdr:nvSpPr>
        <xdr:cNvPr id="733" name="n_2aveValue【児童館】&#10;一人当たり面積"/>
        <xdr:cNvSpPr txBox="1"/>
      </xdr:nvSpPr>
      <xdr:spPr>
        <a:xfrm>
          <a:off x="20199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80010</xdr:rowOff>
    </xdr:from>
    <xdr:ext cx="467995" cy="259080"/>
    <xdr:sp macro="" textlink="">
      <xdr:nvSpPr>
        <xdr:cNvPr id="734" name="n_3aveValue【児童館】&#10;一人当たり面積"/>
        <xdr:cNvSpPr txBox="1"/>
      </xdr:nvSpPr>
      <xdr:spPr>
        <a:xfrm>
          <a:off x="19310350" y="1448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57150</xdr:rowOff>
    </xdr:from>
    <xdr:ext cx="467995" cy="259080"/>
    <xdr:sp macro="" textlink="">
      <xdr:nvSpPr>
        <xdr:cNvPr id="735" name="n_4aveValue【児童館】&#10;一人当たり面積"/>
        <xdr:cNvSpPr txBox="1"/>
      </xdr:nvSpPr>
      <xdr:spPr>
        <a:xfrm>
          <a:off x="18421350" y="1445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736" name="n_1mainValue【児童館】&#10;一人当たり面積"/>
        <xdr:cNvSpPr txBox="1"/>
      </xdr:nvSpPr>
      <xdr:spPr>
        <a:xfrm>
          <a:off x="21075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48260</xdr:rowOff>
    </xdr:from>
    <xdr:ext cx="467995" cy="259080"/>
    <xdr:sp macro="" textlink="">
      <xdr:nvSpPr>
        <xdr:cNvPr id="737" name="n_2mainValue【児童館】&#10;一人当たり面積"/>
        <xdr:cNvSpPr txBox="1"/>
      </xdr:nvSpPr>
      <xdr:spPr>
        <a:xfrm>
          <a:off x="20199350" y="13935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71120</xdr:rowOff>
    </xdr:from>
    <xdr:ext cx="467995" cy="259080"/>
    <xdr:sp macro="" textlink="">
      <xdr:nvSpPr>
        <xdr:cNvPr id="738" name="n_3mainValue【児童館】&#10;一人当たり面積"/>
        <xdr:cNvSpPr txBox="1"/>
      </xdr:nvSpPr>
      <xdr:spPr>
        <a:xfrm>
          <a:off x="19310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71120</xdr:rowOff>
    </xdr:from>
    <xdr:ext cx="467995" cy="259080"/>
    <xdr:sp macro="" textlink="">
      <xdr:nvSpPr>
        <xdr:cNvPr id="739" name="n_4mainValue【児童館】&#10;一人当たり面積"/>
        <xdr:cNvSpPr txBox="1"/>
      </xdr:nvSpPr>
      <xdr:spPr>
        <a:xfrm>
          <a:off x="18421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8" name="テキスト ボックス 74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0" name="テキスト ボックス 74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52" name="テキスト ボックス 751"/>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4" name="テキスト ボックス 753"/>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6" name="テキスト ボックス 7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8" name="テキスト ボックス 7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60" name="テキスト ボックス 759"/>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62" name="テキスト ボックス 761"/>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108</xdr:row>
      <xdr:rowOff>45720</xdr:rowOff>
    </xdr:to>
    <xdr:cxnSp macro="">
      <xdr:nvCxnSpPr>
        <xdr:cNvPr id="764" name="直線コネクタ 763"/>
        <xdr:cNvCxnSpPr/>
      </xdr:nvCxnSpPr>
      <xdr:spPr>
        <a:xfrm flipV="1">
          <a:off x="16318865" y="171450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49530</xdr:rowOff>
    </xdr:from>
    <xdr:ext cx="405130" cy="259080"/>
    <xdr:sp macro="" textlink="">
      <xdr:nvSpPr>
        <xdr:cNvPr id="765" name="【公民館】&#10;有形固定資産減価償却率最小値テキスト"/>
        <xdr:cNvSpPr txBox="1"/>
      </xdr:nvSpPr>
      <xdr:spPr>
        <a:xfrm>
          <a:off x="16357600" y="185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6" name="直線コネクタ 765"/>
        <xdr:cNvCxnSpPr/>
      </xdr:nvCxnSpPr>
      <xdr:spPr>
        <a:xfrm>
          <a:off x="16230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405130" cy="259080"/>
    <xdr:sp macro="" textlink="">
      <xdr:nvSpPr>
        <xdr:cNvPr id="767" name="【公民館】&#10;有形固定資産減価償却率最大値テキスト"/>
        <xdr:cNvSpPr txBox="1"/>
      </xdr:nvSpPr>
      <xdr:spPr>
        <a:xfrm>
          <a:off x="16357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769" name="【公民館】&#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0" name="フローチャート: 判断 76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771" name="フローチャート: 判断 770"/>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2" name="フローチャート: 判断 771"/>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3" name="フローチャート: 判断 772"/>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4" name="フローチャート: 判断 773"/>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780" name="楕円 779"/>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148590</xdr:rowOff>
    </xdr:from>
    <xdr:ext cx="405130" cy="259080"/>
    <xdr:sp macro="" textlink="">
      <xdr:nvSpPr>
        <xdr:cNvPr id="781" name="【公民館】&#10;有形固定資産減価償却率該当値テキスト"/>
        <xdr:cNvSpPr txBox="1"/>
      </xdr:nvSpPr>
      <xdr:spPr>
        <a:xfrm>
          <a:off x="16357600"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782" name="楕円 781"/>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17780</xdr:rowOff>
    </xdr:from>
    <xdr:to>
      <xdr:col>85</xdr:col>
      <xdr:colOff>127000</xdr:colOff>
      <xdr:row>105</xdr:row>
      <xdr:rowOff>49530</xdr:rowOff>
    </xdr:to>
    <xdr:cxnSp macro="">
      <xdr:nvCxnSpPr>
        <xdr:cNvPr id="783" name="直線コネクタ 782"/>
        <xdr:cNvCxnSpPr/>
      </xdr:nvCxnSpPr>
      <xdr:spPr>
        <a:xfrm>
          <a:off x="15481300" y="180200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4" name="楕円 783"/>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17780</xdr:rowOff>
    </xdr:to>
    <xdr:cxnSp macro="">
      <xdr:nvCxnSpPr>
        <xdr:cNvPr id="785" name="直線コネクタ 784"/>
        <xdr:cNvCxnSpPr/>
      </xdr:nvCxnSpPr>
      <xdr:spPr>
        <a:xfrm>
          <a:off x="14592300" y="179927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6" name="楕円 785"/>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161925</xdr:rowOff>
    </xdr:to>
    <xdr:cxnSp macro="">
      <xdr:nvCxnSpPr>
        <xdr:cNvPr id="787" name="直線コネクタ 786"/>
        <xdr:cNvCxnSpPr/>
      </xdr:nvCxnSpPr>
      <xdr:spPr>
        <a:xfrm>
          <a:off x="13703300" y="179546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40640</xdr:rowOff>
    </xdr:from>
    <xdr:to>
      <xdr:col>67</xdr:col>
      <xdr:colOff>101600</xdr:colOff>
      <xdr:row>104</xdr:row>
      <xdr:rowOff>142240</xdr:rowOff>
    </xdr:to>
    <xdr:sp macro="" textlink="">
      <xdr:nvSpPr>
        <xdr:cNvPr id="788" name="楕円 787"/>
        <xdr:cNvSpPr/>
      </xdr:nvSpPr>
      <xdr:spPr>
        <a:xfrm>
          <a:off x="12763500" y="17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91440</xdr:rowOff>
    </xdr:from>
    <xdr:to>
      <xdr:col>71</xdr:col>
      <xdr:colOff>177800</xdr:colOff>
      <xdr:row>104</xdr:row>
      <xdr:rowOff>123825</xdr:rowOff>
    </xdr:to>
    <xdr:cxnSp macro="">
      <xdr:nvCxnSpPr>
        <xdr:cNvPr id="789" name="直線コネクタ 788"/>
        <xdr:cNvCxnSpPr/>
      </xdr:nvCxnSpPr>
      <xdr:spPr>
        <a:xfrm>
          <a:off x="12814300" y="17922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2540</xdr:rowOff>
    </xdr:from>
    <xdr:ext cx="405130" cy="259080"/>
    <xdr:sp macro="" textlink="">
      <xdr:nvSpPr>
        <xdr:cNvPr id="790" name="n_1aveValue【公民館】&#10;有形固定資産減価償却率"/>
        <xdr:cNvSpPr txBox="1"/>
      </xdr:nvSpPr>
      <xdr:spPr>
        <a:xfrm>
          <a:off x="15266035" y="1766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132080</xdr:rowOff>
    </xdr:from>
    <xdr:ext cx="403225" cy="257175"/>
    <xdr:sp macro="" textlink="">
      <xdr:nvSpPr>
        <xdr:cNvPr id="791" name="n_2aveValue【公民館】&#10;有形固定資産減価償却率"/>
        <xdr:cNvSpPr txBox="1"/>
      </xdr:nvSpPr>
      <xdr:spPr>
        <a:xfrm>
          <a:off x="14389735" y="17619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95885</xdr:rowOff>
    </xdr:from>
    <xdr:ext cx="403225" cy="259080"/>
    <xdr:sp macro="" textlink="">
      <xdr:nvSpPr>
        <xdr:cNvPr id="792" name="n_3aveValue【公民館】&#10;有形固定資産減価償却率"/>
        <xdr:cNvSpPr txBox="1"/>
      </xdr:nvSpPr>
      <xdr:spPr>
        <a:xfrm>
          <a:off x="13500735" y="1758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84455</xdr:rowOff>
    </xdr:from>
    <xdr:ext cx="403225" cy="259080"/>
    <xdr:sp macro="" textlink="">
      <xdr:nvSpPr>
        <xdr:cNvPr id="793" name="n_4aveValue【公民館】&#10;有形固定資産減価償却率"/>
        <xdr:cNvSpPr txBox="1"/>
      </xdr:nvSpPr>
      <xdr:spPr>
        <a:xfrm>
          <a:off x="12611735" y="17572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59055</xdr:rowOff>
    </xdr:from>
    <xdr:ext cx="405130" cy="259080"/>
    <xdr:sp macro="" textlink="">
      <xdr:nvSpPr>
        <xdr:cNvPr id="794" name="n_1mainValue【公民館】&#10;有形固定資産減価償却率"/>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32385</xdr:rowOff>
    </xdr:from>
    <xdr:ext cx="403225" cy="257175"/>
    <xdr:sp macro="" textlink="">
      <xdr:nvSpPr>
        <xdr:cNvPr id="795" name="n_2mainValue【公民館】&#10;有形固定資産減価償却率"/>
        <xdr:cNvSpPr txBox="1"/>
      </xdr:nvSpPr>
      <xdr:spPr>
        <a:xfrm>
          <a:off x="14389735" y="18034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166370</xdr:rowOff>
    </xdr:from>
    <xdr:ext cx="403225" cy="257175"/>
    <xdr:sp macro="" textlink="">
      <xdr:nvSpPr>
        <xdr:cNvPr id="796" name="n_3mainValue【公民館】&#10;有形固定資産減価償却率"/>
        <xdr:cNvSpPr txBox="1"/>
      </xdr:nvSpPr>
      <xdr:spPr>
        <a:xfrm>
          <a:off x="13500735" y="1799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133350</xdr:rowOff>
    </xdr:from>
    <xdr:ext cx="403225" cy="257175"/>
    <xdr:sp macro="" textlink="">
      <xdr:nvSpPr>
        <xdr:cNvPr id="797" name="n_4mainValue【公民館】&#10;有形固定資産減価償却率"/>
        <xdr:cNvSpPr txBox="1"/>
      </xdr:nvSpPr>
      <xdr:spPr>
        <a:xfrm>
          <a:off x="12611735" y="17964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6" name="テキスト ボックス 8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09" name="テキスト ボックス 80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11" name="テキスト ボックス 81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813" name="テキスト ボックス 81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815" name="テキスト ボックス 81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817" name="テキスト ボックス 81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9" name="テキスト ボックス 81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87630</xdr:rowOff>
    </xdr:from>
    <xdr:to>
      <xdr:col>116</xdr:col>
      <xdr:colOff>62865</xdr:colOff>
      <xdr:row>108</xdr:row>
      <xdr:rowOff>114300</xdr:rowOff>
    </xdr:to>
    <xdr:cxnSp macro="">
      <xdr:nvCxnSpPr>
        <xdr:cNvPr id="821" name="直線コネクタ 820"/>
        <xdr:cNvCxnSpPr/>
      </xdr:nvCxnSpPr>
      <xdr:spPr>
        <a:xfrm flipV="1">
          <a:off x="22160865" y="1740408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822"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3" name="直線コネクタ 822"/>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34290</xdr:rowOff>
    </xdr:from>
    <xdr:ext cx="469900" cy="259080"/>
    <xdr:sp macro="" textlink="">
      <xdr:nvSpPr>
        <xdr:cNvPr id="824" name="【公民館】&#10;一人当たり面積最大値テキスト"/>
        <xdr:cNvSpPr txBox="1"/>
      </xdr:nvSpPr>
      <xdr:spPr>
        <a:xfrm>
          <a:off x="22199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xdr:cNvCxnSpPr/>
      </xdr:nvCxnSpPr>
      <xdr:spPr>
        <a:xfrm>
          <a:off x="22072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99060</xdr:rowOff>
    </xdr:from>
    <xdr:ext cx="469900" cy="257175"/>
    <xdr:sp macro="" textlink="">
      <xdr:nvSpPr>
        <xdr:cNvPr id="826" name="【公民館】&#10;一人当たり面積平均値テキスト"/>
        <xdr:cNvSpPr txBox="1"/>
      </xdr:nvSpPr>
      <xdr:spPr>
        <a:xfrm>
          <a:off x="22199600" y="18101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7" name="フローチャート: 判断 826"/>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828" name="フローチャート: 判断 82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97790</xdr:rowOff>
    </xdr:from>
    <xdr:to>
      <xdr:col>107</xdr:col>
      <xdr:colOff>101600</xdr:colOff>
      <xdr:row>106</xdr:row>
      <xdr:rowOff>27940</xdr:rowOff>
    </xdr:to>
    <xdr:sp macro="" textlink="">
      <xdr:nvSpPr>
        <xdr:cNvPr id="829" name="フローチャート: 判断 828"/>
        <xdr:cNvSpPr/>
      </xdr:nvSpPr>
      <xdr:spPr>
        <a:xfrm>
          <a:off x="20383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0" name="フローチャート: 判断 829"/>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67310</xdr:rowOff>
    </xdr:from>
    <xdr:to>
      <xdr:col>98</xdr:col>
      <xdr:colOff>38100</xdr:colOff>
      <xdr:row>105</xdr:row>
      <xdr:rowOff>168910</xdr:rowOff>
    </xdr:to>
    <xdr:sp macro="" textlink="">
      <xdr:nvSpPr>
        <xdr:cNvPr id="831" name="フローチャート: 判断 830"/>
        <xdr:cNvSpPr/>
      </xdr:nvSpPr>
      <xdr:spPr>
        <a:xfrm>
          <a:off x="18605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楕円 836"/>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67310</xdr:rowOff>
    </xdr:from>
    <xdr:ext cx="469900" cy="259080"/>
    <xdr:sp macro="" textlink="">
      <xdr:nvSpPr>
        <xdr:cNvPr id="838" name="【公民館】&#10;一人当たり面積該当値テキスト"/>
        <xdr:cNvSpPr txBox="1"/>
      </xdr:nvSpPr>
      <xdr:spPr>
        <a:xfrm>
          <a:off x="22199600" y="1789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39" name="楕円 838"/>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840" name="直線コネクタ 839"/>
        <xdr:cNvCxnSpPr/>
      </xdr:nvCxnSpPr>
      <xdr:spPr>
        <a:xfrm>
          <a:off x="21323300" y="1809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41" name="楕円 840"/>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95250</xdr:rowOff>
    </xdr:to>
    <xdr:cxnSp macro="">
      <xdr:nvCxnSpPr>
        <xdr:cNvPr id="842" name="直線コネクタ 841"/>
        <xdr:cNvCxnSpPr/>
      </xdr:nvCxnSpPr>
      <xdr:spPr>
        <a:xfrm>
          <a:off x="20434300" y="1809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43" name="楕円 842"/>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95250</xdr:rowOff>
    </xdr:to>
    <xdr:cxnSp macro="">
      <xdr:nvCxnSpPr>
        <xdr:cNvPr id="844" name="直線コネクタ 843"/>
        <xdr:cNvCxnSpPr/>
      </xdr:nvCxnSpPr>
      <xdr:spPr>
        <a:xfrm>
          <a:off x="19545300" y="1809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845" name="楕円 844"/>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846" name="直線コネクタ 845"/>
        <xdr:cNvCxnSpPr/>
      </xdr:nvCxnSpPr>
      <xdr:spPr>
        <a:xfrm flipV="1">
          <a:off x="18656300" y="18097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34290</xdr:rowOff>
    </xdr:from>
    <xdr:ext cx="469900" cy="259080"/>
    <xdr:sp macro="" textlink="">
      <xdr:nvSpPr>
        <xdr:cNvPr id="847" name="n_1aveValue【公民館】&#10;一人当たり面積"/>
        <xdr:cNvSpPr txBox="1"/>
      </xdr:nvSpPr>
      <xdr:spPr>
        <a:xfrm>
          <a:off x="2107565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19050</xdr:rowOff>
    </xdr:from>
    <xdr:ext cx="467995" cy="257175"/>
    <xdr:sp macro="" textlink="">
      <xdr:nvSpPr>
        <xdr:cNvPr id="848" name="n_2aveValue【公民館】&#10;一人当たり面積"/>
        <xdr:cNvSpPr txBox="1"/>
      </xdr:nvSpPr>
      <xdr:spPr>
        <a:xfrm>
          <a:off x="20199350" y="1819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154940</xdr:rowOff>
    </xdr:from>
    <xdr:ext cx="467995" cy="257175"/>
    <xdr:sp macro="" textlink="">
      <xdr:nvSpPr>
        <xdr:cNvPr id="849" name="n_3aveValue【公民館】&#10;一人当たり面積"/>
        <xdr:cNvSpPr txBox="1"/>
      </xdr:nvSpPr>
      <xdr:spPr>
        <a:xfrm>
          <a:off x="19310350" y="1781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160020</xdr:rowOff>
    </xdr:from>
    <xdr:ext cx="467995" cy="259080"/>
    <xdr:sp macro="" textlink="">
      <xdr:nvSpPr>
        <xdr:cNvPr id="850" name="n_4aveValue【公民館】&#10;一人当たり面積"/>
        <xdr:cNvSpPr txBox="1"/>
      </xdr:nvSpPr>
      <xdr:spPr>
        <a:xfrm>
          <a:off x="18421350" y="1816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162560</xdr:rowOff>
    </xdr:from>
    <xdr:ext cx="469900" cy="259080"/>
    <xdr:sp macro="" textlink="">
      <xdr:nvSpPr>
        <xdr:cNvPr id="851" name="n_1mainValue【公民館】&#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162560</xdr:rowOff>
    </xdr:from>
    <xdr:ext cx="467995" cy="259080"/>
    <xdr:sp macro="" textlink="">
      <xdr:nvSpPr>
        <xdr:cNvPr id="852" name="n_2mainValue【公民館】&#10;一人当たり面積"/>
        <xdr:cNvSpPr txBox="1"/>
      </xdr:nvSpPr>
      <xdr:spPr>
        <a:xfrm>
          <a:off x="20199350" y="1782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137160</xdr:rowOff>
    </xdr:from>
    <xdr:ext cx="467995" cy="259080"/>
    <xdr:sp macro="" textlink="">
      <xdr:nvSpPr>
        <xdr:cNvPr id="853" name="n_3mainValue【公民館】&#10;一人当たり面積"/>
        <xdr:cNvSpPr txBox="1"/>
      </xdr:nvSpPr>
      <xdr:spPr>
        <a:xfrm>
          <a:off x="19310350" y="1813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170180</xdr:rowOff>
    </xdr:from>
    <xdr:ext cx="467995" cy="259080"/>
    <xdr:sp macro="" textlink="">
      <xdr:nvSpPr>
        <xdr:cNvPr id="854" name="n_4mainValue【公民館】&#10;一人当たり面積"/>
        <xdr:cNvSpPr txBox="1"/>
      </xdr:nvSpPr>
      <xdr:spPr>
        <a:xfrm>
          <a:off x="18421350" y="1782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有形固定資産減価償却率は、橋りょう・トンネルについては類似団体の平均を下回っているが、その他の施設類型については類似団体の平均を上回っており、特に道路・児童館が高くなっている。</a:t>
          </a:r>
          <a:endParaRPr lang="ja-JP" altLang="ja-JP" sz="1400">
            <a:effectLst/>
          </a:endParaRPr>
        </a:p>
        <a:p>
          <a:r>
            <a:rPr kumimoji="1" lang="ja-JP" altLang="ja-JP" sz="1100">
              <a:solidFill>
                <a:schemeClr val="dk1"/>
              </a:solidFill>
              <a:effectLst/>
              <a:latin typeface="+mn-lt"/>
              <a:ea typeface="+mn-ea"/>
              <a:cs typeface="+mn-cs"/>
            </a:rPr>
            <a:t>道路については、既存道路の計画的な修繕や更新を行い、比率の低下に努める。児童館は地元との調整を行いながら周辺小中学校への機能移転や廃止等施設のあり方を検討し、指標の改善を図る。小中学校施設については、令和３年度に個別施設計画を策定しており、同計画に基づいて施設の長寿命化や他の施設との複合化等を進めていく。その他公共施設についても、「公共施設等総合管理計画」に基づき、老朽化対策等の取組を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100,156
96,927
55.56
37,902,287
36,120,041
1,231,981
21,092,262
19,323,397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28.6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33655</xdr:rowOff>
    </xdr:from>
    <xdr:to>
      <xdr:col>24</xdr:col>
      <xdr:colOff>62865</xdr:colOff>
      <xdr:row>41</xdr:row>
      <xdr:rowOff>139700</xdr:rowOff>
    </xdr:to>
    <xdr:cxnSp macro="">
      <xdr:nvCxnSpPr>
        <xdr:cNvPr id="58" name="直線コネクタ 57"/>
        <xdr:cNvCxnSpPr/>
      </xdr:nvCxnSpPr>
      <xdr:spPr>
        <a:xfrm flipV="1">
          <a:off x="4634865" y="586295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143510</xdr:rowOff>
    </xdr:from>
    <xdr:ext cx="405130" cy="257175"/>
    <xdr:sp macro="" textlink="">
      <xdr:nvSpPr>
        <xdr:cNvPr id="59" name="【図書館】&#10;有形固定資産減価償却率最小値テキスト"/>
        <xdr:cNvSpPr txBox="1"/>
      </xdr:nvSpPr>
      <xdr:spPr>
        <a:xfrm>
          <a:off x="4673600" y="7172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139700</xdr:rowOff>
    </xdr:from>
    <xdr:to>
      <xdr:col>24</xdr:col>
      <xdr:colOff>152400</xdr:colOff>
      <xdr:row>41</xdr:row>
      <xdr:rowOff>139700</xdr:rowOff>
    </xdr:to>
    <xdr:cxnSp macro="">
      <xdr:nvCxnSpPr>
        <xdr:cNvPr id="60" name="直線コネクタ 59"/>
        <xdr:cNvCxnSpPr/>
      </xdr:nvCxnSpPr>
      <xdr:spPr>
        <a:xfrm>
          <a:off x="4546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151765</xdr:rowOff>
    </xdr:from>
    <xdr:ext cx="405130" cy="259080"/>
    <xdr:sp macro="" textlink="">
      <xdr:nvSpPr>
        <xdr:cNvPr id="61" name="【図書館】&#10;有形固定資産減価償却率最大値テキスト"/>
        <xdr:cNvSpPr txBox="1"/>
      </xdr:nvSpPr>
      <xdr:spPr>
        <a:xfrm>
          <a:off x="4673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33655</xdr:rowOff>
    </xdr:from>
    <xdr:to>
      <xdr:col>24</xdr:col>
      <xdr:colOff>152400</xdr:colOff>
      <xdr:row>34</xdr:row>
      <xdr:rowOff>33655</xdr:rowOff>
    </xdr:to>
    <xdr:cxnSp macro="">
      <xdr:nvCxnSpPr>
        <xdr:cNvPr id="62" name="直線コネクタ 61"/>
        <xdr:cNvCxnSpPr/>
      </xdr:nvCxnSpPr>
      <xdr:spPr>
        <a:xfrm>
          <a:off x="4546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125095</xdr:rowOff>
    </xdr:from>
    <xdr:ext cx="405130" cy="258445"/>
    <xdr:sp macro="" textlink="">
      <xdr:nvSpPr>
        <xdr:cNvPr id="63" name="【図書館】&#10;有形固定資産減価償却率平均値テキスト"/>
        <xdr:cNvSpPr txBox="1"/>
      </xdr:nvSpPr>
      <xdr:spPr>
        <a:xfrm>
          <a:off x="4673600" y="62972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102235</xdr:rowOff>
    </xdr:from>
    <xdr:to>
      <xdr:col>24</xdr:col>
      <xdr:colOff>114300</xdr:colOff>
      <xdr:row>38</xdr:row>
      <xdr:rowOff>32385</xdr:rowOff>
    </xdr:to>
    <xdr:sp macro="" textlink="">
      <xdr:nvSpPr>
        <xdr:cNvPr id="64" name="フローチャート: 判断 63"/>
        <xdr:cNvSpPr/>
      </xdr:nvSpPr>
      <xdr:spPr>
        <a:xfrm>
          <a:off x="45847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27305</xdr:rowOff>
    </xdr:to>
    <xdr:sp macro="" textlink="">
      <xdr:nvSpPr>
        <xdr:cNvPr id="66" name="フローチャート: 判断 65"/>
        <xdr:cNvSpPr/>
      </xdr:nvSpPr>
      <xdr:spPr>
        <a:xfrm>
          <a:off x="2857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66040</xdr:rowOff>
    </xdr:from>
    <xdr:to>
      <xdr:col>10</xdr:col>
      <xdr:colOff>165100</xdr:colOff>
      <xdr:row>37</xdr:row>
      <xdr:rowOff>167640</xdr:rowOff>
    </xdr:to>
    <xdr:sp macro="" textlink="">
      <xdr:nvSpPr>
        <xdr:cNvPr id="67" name="フローチャート: 判断 66"/>
        <xdr:cNvSpPr/>
      </xdr:nvSpPr>
      <xdr:spPr>
        <a:xfrm>
          <a:off x="1968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10795</xdr:rowOff>
    </xdr:from>
    <xdr:to>
      <xdr:col>6</xdr:col>
      <xdr:colOff>38100</xdr:colOff>
      <xdr:row>37</xdr:row>
      <xdr:rowOff>112395</xdr:rowOff>
    </xdr:to>
    <xdr:sp macro="" textlink="">
      <xdr:nvSpPr>
        <xdr:cNvPr id="68" name="フローチャート: 判断 67"/>
        <xdr:cNvSpPr/>
      </xdr:nvSpPr>
      <xdr:spPr>
        <a:xfrm>
          <a:off x="1079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64770</xdr:rowOff>
    </xdr:from>
    <xdr:to>
      <xdr:col>24</xdr:col>
      <xdr:colOff>114300</xdr:colOff>
      <xdr:row>39</xdr:row>
      <xdr:rowOff>166370</xdr:rowOff>
    </xdr:to>
    <xdr:sp macro="" textlink="">
      <xdr:nvSpPr>
        <xdr:cNvPr id="74" name="楕円 73"/>
        <xdr:cNvSpPr/>
      </xdr:nvSpPr>
      <xdr:spPr>
        <a:xfrm>
          <a:off x="4584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43180</xdr:rowOff>
    </xdr:from>
    <xdr:ext cx="405130" cy="257175"/>
    <xdr:sp macro="" textlink="">
      <xdr:nvSpPr>
        <xdr:cNvPr id="75" name="【図書館】&#10;有形固定資産減価償却率該当値テキスト"/>
        <xdr:cNvSpPr txBox="1"/>
      </xdr:nvSpPr>
      <xdr:spPr>
        <a:xfrm>
          <a:off x="4673600" y="6729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30480</xdr:rowOff>
    </xdr:from>
    <xdr:to>
      <xdr:col>20</xdr:col>
      <xdr:colOff>38100</xdr:colOff>
      <xdr:row>39</xdr:row>
      <xdr:rowOff>132080</xdr:rowOff>
    </xdr:to>
    <xdr:sp macro="" textlink="">
      <xdr:nvSpPr>
        <xdr:cNvPr id="76" name="楕円 75"/>
        <xdr:cNvSpPr/>
      </xdr:nvSpPr>
      <xdr:spPr>
        <a:xfrm>
          <a:off x="3746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81280</xdr:rowOff>
    </xdr:from>
    <xdr:to>
      <xdr:col>24</xdr:col>
      <xdr:colOff>63500</xdr:colOff>
      <xdr:row>39</xdr:row>
      <xdr:rowOff>115570</xdr:rowOff>
    </xdr:to>
    <xdr:cxnSp macro="">
      <xdr:nvCxnSpPr>
        <xdr:cNvPr id="77" name="直線コネクタ 76"/>
        <xdr:cNvCxnSpPr/>
      </xdr:nvCxnSpPr>
      <xdr:spPr>
        <a:xfrm>
          <a:off x="3797300" y="67678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95885</xdr:rowOff>
    </xdr:to>
    <xdr:sp macro="" textlink="">
      <xdr:nvSpPr>
        <xdr:cNvPr id="78" name="楕円 77"/>
        <xdr:cNvSpPr/>
      </xdr:nvSpPr>
      <xdr:spPr>
        <a:xfrm>
          <a:off x="2857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45085</xdr:rowOff>
    </xdr:from>
    <xdr:to>
      <xdr:col>19</xdr:col>
      <xdr:colOff>177800</xdr:colOff>
      <xdr:row>39</xdr:row>
      <xdr:rowOff>81280</xdr:rowOff>
    </xdr:to>
    <xdr:cxnSp macro="">
      <xdr:nvCxnSpPr>
        <xdr:cNvPr id="79" name="直線コネクタ 78"/>
        <xdr:cNvCxnSpPr/>
      </xdr:nvCxnSpPr>
      <xdr:spPr>
        <a:xfrm>
          <a:off x="2908300" y="67316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132080</xdr:rowOff>
    </xdr:from>
    <xdr:to>
      <xdr:col>10</xdr:col>
      <xdr:colOff>165100</xdr:colOff>
      <xdr:row>39</xdr:row>
      <xdr:rowOff>61595</xdr:rowOff>
    </xdr:to>
    <xdr:sp macro="" textlink="">
      <xdr:nvSpPr>
        <xdr:cNvPr id="80" name="楕円 79"/>
        <xdr:cNvSpPr/>
      </xdr:nvSpPr>
      <xdr:spPr>
        <a:xfrm>
          <a:off x="1968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10795</xdr:rowOff>
    </xdr:from>
    <xdr:to>
      <xdr:col>15</xdr:col>
      <xdr:colOff>50800</xdr:colOff>
      <xdr:row>39</xdr:row>
      <xdr:rowOff>45085</xdr:rowOff>
    </xdr:to>
    <xdr:cxnSp macro="">
      <xdr:nvCxnSpPr>
        <xdr:cNvPr id="81" name="直線コネクタ 80"/>
        <xdr:cNvCxnSpPr/>
      </xdr:nvCxnSpPr>
      <xdr:spPr>
        <a:xfrm>
          <a:off x="2019300" y="669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95885</xdr:rowOff>
    </xdr:from>
    <xdr:to>
      <xdr:col>6</xdr:col>
      <xdr:colOff>38100</xdr:colOff>
      <xdr:row>39</xdr:row>
      <xdr:rowOff>26035</xdr:rowOff>
    </xdr:to>
    <xdr:sp macro="" textlink="">
      <xdr:nvSpPr>
        <xdr:cNvPr id="82" name="楕円 81"/>
        <xdr:cNvSpPr/>
      </xdr:nvSpPr>
      <xdr:spPr>
        <a:xfrm>
          <a:off x="107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146685</xdr:rowOff>
    </xdr:from>
    <xdr:to>
      <xdr:col>10</xdr:col>
      <xdr:colOff>114300</xdr:colOff>
      <xdr:row>39</xdr:row>
      <xdr:rowOff>10795</xdr:rowOff>
    </xdr:to>
    <xdr:cxnSp macro="">
      <xdr:nvCxnSpPr>
        <xdr:cNvPr id="83" name="直線コネクタ 82"/>
        <xdr:cNvCxnSpPr/>
      </xdr:nvCxnSpPr>
      <xdr:spPr>
        <a:xfrm>
          <a:off x="1130300" y="66617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43815</xdr:rowOff>
    </xdr:from>
    <xdr:ext cx="403225" cy="257175"/>
    <xdr:sp macro="" textlink="">
      <xdr:nvSpPr>
        <xdr:cNvPr id="85" name="n_2aveValue【図書館】&#10;有形固定資産減価償却率"/>
        <xdr:cNvSpPr txBox="1"/>
      </xdr:nvSpPr>
      <xdr:spPr>
        <a:xfrm>
          <a:off x="2705735" y="6216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12700</xdr:rowOff>
    </xdr:from>
    <xdr:ext cx="403225" cy="259080"/>
    <xdr:sp macro="" textlink="">
      <xdr:nvSpPr>
        <xdr:cNvPr id="86" name="n_3aveValue【図書館】&#10;有形固定資産減価償却率"/>
        <xdr:cNvSpPr txBox="1"/>
      </xdr:nvSpPr>
      <xdr:spPr>
        <a:xfrm>
          <a:off x="1816735" y="6184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128905</xdr:rowOff>
    </xdr:from>
    <xdr:ext cx="403225" cy="259080"/>
    <xdr:sp macro="" textlink="">
      <xdr:nvSpPr>
        <xdr:cNvPr id="87" name="n_4aveValue【図書館】&#10;有形固定資産減価償却率"/>
        <xdr:cNvSpPr txBox="1"/>
      </xdr:nvSpPr>
      <xdr:spPr>
        <a:xfrm>
          <a:off x="927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123190</xdr:rowOff>
    </xdr:from>
    <xdr:ext cx="405130" cy="257175"/>
    <xdr:sp macro="" textlink="">
      <xdr:nvSpPr>
        <xdr:cNvPr id="88" name="n_1mainValue【図書館】&#10;有形固定資産減価償却率"/>
        <xdr:cNvSpPr txBox="1"/>
      </xdr:nvSpPr>
      <xdr:spPr>
        <a:xfrm>
          <a:off x="3582035" y="6809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86995</xdr:rowOff>
    </xdr:from>
    <xdr:ext cx="403225" cy="257175"/>
    <xdr:sp macro="" textlink="">
      <xdr:nvSpPr>
        <xdr:cNvPr id="89" name="n_2mainValue【図書館】&#10;有形固定資産減価償却率"/>
        <xdr:cNvSpPr txBox="1"/>
      </xdr:nvSpPr>
      <xdr:spPr>
        <a:xfrm>
          <a:off x="2705735" y="67735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52705</xdr:rowOff>
    </xdr:from>
    <xdr:ext cx="403225" cy="257175"/>
    <xdr:sp macro="" textlink="">
      <xdr:nvSpPr>
        <xdr:cNvPr id="90" name="n_3mainValue【図書館】&#10;有形固定資産減価償却率"/>
        <xdr:cNvSpPr txBox="1"/>
      </xdr:nvSpPr>
      <xdr:spPr>
        <a:xfrm>
          <a:off x="1816735" y="6739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17780</xdr:rowOff>
    </xdr:from>
    <xdr:ext cx="403225" cy="257175"/>
    <xdr:sp macro="" textlink="">
      <xdr:nvSpPr>
        <xdr:cNvPr id="91" name="n_4mainValue【図書館】&#10;有形固定資産減価償却率"/>
        <xdr:cNvSpPr txBox="1"/>
      </xdr:nvSpPr>
      <xdr:spPr>
        <a:xfrm>
          <a:off x="927735" y="6704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3" name="テキスト ボックス 102"/>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105" name="テキスト ボックス 104"/>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107" name="テキスト ボックス 106"/>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9" name="テキスト ボックス 108"/>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11" name="テキスト ボックス 110"/>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13" name="テキスト ボックス 112"/>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5" name="テキスト ボックス 114"/>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16510</xdr:rowOff>
    </xdr:from>
    <xdr:to>
      <xdr:col>54</xdr:col>
      <xdr:colOff>189865</xdr:colOff>
      <xdr:row>42</xdr:row>
      <xdr:rowOff>48895</xdr:rowOff>
    </xdr:to>
    <xdr:cxnSp macro="">
      <xdr:nvCxnSpPr>
        <xdr:cNvPr id="117" name="直線コネクタ 116"/>
        <xdr:cNvCxnSpPr/>
      </xdr:nvCxnSpPr>
      <xdr:spPr>
        <a:xfrm flipV="1">
          <a:off x="10476865" y="58458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7175"/>
    <xdr:sp macro="" textlink="">
      <xdr:nvSpPr>
        <xdr:cNvPr id="118" name="【図書館】&#10;一人当たり面積最小値テキスト"/>
        <xdr:cNvSpPr txBox="1"/>
      </xdr:nvSpPr>
      <xdr:spPr>
        <a:xfrm>
          <a:off x="10515600" y="7253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134620</xdr:rowOff>
    </xdr:from>
    <xdr:ext cx="469900" cy="257175"/>
    <xdr:sp macro="" textlink="">
      <xdr:nvSpPr>
        <xdr:cNvPr id="120" name="【図書館】&#10;一人当たり面積最大値テキスト"/>
        <xdr:cNvSpPr txBox="1"/>
      </xdr:nvSpPr>
      <xdr:spPr>
        <a:xfrm>
          <a:off x="10515600" y="5621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21" name="直線コネクタ 120"/>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132080</xdr:rowOff>
    </xdr:from>
    <xdr:ext cx="469900" cy="257175"/>
    <xdr:sp macro="" textlink="">
      <xdr:nvSpPr>
        <xdr:cNvPr id="122" name="【図書館】&#10;一人当たり面積平均値テキスト"/>
        <xdr:cNvSpPr txBox="1"/>
      </xdr:nvSpPr>
      <xdr:spPr>
        <a:xfrm>
          <a:off x="10515600" y="68186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153035</xdr:rowOff>
    </xdr:from>
    <xdr:to>
      <xdr:col>50</xdr:col>
      <xdr:colOff>165100</xdr:colOff>
      <xdr:row>40</xdr:row>
      <xdr:rowOff>83185</xdr:rowOff>
    </xdr:to>
    <xdr:sp macro="" textlink="">
      <xdr:nvSpPr>
        <xdr:cNvPr id="124" name="フローチャート: 判断 123"/>
        <xdr:cNvSpPr/>
      </xdr:nvSpPr>
      <xdr:spPr>
        <a:xfrm>
          <a:off x="9588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164465</xdr:rowOff>
    </xdr:from>
    <xdr:to>
      <xdr:col>46</xdr:col>
      <xdr:colOff>38100</xdr:colOff>
      <xdr:row>40</xdr:row>
      <xdr:rowOff>94615</xdr:rowOff>
    </xdr:to>
    <xdr:sp macro="" textlink="">
      <xdr:nvSpPr>
        <xdr:cNvPr id="125" name="フローチャート: 判断 124"/>
        <xdr:cNvSpPr/>
      </xdr:nvSpPr>
      <xdr:spPr>
        <a:xfrm>
          <a:off x="8699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14605</xdr:rowOff>
    </xdr:from>
    <xdr:to>
      <xdr:col>41</xdr:col>
      <xdr:colOff>101600</xdr:colOff>
      <xdr:row>40</xdr:row>
      <xdr:rowOff>116205</xdr:rowOff>
    </xdr:to>
    <xdr:sp macro="" textlink="">
      <xdr:nvSpPr>
        <xdr:cNvPr id="126" name="フローチャート: 判断 125"/>
        <xdr:cNvSpPr/>
      </xdr:nvSpPr>
      <xdr:spPr>
        <a:xfrm>
          <a:off x="7810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153035</xdr:rowOff>
    </xdr:from>
    <xdr:to>
      <xdr:col>36</xdr:col>
      <xdr:colOff>165100</xdr:colOff>
      <xdr:row>40</xdr:row>
      <xdr:rowOff>83185</xdr:rowOff>
    </xdr:to>
    <xdr:sp macro="" textlink="">
      <xdr:nvSpPr>
        <xdr:cNvPr id="127" name="フローチャート: 判断 126"/>
        <xdr:cNvSpPr/>
      </xdr:nvSpPr>
      <xdr:spPr>
        <a:xfrm>
          <a:off x="6921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27940</xdr:rowOff>
    </xdr:from>
    <xdr:to>
      <xdr:col>55</xdr:col>
      <xdr:colOff>50800</xdr:colOff>
      <xdr:row>37</xdr:row>
      <xdr:rowOff>129540</xdr:rowOff>
    </xdr:to>
    <xdr:sp macro="" textlink="">
      <xdr:nvSpPr>
        <xdr:cNvPr id="133" name="楕円 132"/>
        <xdr:cNvSpPr/>
      </xdr:nvSpPr>
      <xdr:spPr>
        <a:xfrm>
          <a:off x="10426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50800</xdr:rowOff>
    </xdr:from>
    <xdr:ext cx="469900" cy="259080"/>
    <xdr:sp macro="" textlink="">
      <xdr:nvSpPr>
        <xdr:cNvPr id="134" name="【図書館】&#10;一人当たり面積該当値テキスト"/>
        <xdr:cNvSpPr txBox="1"/>
      </xdr:nvSpPr>
      <xdr:spPr>
        <a:xfrm>
          <a:off x="10515600" y="622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17780</xdr:rowOff>
    </xdr:from>
    <xdr:to>
      <xdr:col>50</xdr:col>
      <xdr:colOff>165100</xdr:colOff>
      <xdr:row>37</xdr:row>
      <xdr:rowOff>118745</xdr:rowOff>
    </xdr:to>
    <xdr:sp macro="" textlink="">
      <xdr:nvSpPr>
        <xdr:cNvPr id="135" name="楕円 134"/>
        <xdr:cNvSpPr/>
      </xdr:nvSpPr>
      <xdr:spPr>
        <a:xfrm>
          <a:off x="9588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67945</xdr:rowOff>
    </xdr:from>
    <xdr:to>
      <xdr:col>55</xdr:col>
      <xdr:colOff>0</xdr:colOff>
      <xdr:row>37</xdr:row>
      <xdr:rowOff>78740</xdr:rowOff>
    </xdr:to>
    <xdr:cxnSp macro="">
      <xdr:nvCxnSpPr>
        <xdr:cNvPr id="136" name="直線コネクタ 135"/>
        <xdr:cNvCxnSpPr/>
      </xdr:nvCxnSpPr>
      <xdr:spPr>
        <a:xfrm>
          <a:off x="9639300" y="64115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17780</xdr:rowOff>
    </xdr:from>
    <xdr:to>
      <xdr:col>46</xdr:col>
      <xdr:colOff>38100</xdr:colOff>
      <xdr:row>37</xdr:row>
      <xdr:rowOff>118745</xdr:rowOff>
    </xdr:to>
    <xdr:sp macro="" textlink="">
      <xdr:nvSpPr>
        <xdr:cNvPr id="137" name="楕円 136"/>
        <xdr:cNvSpPr/>
      </xdr:nvSpPr>
      <xdr:spPr>
        <a:xfrm>
          <a:off x="8699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67945</xdr:rowOff>
    </xdr:from>
    <xdr:to>
      <xdr:col>50</xdr:col>
      <xdr:colOff>114300</xdr:colOff>
      <xdr:row>37</xdr:row>
      <xdr:rowOff>67945</xdr:rowOff>
    </xdr:to>
    <xdr:cxnSp macro="">
      <xdr:nvCxnSpPr>
        <xdr:cNvPr id="138" name="直線コネクタ 137"/>
        <xdr:cNvCxnSpPr/>
      </xdr:nvCxnSpPr>
      <xdr:spPr>
        <a:xfrm>
          <a:off x="8750300" y="6411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27940</xdr:rowOff>
    </xdr:from>
    <xdr:to>
      <xdr:col>41</xdr:col>
      <xdr:colOff>101600</xdr:colOff>
      <xdr:row>37</xdr:row>
      <xdr:rowOff>129540</xdr:rowOff>
    </xdr:to>
    <xdr:sp macro="" textlink="">
      <xdr:nvSpPr>
        <xdr:cNvPr id="139" name="楕円 138"/>
        <xdr:cNvSpPr/>
      </xdr:nvSpPr>
      <xdr:spPr>
        <a:xfrm>
          <a:off x="7810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67945</xdr:rowOff>
    </xdr:from>
    <xdr:to>
      <xdr:col>45</xdr:col>
      <xdr:colOff>177800</xdr:colOff>
      <xdr:row>37</xdr:row>
      <xdr:rowOff>78740</xdr:rowOff>
    </xdr:to>
    <xdr:cxnSp macro="">
      <xdr:nvCxnSpPr>
        <xdr:cNvPr id="140" name="直線コネクタ 139"/>
        <xdr:cNvCxnSpPr/>
      </xdr:nvCxnSpPr>
      <xdr:spPr>
        <a:xfrm flipV="1">
          <a:off x="7861300" y="6411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27940</xdr:rowOff>
    </xdr:from>
    <xdr:to>
      <xdr:col>36</xdr:col>
      <xdr:colOff>165100</xdr:colOff>
      <xdr:row>37</xdr:row>
      <xdr:rowOff>129540</xdr:rowOff>
    </xdr:to>
    <xdr:sp macro="" textlink="">
      <xdr:nvSpPr>
        <xdr:cNvPr id="141" name="楕円 140"/>
        <xdr:cNvSpPr/>
      </xdr:nvSpPr>
      <xdr:spPr>
        <a:xfrm>
          <a:off x="6921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78740</xdr:rowOff>
    </xdr:from>
    <xdr:to>
      <xdr:col>41</xdr:col>
      <xdr:colOff>50800</xdr:colOff>
      <xdr:row>37</xdr:row>
      <xdr:rowOff>78740</xdr:rowOff>
    </xdr:to>
    <xdr:cxnSp macro="">
      <xdr:nvCxnSpPr>
        <xdr:cNvPr id="142" name="直線コネクタ 141"/>
        <xdr:cNvCxnSpPr/>
      </xdr:nvCxnSpPr>
      <xdr:spPr>
        <a:xfrm>
          <a:off x="6972300" y="6422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74930</xdr:rowOff>
    </xdr:from>
    <xdr:ext cx="469900" cy="257175"/>
    <xdr:sp macro="" textlink="">
      <xdr:nvSpPr>
        <xdr:cNvPr id="143" name="n_1aveValue【図書館】&#10;一人当たり面積"/>
        <xdr:cNvSpPr txBox="1"/>
      </xdr:nvSpPr>
      <xdr:spPr>
        <a:xfrm>
          <a:off x="9391650" y="6932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86360</xdr:rowOff>
    </xdr:from>
    <xdr:ext cx="467995" cy="257175"/>
    <xdr:sp macro="" textlink="">
      <xdr:nvSpPr>
        <xdr:cNvPr id="144" name="n_2aveValue【図書館】&#10;一人当たり面積"/>
        <xdr:cNvSpPr txBox="1"/>
      </xdr:nvSpPr>
      <xdr:spPr>
        <a:xfrm>
          <a:off x="8515350" y="6944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107315</xdr:rowOff>
    </xdr:from>
    <xdr:ext cx="467995" cy="259080"/>
    <xdr:sp macro="" textlink="">
      <xdr:nvSpPr>
        <xdr:cNvPr id="145" name="n_3aveValue【図書館】&#10;一人当たり面積"/>
        <xdr:cNvSpPr txBox="1"/>
      </xdr:nvSpPr>
      <xdr:spPr>
        <a:xfrm>
          <a:off x="7626350" y="6965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74930</xdr:rowOff>
    </xdr:from>
    <xdr:ext cx="467995" cy="257175"/>
    <xdr:sp macro="" textlink="">
      <xdr:nvSpPr>
        <xdr:cNvPr id="146" name="n_4aveValue【図書館】&#10;一人当たり面積"/>
        <xdr:cNvSpPr txBox="1"/>
      </xdr:nvSpPr>
      <xdr:spPr>
        <a:xfrm>
          <a:off x="6737350" y="6932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135255</xdr:rowOff>
    </xdr:from>
    <xdr:ext cx="469900" cy="257175"/>
    <xdr:sp macro="" textlink="">
      <xdr:nvSpPr>
        <xdr:cNvPr id="147" name="n_1mainValue【図書館】&#10;一人当たり面積"/>
        <xdr:cNvSpPr txBox="1"/>
      </xdr:nvSpPr>
      <xdr:spPr>
        <a:xfrm>
          <a:off x="9391650" y="6136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135255</xdr:rowOff>
    </xdr:from>
    <xdr:ext cx="467995" cy="257175"/>
    <xdr:sp macro="" textlink="">
      <xdr:nvSpPr>
        <xdr:cNvPr id="148" name="n_2mainValue【図書館】&#10;一人当たり面積"/>
        <xdr:cNvSpPr txBox="1"/>
      </xdr:nvSpPr>
      <xdr:spPr>
        <a:xfrm>
          <a:off x="8515350" y="6136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146050</xdr:rowOff>
    </xdr:from>
    <xdr:ext cx="467995" cy="257175"/>
    <xdr:sp macro="" textlink="">
      <xdr:nvSpPr>
        <xdr:cNvPr id="149" name="n_3mainValue【図書館】&#10;一人当たり面積"/>
        <xdr:cNvSpPr txBox="1"/>
      </xdr:nvSpPr>
      <xdr:spPr>
        <a:xfrm>
          <a:off x="7626350" y="6146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146050</xdr:rowOff>
    </xdr:from>
    <xdr:ext cx="467995" cy="257175"/>
    <xdr:sp macro="" textlink="">
      <xdr:nvSpPr>
        <xdr:cNvPr id="150" name="n_4mainValue【図書館】&#10;一人当たり面積"/>
        <xdr:cNvSpPr txBox="1"/>
      </xdr:nvSpPr>
      <xdr:spPr>
        <a:xfrm>
          <a:off x="6737350" y="6146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9" name="テキスト ボックス 15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1" name="テキスト ボックス 160"/>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3" name="テキスト ボックス 162"/>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7" name="テキスト ボックス 166"/>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3" name="テキスト ボックス 172"/>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xdr:cNvCxnSpPr/>
      </xdr:nvCxnSpPr>
      <xdr:spPr>
        <a:xfrm flipV="1">
          <a:off x="4634865" y="949833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19050</xdr:rowOff>
    </xdr:from>
    <xdr:ext cx="405130" cy="257175"/>
    <xdr:sp macro="" textlink="">
      <xdr:nvSpPr>
        <xdr:cNvPr id="176" name="【体育館・プール】&#10;有形固定資産減価償却率最小値テキスト"/>
        <xdr:cNvSpPr txBox="1"/>
      </xdr:nvSpPr>
      <xdr:spPr>
        <a:xfrm>
          <a:off x="4673600" y="109918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xdr:cNvCxnSpPr/>
      </xdr:nvCxnSpPr>
      <xdr:spPr>
        <a:xfrm>
          <a:off x="4546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405130" cy="259080"/>
    <xdr:sp macro="" textlink="">
      <xdr:nvSpPr>
        <xdr:cNvPr id="178" name="【体育館・プール】&#10;有形固定資産減価償却率最大値テキスト"/>
        <xdr:cNvSpPr txBox="1"/>
      </xdr:nvSpPr>
      <xdr:spPr>
        <a:xfrm>
          <a:off x="4673600" y="927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27305</xdr:rowOff>
    </xdr:from>
    <xdr:ext cx="405130" cy="259080"/>
    <xdr:sp macro="" textlink="">
      <xdr:nvSpPr>
        <xdr:cNvPr id="180" name="【体育館・プール】&#10;有形固定資産減価償却率平均値テキスト"/>
        <xdr:cNvSpPr txBox="1"/>
      </xdr:nvSpPr>
      <xdr:spPr>
        <a:xfrm>
          <a:off x="4673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6" name="テキスト ボックス 18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7" name="テキスト ボックス 18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8" name="テキスト ボックス 18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9" name="テキスト ボックス 18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90" name="テキスト ボックス 18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91" name="楕円 190"/>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17780</xdr:rowOff>
    </xdr:from>
    <xdr:ext cx="405130" cy="257175"/>
    <xdr:sp macro="" textlink="">
      <xdr:nvSpPr>
        <xdr:cNvPr id="192" name="【体育館・プール】&#10;有形固定資産減価償却率該当値テキスト"/>
        <xdr:cNvSpPr txBox="1"/>
      </xdr:nvSpPr>
      <xdr:spPr>
        <a:xfrm>
          <a:off x="4673600" y="10476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3" name="楕円 192"/>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89535</xdr:rowOff>
    </xdr:to>
    <xdr:cxnSp macro="">
      <xdr:nvCxnSpPr>
        <xdr:cNvPr id="194" name="直線コネクタ 193"/>
        <xdr:cNvCxnSpPr/>
      </xdr:nvCxnSpPr>
      <xdr:spPr>
        <a:xfrm>
          <a:off x="3797300" y="105060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5" name="楕円 194"/>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47625</xdr:rowOff>
    </xdr:to>
    <xdr:cxnSp macro="">
      <xdr:nvCxnSpPr>
        <xdr:cNvPr id="196" name="直線コネクタ 195"/>
        <xdr:cNvCxnSpPr/>
      </xdr:nvCxnSpPr>
      <xdr:spPr>
        <a:xfrm>
          <a:off x="2908300" y="104622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7" name="楕円 196"/>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3810</xdr:rowOff>
    </xdr:to>
    <xdr:cxnSp macro="">
      <xdr:nvCxnSpPr>
        <xdr:cNvPr id="198" name="直線コネクタ 197"/>
        <xdr:cNvCxnSpPr/>
      </xdr:nvCxnSpPr>
      <xdr:spPr>
        <a:xfrm>
          <a:off x="2019300" y="10420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9" name="楕円 198"/>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133350</xdr:rowOff>
    </xdr:to>
    <xdr:cxnSp macro="">
      <xdr:nvCxnSpPr>
        <xdr:cNvPr id="200" name="直線コネクタ 199"/>
        <xdr:cNvCxnSpPr/>
      </xdr:nvCxnSpPr>
      <xdr:spPr>
        <a:xfrm>
          <a:off x="1130300" y="103784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9080"/>
    <xdr:sp macro="" textlink="">
      <xdr:nvSpPr>
        <xdr:cNvPr id="201" name="n_1aveValue【体育館・プー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113030</xdr:rowOff>
    </xdr:from>
    <xdr:ext cx="403225" cy="259080"/>
    <xdr:sp macro="" textlink="">
      <xdr:nvSpPr>
        <xdr:cNvPr id="202" name="n_2aveValue【体育館・プール】&#10;有形固定資産減価償却率"/>
        <xdr:cNvSpPr txBox="1"/>
      </xdr:nvSpPr>
      <xdr:spPr>
        <a:xfrm>
          <a:off x="2705735" y="10057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84455</xdr:rowOff>
    </xdr:from>
    <xdr:ext cx="403225" cy="259080"/>
    <xdr:sp macro="" textlink="">
      <xdr:nvSpPr>
        <xdr:cNvPr id="203" name="n_3aveValue【体育館・プール】&#10;有形固定資産減価償却率"/>
        <xdr:cNvSpPr txBox="1"/>
      </xdr:nvSpPr>
      <xdr:spPr>
        <a:xfrm>
          <a:off x="1816735" y="1002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63500</xdr:rowOff>
    </xdr:from>
    <xdr:ext cx="403225" cy="257175"/>
    <xdr:sp macro="" textlink="">
      <xdr:nvSpPr>
        <xdr:cNvPr id="204" name="n_4aveValue【体育館・プール】&#10;有形固定資産減価償却率"/>
        <xdr:cNvSpPr txBox="1"/>
      </xdr:nvSpPr>
      <xdr:spPr>
        <a:xfrm>
          <a:off x="927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89535</xdr:rowOff>
    </xdr:from>
    <xdr:ext cx="405130" cy="257175"/>
    <xdr:sp macro="" textlink="">
      <xdr:nvSpPr>
        <xdr:cNvPr id="205" name="n_1mainValue【体育館・プール】&#10;有形固定資産減価償却率"/>
        <xdr:cNvSpPr txBox="1"/>
      </xdr:nvSpPr>
      <xdr:spPr>
        <a:xfrm>
          <a:off x="3582035" y="105479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45720</xdr:rowOff>
    </xdr:from>
    <xdr:ext cx="403225" cy="259080"/>
    <xdr:sp macro="" textlink="">
      <xdr:nvSpPr>
        <xdr:cNvPr id="206" name="n_2mainValue【体育館・プール】&#10;有形固定資産減価償却率"/>
        <xdr:cNvSpPr txBox="1"/>
      </xdr:nvSpPr>
      <xdr:spPr>
        <a:xfrm>
          <a:off x="2705735" y="10504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3810</xdr:rowOff>
    </xdr:from>
    <xdr:ext cx="403225" cy="259080"/>
    <xdr:sp macro="" textlink="">
      <xdr:nvSpPr>
        <xdr:cNvPr id="207" name="n_3mainValue【体育館・プール】&#10;有形固定資産減価償却率"/>
        <xdr:cNvSpPr txBox="1"/>
      </xdr:nvSpPr>
      <xdr:spPr>
        <a:xfrm>
          <a:off x="1816735" y="1046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133350</xdr:rowOff>
    </xdr:from>
    <xdr:ext cx="403225" cy="257175"/>
    <xdr:sp macro="" textlink="">
      <xdr:nvSpPr>
        <xdr:cNvPr id="208" name="n_4mainValue【体育館・プール】&#10;有形固定資産減価償却率"/>
        <xdr:cNvSpPr txBox="1"/>
      </xdr:nvSpPr>
      <xdr:spPr>
        <a:xfrm>
          <a:off x="927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7" name="テキスト ボックス 21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20" name="テキスト ボックス 219"/>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2" name="テキスト ボックス 221"/>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4" name="テキスト ボックス 223"/>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6" name="テキスト ボックス 225"/>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8" name="テキスト ボックス 227"/>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0" name="テキスト ボックス 2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xdr:cNvCxnSpPr/>
      </xdr:nvCxnSpPr>
      <xdr:spPr>
        <a:xfrm flipV="1">
          <a:off x="10476865" y="96050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121920</xdr:rowOff>
    </xdr:from>
    <xdr:ext cx="469900" cy="257175"/>
    <xdr:sp macro="" textlink="">
      <xdr:nvSpPr>
        <xdr:cNvPr id="235" name="【体育館・プール】&#10;一人当たり面積最大値テキスト"/>
        <xdr:cNvSpPr txBox="1"/>
      </xdr:nvSpPr>
      <xdr:spPr>
        <a:xfrm>
          <a:off x="10515600" y="9380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xdr:cNvCxnSpPr/>
      </xdr:nvCxnSpPr>
      <xdr:spPr>
        <a:xfrm>
          <a:off x="10388600" y="960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82550</xdr:rowOff>
    </xdr:from>
    <xdr:ext cx="469900" cy="259080"/>
    <xdr:sp macro="" textlink="">
      <xdr:nvSpPr>
        <xdr:cNvPr id="237" name="【体育館・プール】&#10;一人当たり面積平均値テキスト"/>
        <xdr:cNvSpPr txBox="1"/>
      </xdr:nvSpPr>
      <xdr:spPr>
        <a:xfrm>
          <a:off x="10515600" y="1036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8" name="楕円 247"/>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137160</xdr:rowOff>
    </xdr:from>
    <xdr:ext cx="469900" cy="259080"/>
    <xdr:sp macro="" textlink="">
      <xdr:nvSpPr>
        <xdr:cNvPr id="249" name="【体育館・プール】&#10;一人当たり面積該当値テキスト"/>
        <xdr:cNvSpPr txBox="1"/>
      </xdr:nvSpPr>
      <xdr:spPr>
        <a:xfrm>
          <a:off x="10515600" y="1059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50" name="楕円 249"/>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51" name="直線コネクタ 250"/>
        <xdr:cNvCxnSpPr/>
      </xdr:nvCxnSpPr>
      <xdr:spPr>
        <a:xfrm>
          <a:off x="9639300" y="1066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52" name="楕円 251"/>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53" name="直線コネクタ 252"/>
        <xdr:cNvCxnSpPr/>
      </xdr:nvCxnSpPr>
      <xdr:spPr>
        <a:xfrm>
          <a:off x="8750300" y="1066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4" name="楕円 253"/>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68580</xdr:rowOff>
    </xdr:to>
    <xdr:cxnSp macro="">
      <xdr:nvCxnSpPr>
        <xdr:cNvPr id="255" name="直線コネクタ 254"/>
        <xdr:cNvCxnSpPr/>
      </xdr:nvCxnSpPr>
      <xdr:spPr>
        <a:xfrm flipV="1">
          <a:off x="7861300" y="10668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6" name="楕円 255"/>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68580</xdr:rowOff>
    </xdr:to>
    <xdr:cxnSp macro="">
      <xdr:nvCxnSpPr>
        <xdr:cNvPr id="257" name="直線コネクタ 256"/>
        <xdr:cNvCxnSpPr/>
      </xdr:nvCxnSpPr>
      <xdr:spPr>
        <a:xfrm>
          <a:off x="6972300" y="1069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25400</xdr:rowOff>
    </xdr:from>
    <xdr:ext cx="469900" cy="259080"/>
    <xdr:sp macro="" textlink="">
      <xdr:nvSpPr>
        <xdr:cNvPr id="258" name="n_1aveValue【体育館・プール】&#10;一人当たり面積"/>
        <xdr:cNvSpPr txBox="1"/>
      </xdr:nvSpPr>
      <xdr:spPr>
        <a:xfrm>
          <a:off x="9391650" y="1031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36830</xdr:rowOff>
    </xdr:from>
    <xdr:ext cx="467995" cy="259080"/>
    <xdr:sp macro="" textlink="">
      <xdr:nvSpPr>
        <xdr:cNvPr id="259" name="n_2aveValue【体育館・プール】&#10;一人当たり面積"/>
        <xdr:cNvSpPr txBox="1"/>
      </xdr:nvSpPr>
      <xdr:spPr>
        <a:xfrm>
          <a:off x="8515350" y="10323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21590</xdr:rowOff>
    </xdr:from>
    <xdr:ext cx="467995" cy="259080"/>
    <xdr:sp macro="" textlink="">
      <xdr:nvSpPr>
        <xdr:cNvPr id="260" name="n_3aveValue【体育館・プール】&#10;一人当たり面積"/>
        <xdr:cNvSpPr txBox="1"/>
      </xdr:nvSpPr>
      <xdr:spPr>
        <a:xfrm>
          <a:off x="7626350" y="1030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17780</xdr:rowOff>
    </xdr:from>
    <xdr:ext cx="467995" cy="257175"/>
    <xdr:sp macro="" textlink="">
      <xdr:nvSpPr>
        <xdr:cNvPr id="261" name="n_4aveValue【体育館・プール】&#10;一人当たり面積"/>
        <xdr:cNvSpPr txBox="1"/>
      </xdr:nvSpPr>
      <xdr:spPr>
        <a:xfrm>
          <a:off x="6737350" y="10304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80010</xdr:rowOff>
    </xdr:from>
    <xdr:ext cx="469900" cy="259080"/>
    <xdr:sp macro="" textlink="">
      <xdr:nvSpPr>
        <xdr:cNvPr id="262" name="n_1mainValue【体育館・プール】&#10;一人当たり面積"/>
        <xdr:cNvSpPr txBox="1"/>
      </xdr:nvSpPr>
      <xdr:spPr>
        <a:xfrm>
          <a:off x="9391650" y="1070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80010</xdr:rowOff>
    </xdr:from>
    <xdr:ext cx="467995" cy="259080"/>
    <xdr:sp macro="" textlink="">
      <xdr:nvSpPr>
        <xdr:cNvPr id="263" name="n_2mainValue【体育館・プール】&#10;一人当たり面積"/>
        <xdr:cNvSpPr txBox="1"/>
      </xdr:nvSpPr>
      <xdr:spPr>
        <a:xfrm>
          <a:off x="8515350" y="10709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110490</xdr:rowOff>
    </xdr:from>
    <xdr:ext cx="467995" cy="257175"/>
    <xdr:sp macro="" textlink="">
      <xdr:nvSpPr>
        <xdr:cNvPr id="264" name="n_3mainValue【体育館・プール】&#10;一人当たり面積"/>
        <xdr:cNvSpPr txBox="1"/>
      </xdr:nvSpPr>
      <xdr:spPr>
        <a:xfrm>
          <a:off x="7626350" y="10740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110490</xdr:rowOff>
    </xdr:from>
    <xdr:ext cx="467995" cy="257175"/>
    <xdr:sp macro="" textlink="">
      <xdr:nvSpPr>
        <xdr:cNvPr id="265" name="n_4mainValue【体育館・プール】&#10;一人当たり面積"/>
        <xdr:cNvSpPr txBox="1"/>
      </xdr:nvSpPr>
      <xdr:spPr>
        <a:xfrm>
          <a:off x="6737350" y="10740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5455" cy="259080"/>
    <xdr:sp macro="" textlink="">
      <xdr:nvSpPr>
        <xdr:cNvPr id="278" name="テキスト ボックス 277"/>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76835</xdr:rowOff>
    </xdr:from>
    <xdr:to>
      <xdr:col>24</xdr:col>
      <xdr:colOff>62865</xdr:colOff>
      <xdr:row>86</xdr:row>
      <xdr:rowOff>38100</xdr:rowOff>
    </xdr:to>
    <xdr:cxnSp macro="">
      <xdr:nvCxnSpPr>
        <xdr:cNvPr id="288" name="直線コネクタ 287"/>
        <xdr:cNvCxnSpPr/>
      </xdr:nvCxnSpPr>
      <xdr:spPr>
        <a:xfrm flipV="1">
          <a:off x="4634865" y="1344993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7175"/>
    <xdr:sp macro="" textlink="">
      <xdr:nvSpPr>
        <xdr:cNvPr id="289" name="【福祉施設】&#10;有形固定資産減価償却率最小値テキスト"/>
        <xdr:cNvSpPr txBox="1"/>
      </xdr:nvSpPr>
      <xdr:spPr>
        <a:xfrm>
          <a:off x="4673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23495</xdr:rowOff>
    </xdr:from>
    <xdr:ext cx="405130" cy="259080"/>
    <xdr:sp macro="" textlink="">
      <xdr:nvSpPr>
        <xdr:cNvPr id="291" name="【福祉施設】&#10;有形固定資産減価償却率最大値テキスト"/>
        <xdr:cNvSpPr txBox="1"/>
      </xdr:nvSpPr>
      <xdr:spPr>
        <a:xfrm>
          <a:off x="4673600" y="1322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76835</xdr:rowOff>
    </xdr:from>
    <xdr:to>
      <xdr:col>24</xdr:col>
      <xdr:colOff>152400</xdr:colOff>
      <xdr:row>78</xdr:row>
      <xdr:rowOff>76835</xdr:rowOff>
    </xdr:to>
    <xdr:cxnSp macro="">
      <xdr:nvCxnSpPr>
        <xdr:cNvPr id="292" name="直線コネクタ 291"/>
        <xdr:cNvCxnSpPr/>
      </xdr:nvCxnSpPr>
      <xdr:spPr>
        <a:xfrm>
          <a:off x="4546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120650</xdr:rowOff>
    </xdr:from>
    <xdr:ext cx="405130" cy="257175"/>
    <xdr:sp macro="" textlink="">
      <xdr:nvSpPr>
        <xdr:cNvPr id="293" name="【福祉施設】&#10;有形固定資産減価償却率平均値テキスト"/>
        <xdr:cNvSpPr txBox="1"/>
      </xdr:nvSpPr>
      <xdr:spPr>
        <a:xfrm>
          <a:off x="4673600" y="136652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97790</xdr:rowOff>
    </xdr:from>
    <xdr:to>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97790</xdr:rowOff>
    </xdr:from>
    <xdr:to>
      <xdr:col>20</xdr:col>
      <xdr:colOff>38100</xdr:colOff>
      <xdr:row>81</xdr:row>
      <xdr:rowOff>27305</xdr:rowOff>
    </xdr:to>
    <xdr:sp macro="" textlink="">
      <xdr:nvSpPr>
        <xdr:cNvPr id="295" name="フローチャート: 判断 294"/>
        <xdr:cNvSpPr/>
      </xdr:nvSpPr>
      <xdr:spPr>
        <a:xfrm>
          <a:off x="37465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64770</xdr:rowOff>
    </xdr:from>
    <xdr:to>
      <xdr:col>15</xdr:col>
      <xdr:colOff>101600</xdr:colOff>
      <xdr:row>80</xdr:row>
      <xdr:rowOff>166370</xdr:rowOff>
    </xdr:to>
    <xdr:sp macro="" textlink="">
      <xdr:nvSpPr>
        <xdr:cNvPr id="296" name="フローチャート: 判断 295"/>
        <xdr:cNvSpPr/>
      </xdr:nvSpPr>
      <xdr:spPr>
        <a:xfrm>
          <a:off x="2857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46990</xdr:rowOff>
    </xdr:from>
    <xdr:to>
      <xdr:col>10</xdr:col>
      <xdr:colOff>165100</xdr:colOff>
      <xdr:row>80</xdr:row>
      <xdr:rowOff>148590</xdr:rowOff>
    </xdr:to>
    <xdr:sp macro="" textlink="">
      <xdr:nvSpPr>
        <xdr:cNvPr id="297" name="フローチャート: 判断 296"/>
        <xdr:cNvSpPr/>
      </xdr:nvSpPr>
      <xdr:spPr>
        <a:xfrm>
          <a:off x="1968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37465</xdr:rowOff>
    </xdr:from>
    <xdr:to>
      <xdr:col>6</xdr:col>
      <xdr:colOff>38100</xdr:colOff>
      <xdr:row>80</xdr:row>
      <xdr:rowOff>139065</xdr:rowOff>
    </xdr:to>
    <xdr:sp macro="" textlink="">
      <xdr:nvSpPr>
        <xdr:cNvPr id="298" name="フローチャート: 判断 297"/>
        <xdr:cNvSpPr/>
      </xdr:nvSpPr>
      <xdr:spPr>
        <a:xfrm>
          <a:off x="1079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97790</xdr:rowOff>
    </xdr:from>
    <xdr:to>
      <xdr:col>24</xdr:col>
      <xdr:colOff>114300</xdr:colOff>
      <xdr:row>84</xdr:row>
      <xdr:rowOff>27305</xdr:rowOff>
    </xdr:to>
    <xdr:sp macro="" textlink="">
      <xdr:nvSpPr>
        <xdr:cNvPr id="304" name="楕円 303"/>
        <xdr:cNvSpPr/>
      </xdr:nvSpPr>
      <xdr:spPr>
        <a:xfrm>
          <a:off x="45847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75565</xdr:rowOff>
    </xdr:from>
    <xdr:ext cx="405130" cy="257175"/>
    <xdr:sp macro="" textlink="">
      <xdr:nvSpPr>
        <xdr:cNvPr id="305" name="【福祉施設】&#10;有形固定資産減価償却率該当値テキスト"/>
        <xdr:cNvSpPr txBox="1"/>
      </xdr:nvSpPr>
      <xdr:spPr>
        <a:xfrm>
          <a:off x="4673600" y="143059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40640</xdr:rowOff>
    </xdr:from>
    <xdr:to>
      <xdr:col>20</xdr:col>
      <xdr:colOff>38100</xdr:colOff>
      <xdr:row>83</xdr:row>
      <xdr:rowOff>141605</xdr:rowOff>
    </xdr:to>
    <xdr:sp macro="" textlink="">
      <xdr:nvSpPr>
        <xdr:cNvPr id="306" name="楕円 305"/>
        <xdr:cNvSpPr/>
      </xdr:nvSpPr>
      <xdr:spPr>
        <a:xfrm>
          <a:off x="3746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90805</xdr:rowOff>
    </xdr:from>
    <xdr:to>
      <xdr:col>24</xdr:col>
      <xdr:colOff>63500</xdr:colOff>
      <xdr:row>83</xdr:row>
      <xdr:rowOff>147955</xdr:rowOff>
    </xdr:to>
    <xdr:cxnSp macro="">
      <xdr:nvCxnSpPr>
        <xdr:cNvPr id="307" name="直線コネクタ 306"/>
        <xdr:cNvCxnSpPr/>
      </xdr:nvCxnSpPr>
      <xdr:spPr>
        <a:xfrm>
          <a:off x="3797300" y="143211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156210</xdr:rowOff>
    </xdr:from>
    <xdr:to>
      <xdr:col>15</xdr:col>
      <xdr:colOff>101600</xdr:colOff>
      <xdr:row>83</xdr:row>
      <xdr:rowOff>86360</xdr:rowOff>
    </xdr:to>
    <xdr:sp macro="" textlink="">
      <xdr:nvSpPr>
        <xdr:cNvPr id="308" name="楕円 307"/>
        <xdr:cNvSpPr/>
      </xdr:nvSpPr>
      <xdr:spPr>
        <a:xfrm>
          <a:off x="28575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35560</xdr:rowOff>
    </xdr:from>
    <xdr:to>
      <xdr:col>19</xdr:col>
      <xdr:colOff>177800</xdr:colOff>
      <xdr:row>83</xdr:row>
      <xdr:rowOff>90805</xdr:rowOff>
    </xdr:to>
    <xdr:cxnSp macro="">
      <xdr:nvCxnSpPr>
        <xdr:cNvPr id="309" name="直線コネクタ 308"/>
        <xdr:cNvCxnSpPr/>
      </xdr:nvCxnSpPr>
      <xdr:spPr>
        <a:xfrm>
          <a:off x="2908300" y="142659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94615</xdr:rowOff>
    </xdr:from>
    <xdr:to>
      <xdr:col>10</xdr:col>
      <xdr:colOff>165100</xdr:colOff>
      <xdr:row>83</xdr:row>
      <xdr:rowOff>24765</xdr:rowOff>
    </xdr:to>
    <xdr:sp macro="" textlink="">
      <xdr:nvSpPr>
        <xdr:cNvPr id="310" name="楕円 309"/>
        <xdr:cNvSpPr/>
      </xdr:nvSpPr>
      <xdr:spPr>
        <a:xfrm>
          <a:off x="1968500" y="141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145415</xdr:rowOff>
    </xdr:from>
    <xdr:to>
      <xdr:col>15</xdr:col>
      <xdr:colOff>50800</xdr:colOff>
      <xdr:row>83</xdr:row>
      <xdr:rowOff>35560</xdr:rowOff>
    </xdr:to>
    <xdr:cxnSp macro="">
      <xdr:nvCxnSpPr>
        <xdr:cNvPr id="311" name="直線コネクタ 310"/>
        <xdr:cNvCxnSpPr/>
      </xdr:nvCxnSpPr>
      <xdr:spPr>
        <a:xfrm>
          <a:off x="2019300" y="142043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145415</xdr:rowOff>
    </xdr:to>
    <xdr:cxnSp macro="">
      <xdr:nvCxnSpPr>
        <xdr:cNvPr id="313" name="直線コネクタ 312"/>
        <xdr:cNvCxnSpPr/>
      </xdr:nvCxnSpPr>
      <xdr:spPr>
        <a:xfrm>
          <a:off x="1130300" y="141427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43815</xdr:rowOff>
    </xdr:from>
    <xdr:ext cx="405130" cy="257175"/>
    <xdr:sp macro="" textlink="">
      <xdr:nvSpPr>
        <xdr:cNvPr id="314" name="n_1aveValue【福祉施設】&#10;有形固定資産減価償却率"/>
        <xdr:cNvSpPr txBox="1"/>
      </xdr:nvSpPr>
      <xdr:spPr>
        <a:xfrm>
          <a:off x="3582035" y="13588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11430</xdr:rowOff>
    </xdr:from>
    <xdr:ext cx="403225" cy="259080"/>
    <xdr:sp macro="" textlink="">
      <xdr:nvSpPr>
        <xdr:cNvPr id="315" name="n_2aveValue【福祉施設】&#10;有形固定資産減価償却率"/>
        <xdr:cNvSpPr txBox="1"/>
      </xdr:nvSpPr>
      <xdr:spPr>
        <a:xfrm>
          <a:off x="2705735" y="13555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165100</xdr:rowOff>
    </xdr:from>
    <xdr:ext cx="403225" cy="259080"/>
    <xdr:sp macro="" textlink="">
      <xdr:nvSpPr>
        <xdr:cNvPr id="316" name="n_3aveValue【福祉施設】&#10;有形固定資産減価償却率"/>
        <xdr:cNvSpPr txBox="1"/>
      </xdr:nvSpPr>
      <xdr:spPr>
        <a:xfrm>
          <a:off x="1816735" y="13538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155575</xdr:rowOff>
    </xdr:from>
    <xdr:ext cx="403225" cy="257175"/>
    <xdr:sp macro="" textlink="">
      <xdr:nvSpPr>
        <xdr:cNvPr id="317" name="n_4aveValue【福祉施設】&#10;有形固定資産減価償却率"/>
        <xdr:cNvSpPr txBox="1"/>
      </xdr:nvSpPr>
      <xdr:spPr>
        <a:xfrm>
          <a:off x="927735" y="13528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132715</xdr:rowOff>
    </xdr:from>
    <xdr:ext cx="405130" cy="257175"/>
    <xdr:sp macro="" textlink="">
      <xdr:nvSpPr>
        <xdr:cNvPr id="318" name="n_1mainValue【福祉施設】&#10;有形固定資産減価償却率"/>
        <xdr:cNvSpPr txBox="1"/>
      </xdr:nvSpPr>
      <xdr:spPr>
        <a:xfrm>
          <a:off x="3582035" y="143630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77470</xdr:rowOff>
    </xdr:from>
    <xdr:ext cx="403225" cy="257175"/>
    <xdr:sp macro="" textlink="">
      <xdr:nvSpPr>
        <xdr:cNvPr id="319" name="n_2mainValue【福祉施設】&#10;有形固定資産減価償却率"/>
        <xdr:cNvSpPr txBox="1"/>
      </xdr:nvSpPr>
      <xdr:spPr>
        <a:xfrm>
          <a:off x="2705735" y="14307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15875</xdr:rowOff>
    </xdr:from>
    <xdr:ext cx="403225" cy="259080"/>
    <xdr:sp macro="" textlink="">
      <xdr:nvSpPr>
        <xdr:cNvPr id="320" name="n_3mainValue【福祉施設】&#10;有形固定資産減価償却率"/>
        <xdr:cNvSpPr txBox="1"/>
      </xdr:nvSpPr>
      <xdr:spPr>
        <a:xfrm>
          <a:off x="1816735" y="1424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125730</xdr:rowOff>
    </xdr:from>
    <xdr:ext cx="403225" cy="259080"/>
    <xdr:sp macro="" textlink="">
      <xdr:nvSpPr>
        <xdr:cNvPr id="321" name="n_4mainValue【福祉施設】&#10;有形固定資産減価償却率"/>
        <xdr:cNvSpPr txBox="1"/>
      </xdr:nvSpPr>
      <xdr:spPr>
        <a:xfrm>
          <a:off x="927735" y="14184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41" name="テキスト ボックス 34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343" name="テキスト ボックス 34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5" name="テキスト ボックス 3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166370</xdr:rowOff>
    </xdr:from>
    <xdr:to>
      <xdr:col>54</xdr:col>
      <xdr:colOff>189865</xdr:colOff>
      <xdr:row>86</xdr:row>
      <xdr:rowOff>114300</xdr:rowOff>
    </xdr:to>
    <xdr:cxnSp macro="">
      <xdr:nvCxnSpPr>
        <xdr:cNvPr id="347" name="直線コネクタ 346"/>
        <xdr:cNvCxnSpPr/>
      </xdr:nvCxnSpPr>
      <xdr:spPr>
        <a:xfrm flipV="1">
          <a:off x="10476865" y="1336802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112395</xdr:rowOff>
    </xdr:from>
    <xdr:ext cx="469900" cy="257175"/>
    <xdr:sp macro="" textlink="">
      <xdr:nvSpPr>
        <xdr:cNvPr id="350" name="【福祉施設】&#10;一人当たり面積最大値テキスト"/>
        <xdr:cNvSpPr txBox="1"/>
      </xdr:nvSpPr>
      <xdr:spPr>
        <a:xfrm>
          <a:off x="10515600" y="131425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166370</xdr:rowOff>
    </xdr:from>
    <xdr:to>
      <xdr:col>55</xdr:col>
      <xdr:colOff>88900</xdr:colOff>
      <xdr:row>77</xdr:row>
      <xdr:rowOff>166370</xdr:rowOff>
    </xdr:to>
    <xdr:cxnSp macro="">
      <xdr:nvCxnSpPr>
        <xdr:cNvPr id="351" name="直線コネクタ 350"/>
        <xdr:cNvCxnSpPr/>
      </xdr:nvCxnSpPr>
      <xdr:spPr>
        <a:xfrm>
          <a:off x="10388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99695</xdr:rowOff>
    </xdr:from>
    <xdr:ext cx="469900" cy="257175"/>
    <xdr:sp macro="" textlink="">
      <xdr:nvSpPr>
        <xdr:cNvPr id="352" name="【福祉施設】&#10;一人当たり面積平均値テキスト"/>
        <xdr:cNvSpPr txBox="1"/>
      </xdr:nvSpPr>
      <xdr:spPr>
        <a:xfrm>
          <a:off x="10515600" y="141585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76835</xdr:rowOff>
    </xdr:from>
    <xdr:to>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76835</xdr:rowOff>
    </xdr:from>
    <xdr:to>
      <xdr:col>50</xdr:col>
      <xdr:colOff>165100</xdr:colOff>
      <xdr:row>84</xdr:row>
      <xdr:rowOff>6985</xdr:rowOff>
    </xdr:to>
    <xdr:sp macro="" textlink="">
      <xdr:nvSpPr>
        <xdr:cNvPr id="354" name="フローチャート: 判断 353"/>
        <xdr:cNvSpPr/>
      </xdr:nvSpPr>
      <xdr:spPr>
        <a:xfrm>
          <a:off x="9588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88265</xdr:rowOff>
    </xdr:from>
    <xdr:to>
      <xdr:col>46</xdr:col>
      <xdr:colOff>38100</xdr:colOff>
      <xdr:row>84</xdr:row>
      <xdr:rowOff>18415</xdr:rowOff>
    </xdr:to>
    <xdr:sp macro="" textlink="">
      <xdr:nvSpPr>
        <xdr:cNvPr id="355" name="フローチャート: 判断 354"/>
        <xdr:cNvSpPr/>
      </xdr:nvSpPr>
      <xdr:spPr>
        <a:xfrm>
          <a:off x="8699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66040</xdr:rowOff>
    </xdr:from>
    <xdr:to>
      <xdr:col>41</xdr:col>
      <xdr:colOff>101600</xdr:colOff>
      <xdr:row>83</xdr:row>
      <xdr:rowOff>167640</xdr:rowOff>
    </xdr:to>
    <xdr:sp macro="" textlink="">
      <xdr:nvSpPr>
        <xdr:cNvPr id="356" name="フローチャート: 判断 355"/>
        <xdr:cNvSpPr/>
      </xdr:nvSpPr>
      <xdr:spPr>
        <a:xfrm>
          <a:off x="7810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55245</xdr:rowOff>
    </xdr:from>
    <xdr:to>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126365</xdr:rowOff>
    </xdr:from>
    <xdr:to>
      <xdr:col>55</xdr:col>
      <xdr:colOff>50800</xdr:colOff>
      <xdr:row>86</xdr:row>
      <xdr:rowOff>56515</xdr:rowOff>
    </xdr:to>
    <xdr:sp macro="" textlink="">
      <xdr:nvSpPr>
        <xdr:cNvPr id="363" name="楕円 362"/>
        <xdr:cNvSpPr/>
      </xdr:nvSpPr>
      <xdr:spPr>
        <a:xfrm>
          <a:off x="104267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41275</xdr:rowOff>
    </xdr:from>
    <xdr:ext cx="469900" cy="257175"/>
    <xdr:sp macro="" textlink="">
      <xdr:nvSpPr>
        <xdr:cNvPr id="364" name="【福祉施設】&#10;一人当たり面積該当値テキスト"/>
        <xdr:cNvSpPr txBox="1"/>
      </xdr:nvSpPr>
      <xdr:spPr>
        <a:xfrm>
          <a:off x="10515600" y="14614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126365</xdr:rowOff>
    </xdr:from>
    <xdr:to>
      <xdr:col>50</xdr:col>
      <xdr:colOff>165100</xdr:colOff>
      <xdr:row>86</xdr:row>
      <xdr:rowOff>56515</xdr:rowOff>
    </xdr:to>
    <xdr:sp macro="" textlink="">
      <xdr:nvSpPr>
        <xdr:cNvPr id="365" name="楕円 364"/>
        <xdr:cNvSpPr/>
      </xdr:nvSpPr>
      <xdr:spPr>
        <a:xfrm>
          <a:off x="9588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xdr:rowOff>
    </xdr:from>
    <xdr:to>
      <xdr:col>55</xdr:col>
      <xdr:colOff>0</xdr:colOff>
      <xdr:row>86</xdr:row>
      <xdr:rowOff>6350</xdr:rowOff>
    </xdr:to>
    <xdr:cxnSp macro="">
      <xdr:nvCxnSpPr>
        <xdr:cNvPr id="366" name="直線コネクタ 365"/>
        <xdr:cNvCxnSpPr/>
      </xdr:nvCxnSpPr>
      <xdr:spPr>
        <a:xfrm>
          <a:off x="9639300" y="1475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126365</xdr:rowOff>
    </xdr:from>
    <xdr:to>
      <xdr:col>46</xdr:col>
      <xdr:colOff>38100</xdr:colOff>
      <xdr:row>86</xdr:row>
      <xdr:rowOff>56515</xdr:rowOff>
    </xdr:to>
    <xdr:sp macro="" textlink="">
      <xdr:nvSpPr>
        <xdr:cNvPr id="367" name="楕円 366"/>
        <xdr:cNvSpPr/>
      </xdr:nvSpPr>
      <xdr:spPr>
        <a:xfrm>
          <a:off x="8699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xdr:rowOff>
    </xdr:from>
    <xdr:to>
      <xdr:col>50</xdr:col>
      <xdr:colOff>114300</xdr:colOff>
      <xdr:row>86</xdr:row>
      <xdr:rowOff>6350</xdr:rowOff>
    </xdr:to>
    <xdr:cxnSp macro="">
      <xdr:nvCxnSpPr>
        <xdr:cNvPr id="368" name="直線コネクタ 367"/>
        <xdr:cNvCxnSpPr/>
      </xdr:nvCxnSpPr>
      <xdr:spPr>
        <a:xfrm>
          <a:off x="8750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126365</xdr:rowOff>
    </xdr:from>
    <xdr:to>
      <xdr:col>41</xdr:col>
      <xdr:colOff>101600</xdr:colOff>
      <xdr:row>86</xdr:row>
      <xdr:rowOff>56515</xdr:rowOff>
    </xdr:to>
    <xdr:sp macro="" textlink="">
      <xdr:nvSpPr>
        <xdr:cNvPr id="369" name="楕円 368"/>
        <xdr:cNvSpPr/>
      </xdr:nvSpPr>
      <xdr:spPr>
        <a:xfrm>
          <a:off x="7810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xdr:rowOff>
    </xdr:from>
    <xdr:to>
      <xdr:col>45</xdr:col>
      <xdr:colOff>177800</xdr:colOff>
      <xdr:row>86</xdr:row>
      <xdr:rowOff>6350</xdr:rowOff>
    </xdr:to>
    <xdr:cxnSp macro="">
      <xdr:nvCxnSpPr>
        <xdr:cNvPr id="370" name="直線コネクタ 369"/>
        <xdr:cNvCxnSpPr/>
      </xdr:nvCxnSpPr>
      <xdr:spPr>
        <a:xfrm>
          <a:off x="7861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126365</xdr:rowOff>
    </xdr:from>
    <xdr:to>
      <xdr:col>36</xdr:col>
      <xdr:colOff>165100</xdr:colOff>
      <xdr:row>86</xdr:row>
      <xdr:rowOff>56515</xdr:rowOff>
    </xdr:to>
    <xdr:sp macro="" textlink="">
      <xdr:nvSpPr>
        <xdr:cNvPr id="371" name="楕円 370"/>
        <xdr:cNvSpPr/>
      </xdr:nvSpPr>
      <xdr:spPr>
        <a:xfrm>
          <a:off x="6921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xdr:rowOff>
    </xdr:from>
    <xdr:to>
      <xdr:col>41</xdr:col>
      <xdr:colOff>50800</xdr:colOff>
      <xdr:row>86</xdr:row>
      <xdr:rowOff>6350</xdr:rowOff>
    </xdr:to>
    <xdr:cxnSp macro="">
      <xdr:nvCxnSpPr>
        <xdr:cNvPr id="372" name="直線コネクタ 371"/>
        <xdr:cNvCxnSpPr/>
      </xdr:nvCxnSpPr>
      <xdr:spPr>
        <a:xfrm>
          <a:off x="6972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23495</xdr:rowOff>
    </xdr:from>
    <xdr:ext cx="469900" cy="259080"/>
    <xdr:sp macro="" textlink="">
      <xdr:nvSpPr>
        <xdr:cNvPr id="373" name="n_1aveValue【福祉施設】&#10;一人当たり面積"/>
        <xdr:cNvSpPr txBox="1"/>
      </xdr:nvSpPr>
      <xdr:spPr>
        <a:xfrm>
          <a:off x="9391650" y="1408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34925</xdr:rowOff>
    </xdr:from>
    <xdr:ext cx="467995" cy="259080"/>
    <xdr:sp macro="" textlink="">
      <xdr:nvSpPr>
        <xdr:cNvPr id="374" name="n_2aveValue【福祉施設】&#10;一人当たり面積"/>
        <xdr:cNvSpPr txBox="1"/>
      </xdr:nvSpPr>
      <xdr:spPr>
        <a:xfrm>
          <a:off x="8515350" y="14093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12700</xdr:rowOff>
    </xdr:from>
    <xdr:ext cx="467995" cy="259080"/>
    <xdr:sp macro="" textlink="">
      <xdr:nvSpPr>
        <xdr:cNvPr id="375" name="n_3aveValue【福祉施設】&#10;一人当たり面積"/>
        <xdr:cNvSpPr txBox="1"/>
      </xdr:nvSpPr>
      <xdr:spPr>
        <a:xfrm>
          <a:off x="7626350" y="14071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1905</xdr:rowOff>
    </xdr:from>
    <xdr:ext cx="467995" cy="259080"/>
    <xdr:sp macro="" textlink="">
      <xdr:nvSpPr>
        <xdr:cNvPr id="376" name="n_4aveValue【福祉施設】&#10;一人当たり面積"/>
        <xdr:cNvSpPr txBox="1"/>
      </xdr:nvSpPr>
      <xdr:spPr>
        <a:xfrm>
          <a:off x="6737350" y="14060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47625</xdr:rowOff>
    </xdr:from>
    <xdr:ext cx="469900" cy="259080"/>
    <xdr:sp macro="" textlink="">
      <xdr:nvSpPr>
        <xdr:cNvPr id="377" name="n_1mainValue【福祉施設】&#10;一人当たり面積"/>
        <xdr:cNvSpPr txBox="1"/>
      </xdr:nvSpPr>
      <xdr:spPr>
        <a:xfrm>
          <a:off x="9391650" y="14792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47625</xdr:rowOff>
    </xdr:from>
    <xdr:ext cx="467995" cy="259080"/>
    <xdr:sp macro="" textlink="">
      <xdr:nvSpPr>
        <xdr:cNvPr id="378" name="n_2mainValue【福祉施設】&#10;一人当たり面積"/>
        <xdr:cNvSpPr txBox="1"/>
      </xdr:nvSpPr>
      <xdr:spPr>
        <a:xfrm>
          <a:off x="8515350" y="14792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47625</xdr:rowOff>
    </xdr:from>
    <xdr:ext cx="467995" cy="259080"/>
    <xdr:sp macro="" textlink="">
      <xdr:nvSpPr>
        <xdr:cNvPr id="379" name="n_3mainValue【福祉施設】&#10;一人当たり面積"/>
        <xdr:cNvSpPr txBox="1"/>
      </xdr:nvSpPr>
      <xdr:spPr>
        <a:xfrm>
          <a:off x="7626350" y="14792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47625</xdr:rowOff>
    </xdr:from>
    <xdr:ext cx="467995" cy="259080"/>
    <xdr:sp macro="" textlink="">
      <xdr:nvSpPr>
        <xdr:cNvPr id="380" name="n_4mainValue【福祉施設】&#10;一人当たり面積"/>
        <xdr:cNvSpPr txBox="1"/>
      </xdr:nvSpPr>
      <xdr:spPr>
        <a:xfrm>
          <a:off x="6737350" y="14792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9" name="テキスト ボックス 388"/>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91" name="テキスト ボックス 390"/>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93" name="テキスト ボックス 392"/>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95" name="テキスト ボックス 394"/>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401" name="テキスト ボックス 400"/>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403" name="テキスト ボックス 402"/>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109220</xdr:rowOff>
    </xdr:to>
    <xdr:cxnSp macro="">
      <xdr:nvCxnSpPr>
        <xdr:cNvPr id="405" name="直線コネクタ 404"/>
        <xdr:cNvCxnSpPr/>
      </xdr:nvCxnSpPr>
      <xdr:spPr>
        <a:xfrm flipV="1">
          <a:off x="4634865" y="17066895"/>
          <a:ext cx="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112395</xdr:rowOff>
    </xdr:from>
    <xdr:ext cx="405130" cy="257175"/>
    <xdr:sp macro="" textlink="">
      <xdr:nvSpPr>
        <xdr:cNvPr id="406" name="【市民会館】&#10;有形固定資産減価償却率最小値テキスト"/>
        <xdr:cNvSpPr txBox="1"/>
      </xdr:nvSpPr>
      <xdr:spPr>
        <a:xfrm>
          <a:off x="4673600" y="1862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109220</xdr:rowOff>
    </xdr:from>
    <xdr:to>
      <xdr:col>24</xdr:col>
      <xdr:colOff>152400</xdr:colOff>
      <xdr:row>108</xdr:row>
      <xdr:rowOff>109220</xdr:rowOff>
    </xdr:to>
    <xdr:cxnSp macro="">
      <xdr:nvCxnSpPr>
        <xdr:cNvPr id="407" name="直線コネクタ 406"/>
        <xdr:cNvCxnSpPr/>
      </xdr:nvCxnSpPr>
      <xdr:spPr>
        <a:xfrm>
          <a:off x="4546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40640</xdr:rowOff>
    </xdr:from>
    <xdr:ext cx="405130" cy="257175"/>
    <xdr:sp macro="" textlink="">
      <xdr:nvSpPr>
        <xdr:cNvPr id="408" name="【市民会館】&#10;有形固定資産減価償却率最大値テキスト"/>
        <xdr:cNvSpPr txBox="1"/>
      </xdr:nvSpPr>
      <xdr:spPr>
        <a:xfrm>
          <a:off x="4673600" y="16842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xdr:cNvCxnSpPr/>
      </xdr:nvCxnSpPr>
      <xdr:spPr>
        <a:xfrm>
          <a:off x="4546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133985</xdr:rowOff>
    </xdr:from>
    <xdr:ext cx="405130" cy="257175"/>
    <xdr:sp macro="" textlink="">
      <xdr:nvSpPr>
        <xdr:cNvPr id="410" name="【市民会館】&#10;有形固定資産減価償却率平均値テキスト"/>
        <xdr:cNvSpPr txBox="1"/>
      </xdr:nvSpPr>
      <xdr:spPr>
        <a:xfrm>
          <a:off x="4673600" y="176218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86360</xdr:rowOff>
    </xdr:from>
    <xdr:to>
      <xdr:col>20</xdr:col>
      <xdr:colOff>38100</xdr:colOff>
      <xdr:row>104</xdr:row>
      <xdr:rowOff>16510</xdr:rowOff>
    </xdr:to>
    <xdr:sp macro="" textlink="">
      <xdr:nvSpPr>
        <xdr:cNvPr id="412" name="フローチャート: 判断 411"/>
        <xdr:cNvSpPr/>
      </xdr:nvSpPr>
      <xdr:spPr>
        <a:xfrm>
          <a:off x="3746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67310</xdr:rowOff>
    </xdr:from>
    <xdr:to>
      <xdr:col>15</xdr:col>
      <xdr:colOff>101600</xdr:colOff>
      <xdr:row>103</xdr:row>
      <xdr:rowOff>168910</xdr:rowOff>
    </xdr:to>
    <xdr:sp macro="" textlink="">
      <xdr:nvSpPr>
        <xdr:cNvPr id="413" name="フローチャート: 判断 412"/>
        <xdr:cNvSpPr/>
      </xdr:nvSpPr>
      <xdr:spPr>
        <a:xfrm>
          <a:off x="2857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6350</xdr:rowOff>
    </xdr:from>
    <xdr:to>
      <xdr:col>24</xdr:col>
      <xdr:colOff>114300</xdr:colOff>
      <xdr:row>108</xdr:row>
      <xdr:rowOff>107950</xdr:rowOff>
    </xdr:to>
    <xdr:sp macro="" textlink="">
      <xdr:nvSpPr>
        <xdr:cNvPr id="421" name="楕円 420"/>
        <xdr:cNvSpPr/>
      </xdr:nvSpPr>
      <xdr:spPr>
        <a:xfrm>
          <a:off x="4584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92710</xdr:rowOff>
    </xdr:from>
    <xdr:ext cx="405130" cy="259080"/>
    <xdr:sp macro="" textlink="">
      <xdr:nvSpPr>
        <xdr:cNvPr id="422" name="【市民会館】&#10;有形固定資産減価償却率該当値テキスト"/>
        <xdr:cNvSpPr txBox="1"/>
      </xdr:nvSpPr>
      <xdr:spPr>
        <a:xfrm>
          <a:off x="4673600" y="1843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135890</xdr:rowOff>
    </xdr:from>
    <xdr:to>
      <xdr:col>20</xdr:col>
      <xdr:colOff>38100</xdr:colOff>
      <xdr:row>108</xdr:row>
      <xdr:rowOff>66040</xdr:rowOff>
    </xdr:to>
    <xdr:sp macro="" textlink="">
      <xdr:nvSpPr>
        <xdr:cNvPr id="423" name="楕円 422"/>
        <xdr:cNvSpPr/>
      </xdr:nvSpPr>
      <xdr:spPr>
        <a:xfrm>
          <a:off x="3746500" y="184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xdr:rowOff>
    </xdr:from>
    <xdr:to>
      <xdr:col>24</xdr:col>
      <xdr:colOff>63500</xdr:colOff>
      <xdr:row>108</xdr:row>
      <xdr:rowOff>57150</xdr:rowOff>
    </xdr:to>
    <xdr:cxnSp macro="">
      <xdr:nvCxnSpPr>
        <xdr:cNvPr id="424" name="直線コネクタ 423"/>
        <xdr:cNvCxnSpPr/>
      </xdr:nvCxnSpPr>
      <xdr:spPr>
        <a:xfrm>
          <a:off x="3797300" y="185318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92075</xdr:rowOff>
    </xdr:from>
    <xdr:to>
      <xdr:col>15</xdr:col>
      <xdr:colOff>101600</xdr:colOff>
      <xdr:row>108</xdr:row>
      <xdr:rowOff>22225</xdr:rowOff>
    </xdr:to>
    <xdr:sp macro="" textlink="">
      <xdr:nvSpPr>
        <xdr:cNvPr id="425" name="楕円 424"/>
        <xdr:cNvSpPr/>
      </xdr:nvSpPr>
      <xdr:spPr>
        <a:xfrm>
          <a:off x="2857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143510</xdr:rowOff>
    </xdr:from>
    <xdr:to>
      <xdr:col>19</xdr:col>
      <xdr:colOff>177800</xdr:colOff>
      <xdr:row>108</xdr:row>
      <xdr:rowOff>15240</xdr:rowOff>
    </xdr:to>
    <xdr:cxnSp macro="">
      <xdr:nvCxnSpPr>
        <xdr:cNvPr id="426" name="直線コネクタ 425"/>
        <xdr:cNvCxnSpPr/>
      </xdr:nvCxnSpPr>
      <xdr:spPr>
        <a:xfrm>
          <a:off x="2908300" y="18488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50165</xdr:rowOff>
    </xdr:from>
    <xdr:to>
      <xdr:col>10</xdr:col>
      <xdr:colOff>165100</xdr:colOff>
      <xdr:row>107</xdr:row>
      <xdr:rowOff>151765</xdr:rowOff>
    </xdr:to>
    <xdr:sp macro="" textlink="">
      <xdr:nvSpPr>
        <xdr:cNvPr id="427" name="楕円 426"/>
        <xdr:cNvSpPr/>
      </xdr:nvSpPr>
      <xdr:spPr>
        <a:xfrm>
          <a:off x="1968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100965</xdr:rowOff>
    </xdr:from>
    <xdr:to>
      <xdr:col>15</xdr:col>
      <xdr:colOff>50800</xdr:colOff>
      <xdr:row>107</xdr:row>
      <xdr:rowOff>143510</xdr:rowOff>
    </xdr:to>
    <xdr:cxnSp macro="">
      <xdr:nvCxnSpPr>
        <xdr:cNvPr id="428" name="直線コネクタ 427"/>
        <xdr:cNvCxnSpPr/>
      </xdr:nvCxnSpPr>
      <xdr:spPr>
        <a:xfrm>
          <a:off x="2019300" y="184461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xdr:rowOff>
    </xdr:from>
    <xdr:to>
      <xdr:col>6</xdr:col>
      <xdr:colOff>38100</xdr:colOff>
      <xdr:row>107</xdr:row>
      <xdr:rowOff>109855</xdr:rowOff>
    </xdr:to>
    <xdr:sp macro="" textlink="">
      <xdr:nvSpPr>
        <xdr:cNvPr id="429" name="楕円 428"/>
        <xdr:cNvSpPr/>
      </xdr:nvSpPr>
      <xdr:spPr>
        <a:xfrm>
          <a:off x="107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59055</xdr:rowOff>
    </xdr:from>
    <xdr:to>
      <xdr:col>10</xdr:col>
      <xdr:colOff>114300</xdr:colOff>
      <xdr:row>107</xdr:row>
      <xdr:rowOff>100965</xdr:rowOff>
    </xdr:to>
    <xdr:cxnSp macro="">
      <xdr:nvCxnSpPr>
        <xdr:cNvPr id="430" name="直線コネクタ 429"/>
        <xdr:cNvCxnSpPr/>
      </xdr:nvCxnSpPr>
      <xdr:spPr>
        <a:xfrm>
          <a:off x="1130300" y="184042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33020</xdr:rowOff>
    </xdr:from>
    <xdr:ext cx="405130" cy="259080"/>
    <xdr:sp macro="" textlink="">
      <xdr:nvSpPr>
        <xdr:cNvPr id="431" name="n_1aveValue【市民会館】&#10;有形固定資産減価償却率"/>
        <xdr:cNvSpPr txBox="1"/>
      </xdr:nvSpPr>
      <xdr:spPr>
        <a:xfrm>
          <a:off x="3582035" y="1752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13970</xdr:rowOff>
    </xdr:from>
    <xdr:ext cx="403225" cy="259080"/>
    <xdr:sp macro="" textlink="">
      <xdr:nvSpPr>
        <xdr:cNvPr id="432" name="n_2aveValue【市民会館】&#10;有形固定資産減価償却率"/>
        <xdr:cNvSpPr txBox="1"/>
      </xdr:nvSpPr>
      <xdr:spPr>
        <a:xfrm>
          <a:off x="2705735" y="17501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12065</xdr:rowOff>
    </xdr:from>
    <xdr:ext cx="403225" cy="259080"/>
    <xdr:sp macro="" textlink="">
      <xdr:nvSpPr>
        <xdr:cNvPr id="433" name="n_3aveValue【市民会館】&#10;有形固定資産減価償却率"/>
        <xdr:cNvSpPr txBox="1"/>
      </xdr:nvSpPr>
      <xdr:spPr>
        <a:xfrm>
          <a:off x="1816735" y="17499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10160</xdr:rowOff>
    </xdr:from>
    <xdr:ext cx="403225" cy="259080"/>
    <xdr:sp macro="" textlink="">
      <xdr:nvSpPr>
        <xdr:cNvPr id="434" name="n_4aveValue【市民会館】&#10;有形固定資産減価償却率"/>
        <xdr:cNvSpPr txBox="1"/>
      </xdr:nvSpPr>
      <xdr:spPr>
        <a:xfrm>
          <a:off x="927735" y="17498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57150</xdr:rowOff>
    </xdr:from>
    <xdr:ext cx="405130" cy="259080"/>
    <xdr:sp macro="" textlink="">
      <xdr:nvSpPr>
        <xdr:cNvPr id="435" name="n_1mainValue【市民会館】&#10;有形固定資産減価償却率"/>
        <xdr:cNvSpPr txBox="1"/>
      </xdr:nvSpPr>
      <xdr:spPr>
        <a:xfrm>
          <a:off x="3582035" y="185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13335</xdr:rowOff>
    </xdr:from>
    <xdr:ext cx="403225" cy="259080"/>
    <xdr:sp macro="" textlink="">
      <xdr:nvSpPr>
        <xdr:cNvPr id="436" name="n_2mainValue【市民会館】&#10;有形固定資産減価償却率"/>
        <xdr:cNvSpPr txBox="1"/>
      </xdr:nvSpPr>
      <xdr:spPr>
        <a:xfrm>
          <a:off x="2705735" y="18529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143510</xdr:rowOff>
    </xdr:from>
    <xdr:ext cx="403225" cy="257175"/>
    <xdr:sp macro="" textlink="">
      <xdr:nvSpPr>
        <xdr:cNvPr id="437" name="n_3mainValue【市民会館】&#10;有形固定資産減価償却率"/>
        <xdr:cNvSpPr txBox="1"/>
      </xdr:nvSpPr>
      <xdr:spPr>
        <a:xfrm>
          <a:off x="1816735" y="18488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100965</xdr:rowOff>
    </xdr:from>
    <xdr:ext cx="403225" cy="257175"/>
    <xdr:sp macro="" textlink="">
      <xdr:nvSpPr>
        <xdr:cNvPr id="438" name="n_4mainValue【市民会館】&#10;有形固定資産減価償却率"/>
        <xdr:cNvSpPr txBox="1"/>
      </xdr:nvSpPr>
      <xdr:spPr>
        <a:xfrm>
          <a:off x="927735" y="18446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7" name="テキスト ボックス 446"/>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450" name="テキスト ボックス 449"/>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452" name="テキスト ボックス 451"/>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454" name="テキスト ボックス 453"/>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456" name="テキスト ボックス 455"/>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8" name="テキスト ボックス 457"/>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3175</xdr:rowOff>
    </xdr:to>
    <xdr:cxnSp macro="">
      <xdr:nvCxnSpPr>
        <xdr:cNvPr id="460" name="直線コネクタ 459"/>
        <xdr:cNvCxnSpPr/>
      </xdr:nvCxnSpPr>
      <xdr:spPr>
        <a:xfrm flipV="1">
          <a:off x="10476865" y="1738122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7175"/>
    <xdr:sp macro="" textlink="">
      <xdr:nvSpPr>
        <xdr:cNvPr id="461" name="【市民会館】&#10;一人当たり面積最小値テキスト"/>
        <xdr:cNvSpPr txBox="1"/>
      </xdr:nvSpPr>
      <xdr:spPr>
        <a:xfrm>
          <a:off x="10515600" y="18523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11430</xdr:rowOff>
    </xdr:from>
    <xdr:ext cx="469900" cy="259080"/>
    <xdr:sp macro="" textlink="">
      <xdr:nvSpPr>
        <xdr:cNvPr id="463" name="【市民会館】&#10;一人当たり面積最大値テキスト"/>
        <xdr:cNvSpPr txBox="1"/>
      </xdr:nvSpPr>
      <xdr:spPr>
        <a:xfrm>
          <a:off x="10515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xdr:cNvCxnSpPr/>
      </xdr:nvCxnSpPr>
      <xdr:spPr>
        <a:xfrm>
          <a:off x="10388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82550</xdr:rowOff>
    </xdr:from>
    <xdr:ext cx="469900" cy="259080"/>
    <xdr:sp macro="" textlink="">
      <xdr:nvSpPr>
        <xdr:cNvPr id="465" name="【市民会館】&#10;一人当たり面積平均値テキスト"/>
        <xdr:cNvSpPr txBox="1"/>
      </xdr:nvSpPr>
      <xdr:spPr>
        <a:xfrm>
          <a:off x="10515600" y="1791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59690</xdr:rowOff>
    </xdr:from>
    <xdr:to>
      <xdr:col>55</xdr:col>
      <xdr:colOff>50800</xdr:colOff>
      <xdr:row>105</xdr:row>
      <xdr:rowOff>161290</xdr:rowOff>
    </xdr:to>
    <xdr:sp macro="" textlink="">
      <xdr:nvSpPr>
        <xdr:cNvPr id="466" name="フローチャート: 判断 465"/>
        <xdr:cNvSpPr/>
      </xdr:nvSpPr>
      <xdr:spPr>
        <a:xfrm>
          <a:off x="10426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xdr:cNvSpPr/>
      </xdr:nvSpPr>
      <xdr:spPr>
        <a:xfrm>
          <a:off x="958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68580</xdr:rowOff>
    </xdr:from>
    <xdr:to>
      <xdr:col>46</xdr:col>
      <xdr:colOff>38100</xdr:colOff>
      <xdr:row>105</xdr:row>
      <xdr:rowOff>170180</xdr:rowOff>
    </xdr:to>
    <xdr:sp macro="" textlink="">
      <xdr:nvSpPr>
        <xdr:cNvPr id="468" name="フローチャート: 判断 467"/>
        <xdr:cNvSpPr/>
      </xdr:nvSpPr>
      <xdr:spPr>
        <a:xfrm>
          <a:off x="8699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55245</xdr:rowOff>
    </xdr:from>
    <xdr:to>
      <xdr:col>41</xdr:col>
      <xdr:colOff>101600</xdr:colOff>
      <xdr:row>105</xdr:row>
      <xdr:rowOff>156845</xdr:rowOff>
    </xdr:to>
    <xdr:sp macro="" textlink="">
      <xdr:nvSpPr>
        <xdr:cNvPr id="469" name="フローチャート: 判断 468"/>
        <xdr:cNvSpPr/>
      </xdr:nvSpPr>
      <xdr:spPr>
        <a:xfrm>
          <a:off x="7810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43815</xdr:rowOff>
    </xdr:from>
    <xdr:to>
      <xdr:col>55</xdr:col>
      <xdr:colOff>50800</xdr:colOff>
      <xdr:row>106</xdr:row>
      <xdr:rowOff>145415</xdr:rowOff>
    </xdr:to>
    <xdr:sp macro="" textlink="">
      <xdr:nvSpPr>
        <xdr:cNvPr id="476" name="楕円 475"/>
        <xdr:cNvSpPr/>
      </xdr:nvSpPr>
      <xdr:spPr>
        <a:xfrm>
          <a:off x="104267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22225</xdr:rowOff>
    </xdr:from>
    <xdr:ext cx="469900" cy="258445"/>
    <xdr:sp macro="" textlink="">
      <xdr:nvSpPr>
        <xdr:cNvPr id="477" name="【市民会館】&#10;一人当たり面積該当値テキスト"/>
        <xdr:cNvSpPr txBox="1"/>
      </xdr:nvSpPr>
      <xdr:spPr>
        <a:xfrm>
          <a:off x="1051560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43815</xdr:rowOff>
    </xdr:from>
    <xdr:to>
      <xdr:col>50</xdr:col>
      <xdr:colOff>165100</xdr:colOff>
      <xdr:row>106</xdr:row>
      <xdr:rowOff>145415</xdr:rowOff>
    </xdr:to>
    <xdr:sp macro="" textlink="">
      <xdr:nvSpPr>
        <xdr:cNvPr id="478" name="楕円 477"/>
        <xdr:cNvSpPr/>
      </xdr:nvSpPr>
      <xdr:spPr>
        <a:xfrm>
          <a:off x="9588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94615</xdr:rowOff>
    </xdr:from>
    <xdr:to>
      <xdr:col>55</xdr:col>
      <xdr:colOff>0</xdr:colOff>
      <xdr:row>106</xdr:row>
      <xdr:rowOff>94615</xdr:rowOff>
    </xdr:to>
    <xdr:cxnSp macro="">
      <xdr:nvCxnSpPr>
        <xdr:cNvPr id="479" name="直線コネクタ 478"/>
        <xdr:cNvCxnSpPr/>
      </xdr:nvCxnSpPr>
      <xdr:spPr>
        <a:xfrm>
          <a:off x="9639300" y="18268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43815</xdr:rowOff>
    </xdr:from>
    <xdr:to>
      <xdr:col>46</xdr:col>
      <xdr:colOff>38100</xdr:colOff>
      <xdr:row>106</xdr:row>
      <xdr:rowOff>145415</xdr:rowOff>
    </xdr:to>
    <xdr:sp macro="" textlink="">
      <xdr:nvSpPr>
        <xdr:cNvPr id="480" name="楕円 479"/>
        <xdr:cNvSpPr/>
      </xdr:nvSpPr>
      <xdr:spPr>
        <a:xfrm>
          <a:off x="8699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94615</xdr:rowOff>
    </xdr:from>
    <xdr:to>
      <xdr:col>50</xdr:col>
      <xdr:colOff>114300</xdr:colOff>
      <xdr:row>106</xdr:row>
      <xdr:rowOff>94615</xdr:rowOff>
    </xdr:to>
    <xdr:cxnSp macro="">
      <xdr:nvCxnSpPr>
        <xdr:cNvPr id="481" name="直線コネクタ 480"/>
        <xdr:cNvCxnSpPr/>
      </xdr:nvCxnSpPr>
      <xdr:spPr>
        <a:xfrm>
          <a:off x="8750300" y="18268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43815</xdr:rowOff>
    </xdr:from>
    <xdr:to>
      <xdr:col>41</xdr:col>
      <xdr:colOff>101600</xdr:colOff>
      <xdr:row>106</xdr:row>
      <xdr:rowOff>145415</xdr:rowOff>
    </xdr:to>
    <xdr:sp macro="" textlink="">
      <xdr:nvSpPr>
        <xdr:cNvPr id="482" name="楕円 481"/>
        <xdr:cNvSpPr/>
      </xdr:nvSpPr>
      <xdr:spPr>
        <a:xfrm>
          <a:off x="7810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94615</xdr:rowOff>
    </xdr:from>
    <xdr:to>
      <xdr:col>45</xdr:col>
      <xdr:colOff>177800</xdr:colOff>
      <xdr:row>106</xdr:row>
      <xdr:rowOff>94615</xdr:rowOff>
    </xdr:to>
    <xdr:cxnSp macro="">
      <xdr:nvCxnSpPr>
        <xdr:cNvPr id="483" name="直線コネクタ 482"/>
        <xdr:cNvCxnSpPr/>
      </xdr:nvCxnSpPr>
      <xdr:spPr>
        <a:xfrm>
          <a:off x="7861300" y="18268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43815</xdr:rowOff>
    </xdr:from>
    <xdr:to>
      <xdr:col>36</xdr:col>
      <xdr:colOff>165100</xdr:colOff>
      <xdr:row>106</xdr:row>
      <xdr:rowOff>145415</xdr:rowOff>
    </xdr:to>
    <xdr:sp macro="" textlink="">
      <xdr:nvSpPr>
        <xdr:cNvPr id="484" name="楕円 483"/>
        <xdr:cNvSpPr/>
      </xdr:nvSpPr>
      <xdr:spPr>
        <a:xfrm>
          <a:off x="6921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94615</xdr:rowOff>
    </xdr:from>
    <xdr:to>
      <xdr:col>41</xdr:col>
      <xdr:colOff>50800</xdr:colOff>
      <xdr:row>106</xdr:row>
      <xdr:rowOff>94615</xdr:rowOff>
    </xdr:to>
    <xdr:cxnSp macro="">
      <xdr:nvCxnSpPr>
        <xdr:cNvPr id="485" name="直線コネクタ 484"/>
        <xdr:cNvCxnSpPr/>
      </xdr:nvCxnSpPr>
      <xdr:spPr>
        <a:xfrm>
          <a:off x="6972300" y="18268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6350</xdr:rowOff>
    </xdr:from>
    <xdr:ext cx="469900" cy="257175"/>
    <xdr:sp macro="" textlink="">
      <xdr:nvSpPr>
        <xdr:cNvPr id="486" name="n_1aveValue【市民会館】&#10;一人当たり面積"/>
        <xdr:cNvSpPr txBox="1"/>
      </xdr:nvSpPr>
      <xdr:spPr>
        <a:xfrm>
          <a:off x="9391650" y="17837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15240</xdr:rowOff>
    </xdr:from>
    <xdr:ext cx="467995" cy="259080"/>
    <xdr:sp macro="" textlink="">
      <xdr:nvSpPr>
        <xdr:cNvPr id="487" name="n_2aveValue【市民会館】&#10;一人当たり面積"/>
        <xdr:cNvSpPr txBox="1"/>
      </xdr:nvSpPr>
      <xdr:spPr>
        <a:xfrm>
          <a:off x="8515350" y="17846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1905</xdr:rowOff>
    </xdr:from>
    <xdr:ext cx="467995" cy="259080"/>
    <xdr:sp macro="" textlink="">
      <xdr:nvSpPr>
        <xdr:cNvPr id="488" name="n_3aveValue【市民会館】&#10;一人当たり面積"/>
        <xdr:cNvSpPr txBox="1"/>
      </xdr:nvSpPr>
      <xdr:spPr>
        <a:xfrm>
          <a:off x="7626350" y="17832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7995" cy="258445"/>
    <xdr:sp macro="" textlink="">
      <xdr:nvSpPr>
        <xdr:cNvPr id="489" name="n_4aveValue【市民会館】&#10;一人当たり面積"/>
        <xdr:cNvSpPr txBox="1"/>
      </xdr:nvSpPr>
      <xdr:spPr>
        <a:xfrm>
          <a:off x="6737350" y="1781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136525</xdr:rowOff>
    </xdr:from>
    <xdr:ext cx="469900" cy="258445"/>
    <xdr:sp macro="" textlink="">
      <xdr:nvSpPr>
        <xdr:cNvPr id="490" name="n_1mainValue【市民会館】&#10;一人当たり面積"/>
        <xdr:cNvSpPr txBox="1"/>
      </xdr:nvSpPr>
      <xdr:spPr>
        <a:xfrm>
          <a:off x="9391650" y="183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136525</xdr:rowOff>
    </xdr:from>
    <xdr:ext cx="467995" cy="258445"/>
    <xdr:sp macro="" textlink="">
      <xdr:nvSpPr>
        <xdr:cNvPr id="491" name="n_2mainValue【市民会館】&#10;一人当たり面積"/>
        <xdr:cNvSpPr txBox="1"/>
      </xdr:nvSpPr>
      <xdr:spPr>
        <a:xfrm>
          <a:off x="8515350" y="18310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136525</xdr:rowOff>
    </xdr:from>
    <xdr:ext cx="467995" cy="258445"/>
    <xdr:sp macro="" textlink="">
      <xdr:nvSpPr>
        <xdr:cNvPr id="492" name="n_3mainValue【市民会館】&#10;一人当たり面積"/>
        <xdr:cNvSpPr txBox="1"/>
      </xdr:nvSpPr>
      <xdr:spPr>
        <a:xfrm>
          <a:off x="7626350" y="18310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136525</xdr:rowOff>
    </xdr:from>
    <xdr:ext cx="467995" cy="258445"/>
    <xdr:sp macro="" textlink="">
      <xdr:nvSpPr>
        <xdr:cNvPr id="493" name="n_4mainValue【市民会館】&#10;一人当たり面積"/>
        <xdr:cNvSpPr txBox="1"/>
      </xdr:nvSpPr>
      <xdr:spPr>
        <a:xfrm>
          <a:off x="6737350" y="18310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2" name="テキスト ボックス 50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4" name="テキスト ボックス 503"/>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506" name="テキスト ボックス 505"/>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508" name="テキスト ボックス 507"/>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0" name="テキスト ボックス 5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2" name="テキスト ボックス 5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514" name="テキスト ボックス 513"/>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516" name="テキスト ボックス 515"/>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116205</xdr:rowOff>
    </xdr:from>
    <xdr:to>
      <xdr:col>85</xdr:col>
      <xdr:colOff>126365</xdr:colOff>
      <xdr:row>42</xdr:row>
      <xdr:rowOff>38100</xdr:rowOff>
    </xdr:to>
    <xdr:cxnSp macro="">
      <xdr:nvCxnSpPr>
        <xdr:cNvPr id="518" name="直線コネクタ 517"/>
        <xdr:cNvCxnSpPr/>
      </xdr:nvCxnSpPr>
      <xdr:spPr>
        <a:xfrm flipV="1">
          <a:off x="16318865" y="5602605"/>
          <a:ext cx="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519" name="【一般廃棄物処理施設】&#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63500</xdr:rowOff>
    </xdr:from>
    <xdr:ext cx="405130" cy="257175"/>
    <xdr:sp macro="" textlink="">
      <xdr:nvSpPr>
        <xdr:cNvPr id="521" name="【一般廃棄物処理施設】&#10;有形固定資産減価償却率最大値テキスト"/>
        <xdr:cNvSpPr txBox="1"/>
      </xdr:nvSpPr>
      <xdr:spPr>
        <a:xfrm>
          <a:off x="16357600" y="537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xdr:cNvCxnSpPr/>
      </xdr:nvCxnSpPr>
      <xdr:spPr>
        <a:xfrm>
          <a:off x="16230600" y="560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53975</xdr:rowOff>
    </xdr:from>
    <xdr:ext cx="405130" cy="257175"/>
    <xdr:sp macro="" textlink="">
      <xdr:nvSpPr>
        <xdr:cNvPr id="523" name="【一般廃棄物処理施設】&#10;有形固定資産減価償却率平均値テキスト"/>
        <xdr:cNvSpPr txBox="1"/>
      </xdr:nvSpPr>
      <xdr:spPr>
        <a:xfrm>
          <a:off x="16357600" y="63976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534" name="楕円 533"/>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52070</xdr:rowOff>
    </xdr:from>
    <xdr:ext cx="405130" cy="257175"/>
    <xdr:sp macro="" textlink="">
      <xdr:nvSpPr>
        <xdr:cNvPr id="535" name="【一般廃棄物処理施設】&#10;有形固定資産減価償却率該当値テキスト"/>
        <xdr:cNvSpPr txBox="1"/>
      </xdr:nvSpPr>
      <xdr:spPr>
        <a:xfrm>
          <a:off x="16357600" y="6738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6" name="楕円 535"/>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123825</xdr:rowOff>
    </xdr:to>
    <xdr:cxnSp macro="">
      <xdr:nvCxnSpPr>
        <xdr:cNvPr id="537" name="直線コネクタ 536"/>
        <xdr:cNvCxnSpPr/>
      </xdr:nvCxnSpPr>
      <xdr:spPr>
        <a:xfrm>
          <a:off x="15481300" y="68084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38" name="楕円 537"/>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121920</xdr:rowOff>
    </xdr:to>
    <xdr:cxnSp macro="">
      <xdr:nvCxnSpPr>
        <xdr:cNvPr id="539" name="直線コネクタ 538"/>
        <xdr:cNvCxnSpPr/>
      </xdr:nvCxnSpPr>
      <xdr:spPr>
        <a:xfrm>
          <a:off x="14592300" y="6791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540" name="楕円 539"/>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78105</xdr:rowOff>
    </xdr:from>
    <xdr:to>
      <xdr:col>76</xdr:col>
      <xdr:colOff>114300</xdr:colOff>
      <xdr:row>39</xdr:row>
      <xdr:rowOff>104775</xdr:rowOff>
    </xdr:to>
    <xdr:cxnSp macro="">
      <xdr:nvCxnSpPr>
        <xdr:cNvPr id="541" name="直線コネクタ 540"/>
        <xdr:cNvCxnSpPr/>
      </xdr:nvCxnSpPr>
      <xdr:spPr>
        <a:xfrm>
          <a:off x="13703300" y="67646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xdr:rowOff>
    </xdr:from>
    <xdr:to>
      <xdr:col>67</xdr:col>
      <xdr:colOff>101600</xdr:colOff>
      <xdr:row>39</xdr:row>
      <xdr:rowOff>102235</xdr:rowOff>
    </xdr:to>
    <xdr:sp macro="" textlink="">
      <xdr:nvSpPr>
        <xdr:cNvPr id="542" name="楕円 541"/>
        <xdr:cNvSpPr/>
      </xdr:nvSpPr>
      <xdr:spPr>
        <a:xfrm>
          <a:off x="12763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52070</xdr:rowOff>
    </xdr:from>
    <xdr:to>
      <xdr:col>71</xdr:col>
      <xdr:colOff>177800</xdr:colOff>
      <xdr:row>39</xdr:row>
      <xdr:rowOff>78105</xdr:rowOff>
    </xdr:to>
    <xdr:cxnSp macro="">
      <xdr:nvCxnSpPr>
        <xdr:cNvPr id="543" name="直線コネクタ 542"/>
        <xdr:cNvCxnSpPr/>
      </xdr:nvCxnSpPr>
      <xdr:spPr>
        <a:xfrm>
          <a:off x="12814300" y="6738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4" name="n_1aveValue【一般廃棄物処理施設】&#10;有形固定資産減価償却率"/>
        <xdr:cNvSpPr txBox="1"/>
      </xdr:nvSpPr>
      <xdr:spPr>
        <a:xfrm>
          <a:off x="15266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95885</xdr:rowOff>
    </xdr:from>
    <xdr:ext cx="403225" cy="259080"/>
    <xdr:sp macro="" textlink="">
      <xdr:nvSpPr>
        <xdr:cNvPr id="545" name="n_2aveValue【一般廃棄物処理施設】&#10;有形固定資産減価償却率"/>
        <xdr:cNvSpPr txBox="1"/>
      </xdr:nvSpPr>
      <xdr:spPr>
        <a:xfrm>
          <a:off x="14389735" y="6268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93980</xdr:rowOff>
    </xdr:from>
    <xdr:ext cx="403225" cy="259080"/>
    <xdr:sp macro="" textlink="">
      <xdr:nvSpPr>
        <xdr:cNvPr id="546" name="n_3aveValue【一般廃棄物処理施設】&#10;有形固定資産減価償却率"/>
        <xdr:cNvSpPr txBox="1"/>
      </xdr:nvSpPr>
      <xdr:spPr>
        <a:xfrm>
          <a:off x="13500735" y="6266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118745</xdr:rowOff>
    </xdr:from>
    <xdr:ext cx="403225" cy="259080"/>
    <xdr:sp macro="" textlink="">
      <xdr:nvSpPr>
        <xdr:cNvPr id="547" name="n_4aveValue【一般廃棄物処理施設】&#10;有形固定資産減価償却率"/>
        <xdr:cNvSpPr txBox="1"/>
      </xdr:nvSpPr>
      <xdr:spPr>
        <a:xfrm>
          <a:off x="12611735" y="6290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163830</xdr:rowOff>
    </xdr:from>
    <xdr:ext cx="405130" cy="259080"/>
    <xdr:sp macro="" textlink="">
      <xdr:nvSpPr>
        <xdr:cNvPr id="548" name="n_1mainValue【一般廃棄物処理施設】&#10;有形固定資産減価償却率"/>
        <xdr:cNvSpPr txBox="1"/>
      </xdr:nvSpPr>
      <xdr:spPr>
        <a:xfrm>
          <a:off x="15266035" y="685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146685</xdr:rowOff>
    </xdr:from>
    <xdr:ext cx="403225" cy="257175"/>
    <xdr:sp macro="" textlink="">
      <xdr:nvSpPr>
        <xdr:cNvPr id="549" name="n_2mainValue【一般廃棄物処理施設】&#10;有形固定資産減価償却率"/>
        <xdr:cNvSpPr txBox="1"/>
      </xdr:nvSpPr>
      <xdr:spPr>
        <a:xfrm>
          <a:off x="14389735" y="6833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120650</xdr:rowOff>
    </xdr:from>
    <xdr:ext cx="403225" cy="257175"/>
    <xdr:sp macro="" textlink="">
      <xdr:nvSpPr>
        <xdr:cNvPr id="550" name="n_3mainValue【一般廃棄物処理施設】&#10;有形固定資産減価償却率"/>
        <xdr:cNvSpPr txBox="1"/>
      </xdr:nvSpPr>
      <xdr:spPr>
        <a:xfrm>
          <a:off x="13500735" y="6807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93345</xdr:rowOff>
    </xdr:from>
    <xdr:ext cx="403225" cy="259080"/>
    <xdr:sp macro="" textlink="">
      <xdr:nvSpPr>
        <xdr:cNvPr id="551" name="n_4mainValue【一般廃棄物処理施設】&#10;有形固定資産減価償却率"/>
        <xdr:cNvSpPr txBox="1"/>
      </xdr:nvSpPr>
      <xdr:spPr>
        <a:xfrm>
          <a:off x="12611735" y="6779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0" name="テキスト ボックス 5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63" name="テキスト ボックス 562"/>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65" name="テキスト ボックス 564"/>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67" name="テキスト ボックス 566"/>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69" name="テキスト ボックス 568"/>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1" name="テキスト ボックス 570"/>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21590</xdr:rowOff>
    </xdr:from>
    <xdr:to>
      <xdr:col>116</xdr:col>
      <xdr:colOff>62865</xdr:colOff>
      <xdr:row>41</xdr:row>
      <xdr:rowOff>132080</xdr:rowOff>
    </xdr:to>
    <xdr:cxnSp macro="">
      <xdr:nvCxnSpPr>
        <xdr:cNvPr id="573" name="直線コネクタ 572"/>
        <xdr:cNvCxnSpPr/>
      </xdr:nvCxnSpPr>
      <xdr:spPr>
        <a:xfrm flipV="1">
          <a:off x="22160865" y="58508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378460" cy="259080"/>
    <xdr:sp macro="" textlink="">
      <xdr:nvSpPr>
        <xdr:cNvPr id="574"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5" name="直線コネクタ 574"/>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139700</xdr:rowOff>
    </xdr:from>
    <xdr:ext cx="598805" cy="259080"/>
    <xdr:sp macro="" textlink="">
      <xdr:nvSpPr>
        <xdr:cNvPr id="576" name="【一般廃棄物処理施設】&#10;一人当たり有形固定資産（償却資産）額最大値テキスト"/>
        <xdr:cNvSpPr txBox="1"/>
      </xdr:nvSpPr>
      <xdr:spPr>
        <a:xfrm>
          <a:off x="22199600" y="562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21590</xdr:rowOff>
    </xdr:from>
    <xdr:to>
      <xdr:col>116</xdr:col>
      <xdr:colOff>152400</xdr:colOff>
      <xdr:row>34</xdr:row>
      <xdr:rowOff>21590</xdr:rowOff>
    </xdr:to>
    <xdr:cxnSp macro="">
      <xdr:nvCxnSpPr>
        <xdr:cNvPr id="577" name="直線コネクタ 576"/>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6350</xdr:rowOff>
    </xdr:from>
    <xdr:ext cx="534670" cy="257175"/>
    <xdr:sp macro="" textlink="">
      <xdr:nvSpPr>
        <xdr:cNvPr id="578" name="【一般廃棄物処理施設】&#10;一人当たり有形固定資産（償却資産）額平均値テキスト"/>
        <xdr:cNvSpPr txBox="1"/>
      </xdr:nvSpPr>
      <xdr:spPr>
        <a:xfrm>
          <a:off x="22199600" y="66929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86,918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27940</xdr:rowOff>
    </xdr:from>
    <xdr:to>
      <xdr:col>116</xdr:col>
      <xdr:colOff>114300</xdr:colOff>
      <xdr:row>39</xdr:row>
      <xdr:rowOff>129540</xdr:rowOff>
    </xdr:to>
    <xdr:sp macro="" textlink="">
      <xdr:nvSpPr>
        <xdr:cNvPr id="579" name="フローチャート: 判断 578"/>
        <xdr:cNvSpPr/>
      </xdr:nvSpPr>
      <xdr:spPr>
        <a:xfrm>
          <a:off x="221107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46355</xdr:rowOff>
    </xdr:from>
    <xdr:to>
      <xdr:col>112</xdr:col>
      <xdr:colOff>38100</xdr:colOff>
      <xdr:row>39</xdr:row>
      <xdr:rowOff>147955</xdr:rowOff>
    </xdr:to>
    <xdr:sp macro="" textlink="">
      <xdr:nvSpPr>
        <xdr:cNvPr id="580" name="フローチャート: 判断 579"/>
        <xdr:cNvSpPr/>
      </xdr:nvSpPr>
      <xdr:spPr>
        <a:xfrm>
          <a:off x="21272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54610</xdr:rowOff>
    </xdr:from>
    <xdr:to>
      <xdr:col>107</xdr:col>
      <xdr:colOff>101600</xdr:colOff>
      <xdr:row>39</xdr:row>
      <xdr:rowOff>156210</xdr:rowOff>
    </xdr:to>
    <xdr:sp macro="" textlink="">
      <xdr:nvSpPr>
        <xdr:cNvPr id="581" name="フローチャート: 判断 580"/>
        <xdr:cNvSpPr/>
      </xdr:nvSpPr>
      <xdr:spPr>
        <a:xfrm>
          <a:off x="203835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33655</xdr:rowOff>
    </xdr:from>
    <xdr:to>
      <xdr:col>102</xdr:col>
      <xdr:colOff>165100</xdr:colOff>
      <xdr:row>39</xdr:row>
      <xdr:rowOff>135255</xdr:rowOff>
    </xdr:to>
    <xdr:sp macro="" textlink="">
      <xdr:nvSpPr>
        <xdr:cNvPr id="582" name="フローチャート: 判断 581"/>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31115</xdr:rowOff>
    </xdr:from>
    <xdr:to>
      <xdr:col>98</xdr:col>
      <xdr:colOff>38100</xdr:colOff>
      <xdr:row>39</xdr:row>
      <xdr:rowOff>132715</xdr:rowOff>
    </xdr:to>
    <xdr:sp macro="" textlink="">
      <xdr:nvSpPr>
        <xdr:cNvPr id="583" name="フローチャート: 判断 582"/>
        <xdr:cNvSpPr/>
      </xdr:nvSpPr>
      <xdr:spPr>
        <a:xfrm>
          <a:off x="18605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589" name="楕円 588"/>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15875</xdr:rowOff>
    </xdr:from>
    <xdr:ext cx="534670" cy="259080"/>
    <xdr:sp macro="" textlink="">
      <xdr:nvSpPr>
        <xdr:cNvPr id="590" name="【一般廃棄物処理施設】&#10;一人当たり有形固定資産（償却資産）額該当値テキスト"/>
        <xdr:cNvSpPr txBox="1"/>
      </xdr:nvSpPr>
      <xdr:spPr>
        <a:xfrm>
          <a:off x="22199600"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591" name="楕円 590"/>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43180</xdr:rowOff>
    </xdr:from>
    <xdr:to>
      <xdr:col>116</xdr:col>
      <xdr:colOff>63500</xdr:colOff>
      <xdr:row>39</xdr:row>
      <xdr:rowOff>43815</xdr:rowOff>
    </xdr:to>
    <xdr:cxnSp macro="">
      <xdr:nvCxnSpPr>
        <xdr:cNvPr id="592" name="直線コネクタ 591"/>
        <xdr:cNvCxnSpPr/>
      </xdr:nvCxnSpPr>
      <xdr:spPr>
        <a:xfrm>
          <a:off x="21323300" y="6729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593" name="楕円 592"/>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43180</xdr:rowOff>
    </xdr:to>
    <xdr:cxnSp macro="">
      <xdr:nvCxnSpPr>
        <xdr:cNvPr id="594" name="直線コネクタ 593"/>
        <xdr:cNvCxnSpPr/>
      </xdr:nvCxnSpPr>
      <xdr:spPr>
        <a:xfrm>
          <a:off x="20434300" y="672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595" name="楕円 594"/>
        <xdr:cNvSpPr/>
      </xdr:nvSpPr>
      <xdr:spPr>
        <a:xfrm>
          <a:off x="19494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42545</xdr:rowOff>
    </xdr:from>
    <xdr:to>
      <xdr:col>107</xdr:col>
      <xdr:colOff>50800</xdr:colOff>
      <xdr:row>39</xdr:row>
      <xdr:rowOff>43180</xdr:rowOff>
    </xdr:to>
    <xdr:cxnSp macro="">
      <xdr:nvCxnSpPr>
        <xdr:cNvPr id="596" name="直線コネクタ 595"/>
        <xdr:cNvCxnSpPr/>
      </xdr:nvCxnSpPr>
      <xdr:spPr>
        <a:xfrm flipV="1">
          <a:off x="19545300" y="672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168910</xdr:rowOff>
    </xdr:from>
    <xdr:to>
      <xdr:col>98</xdr:col>
      <xdr:colOff>38100</xdr:colOff>
      <xdr:row>39</xdr:row>
      <xdr:rowOff>99060</xdr:rowOff>
    </xdr:to>
    <xdr:sp macro="" textlink="">
      <xdr:nvSpPr>
        <xdr:cNvPr id="597" name="楕円 596"/>
        <xdr:cNvSpPr/>
      </xdr:nvSpPr>
      <xdr:spPr>
        <a:xfrm>
          <a:off x="18605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43180</xdr:rowOff>
    </xdr:from>
    <xdr:to>
      <xdr:col>102</xdr:col>
      <xdr:colOff>114300</xdr:colOff>
      <xdr:row>39</xdr:row>
      <xdr:rowOff>48260</xdr:rowOff>
    </xdr:to>
    <xdr:cxnSp macro="">
      <xdr:nvCxnSpPr>
        <xdr:cNvPr id="598" name="直線コネクタ 597"/>
        <xdr:cNvCxnSpPr/>
      </xdr:nvCxnSpPr>
      <xdr:spPr>
        <a:xfrm flipV="1">
          <a:off x="18656300" y="6729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139065</xdr:rowOff>
    </xdr:from>
    <xdr:ext cx="534670" cy="259080"/>
    <xdr:sp macro="" textlink="">
      <xdr:nvSpPr>
        <xdr:cNvPr id="599" name="n_1aveValue【一般廃棄物処理施設】&#10;一人当たり有形固定資産（償却資産）額"/>
        <xdr:cNvSpPr txBox="1"/>
      </xdr:nvSpPr>
      <xdr:spPr>
        <a:xfrm>
          <a:off x="21043265"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82,986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147320</xdr:rowOff>
    </xdr:from>
    <xdr:ext cx="532765" cy="259080"/>
    <xdr:sp macro="" textlink="">
      <xdr:nvSpPr>
        <xdr:cNvPr id="600" name="n_2aveValue【一般廃棄物処理施設】&#10;一人当たり有形固定資産（償却資産）額"/>
        <xdr:cNvSpPr txBox="1"/>
      </xdr:nvSpPr>
      <xdr:spPr>
        <a:xfrm>
          <a:off x="20166965" y="6833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126365</xdr:rowOff>
    </xdr:from>
    <xdr:ext cx="532765" cy="259080"/>
    <xdr:sp macro="" textlink="">
      <xdr:nvSpPr>
        <xdr:cNvPr id="601" name="n_3aveValue【一般廃棄物処理施設】&#10;一人当たり有形固定資産（償却資産）額"/>
        <xdr:cNvSpPr txBox="1"/>
      </xdr:nvSpPr>
      <xdr:spPr>
        <a:xfrm>
          <a:off x="19277965" y="6812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123825</xdr:rowOff>
    </xdr:from>
    <xdr:ext cx="532765" cy="257175"/>
    <xdr:sp macro="" textlink="">
      <xdr:nvSpPr>
        <xdr:cNvPr id="602" name="n_4aveValue【一般廃棄物処理施設】&#10;一人当たり有形固定資産（償却資産）額"/>
        <xdr:cNvSpPr txBox="1"/>
      </xdr:nvSpPr>
      <xdr:spPr>
        <a:xfrm>
          <a:off x="18388965" y="6810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37</xdr:row>
      <xdr:rowOff>110490</xdr:rowOff>
    </xdr:from>
    <xdr:ext cx="534670" cy="257175"/>
    <xdr:sp macro="" textlink="">
      <xdr:nvSpPr>
        <xdr:cNvPr id="603" name="n_1mainValue【一般廃棄物処理施設】&#10;一人当たり有形固定資産（償却資産）額"/>
        <xdr:cNvSpPr txBox="1"/>
      </xdr:nvSpPr>
      <xdr:spPr>
        <a:xfrm>
          <a:off x="21043265" y="64541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109855</xdr:rowOff>
    </xdr:from>
    <xdr:ext cx="532765" cy="257175"/>
    <xdr:sp macro="" textlink="">
      <xdr:nvSpPr>
        <xdr:cNvPr id="604" name="n_2mainValue【一般廃棄物処理施設】&#10;一人当たり有形固定資産（償却資産）額"/>
        <xdr:cNvSpPr txBox="1"/>
      </xdr:nvSpPr>
      <xdr:spPr>
        <a:xfrm>
          <a:off x="20166965" y="6453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110490</xdr:rowOff>
    </xdr:from>
    <xdr:ext cx="532765" cy="257175"/>
    <xdr:sp macro="" textlink="">
      <xdr:nvSpPr>
        <xdr:cNvPr id="605" name="n_3mainValue【一般廃棄物処理施設】&#10;一人当たり有形固定資産（償却資産）額"/>
        <xdr:cNvSpPr txBox="1"/>
      </xdr:nvSpPr>
      <xdr:spPr>
        <a:xfrm>
          <a:off x="19277965" y="6454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115570</xdr:rowOff>
    </xdr:from>
    <xdr:ext cx="532765" cy="259080"/>
    <xdr:sp macro="" textlink="">
      <xdr:nvSpPr>
        <xdr:cNvPr id="606" name="n_4mainValue【一般廃棄物処理施設】&#10;一人当たり有形固定資産（償却資産）額"/>
        <xdr:cNvSpPr txBox="1"/>
      </xdr:nvSpPr>
      <xdr:spPr>
        <a:xfrm>
          <a:off x="18388965" y="645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1" name="テキスト ボックス 6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3" name="テキスト ボックス 6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5" name="テキスト ボックス 63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7" name="テキスト ボックス 6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9" name="テキスト ボックス 6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1" name="テキスト ボックス 64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3" name="テキスト ボックス 6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45" name="テキスト ボックス 644"/>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137160</xdr:rowOff>
    </xdr:from>
    <xdr:to>
      <xdr:col>85</xdr:col>
      <xdr:colOff>126365</xdr:colOff>
      <xdr:row>85</xdr:row>
      <xdr:rowOff>161925</xdr:rowOff>
    </xdr:to>
    <xdr:cxnSp macro="">
      <xdr:nvCxnSpPr>
        <xdr:cNvPr id="647" name="直線コネクタ 646"/>
        <xdr:cNvCxnSpPr/>
      </xdr:nvCxnSpPr>
      <xdr:spPr>
        <a:xfrm flipV="1">
          <a:off x="16318865" y="13338810"/>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166370</xdr:rowOff>
    </xdr:from>
    <xdr:ext cx="405130" cy="257175"/>
    <xdr:sp macro="" textlink="">
      <xdr:nvSpPr>
        <xdr:cNvPr id="648" name="【消防施設】&#10;有形固定資産減価償却率最小値テキスト"/>
        <xdr:cNvSpPr txBox="1"/>
      </xdr:nvSpPr>
      <xdr:spPr>
        <a:xfrm>
          <a:off x="16357600" y="14739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9" name="直線コネクタ 648"/>
        <xdr:cNvCxnSpPr/>
      </xdr:nvCxnSpPr>
      <xdr:spPr>
        <a:xfrm>
          <a:off x="16230600" y="1473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83820</xdr:rowOff>
    </xdr:from>
    <xdr:ext cx="405130" cy="259080"/>
    <xdr:sp macro="" textlink="">
      <xdr:nvSpPr>
        <xdr:cNvPr id="650" name="【消防施設】&#10;有形固定資産減価償却率最大値テキスト"/>
        <xdr:cNvSpPr txBox="1"/>
      </xdr:nvSpPr>
      <xdr:spPr>
        <a:xfrm>
          <a:off x="16357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137160</xdr:rowOff>
    </xdr:from>
    <xdr:to>
      <xdr:col>86</xdr:col>
      <xdr:colOff>25400</xdr:colOff>
      <xdr:row>77</xdr:row>
      <xdr:rowOff>137160</xdr:rowOff>
    </xdr:to>
    <xdr:cxnSp macro="">
      <xdr:nvCxnSpPr>
        <xdr:cNvPr id="651" name="直線コネクタ 650"/>
        <xdr:cNvCxnSpPr/>
      </xdr:nvCxnSpPr>
      <xdr:spPr>
        <a:xfrm>
          <a:off x="16230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10160</xdr:rowOff>
    </xdr:from>
    <xdr:ext cx="405130" cy="259080"/>
    <xdr:sp macro="" textlink="">
      <xdr:nvSpPr>
        <xdr:cNvPr id="652" name="【消防施設】&#10;有形固定資産減価償却率平均値テキスト"/>
        <xdr:cNvSpPr txBox="1"/>
      </xdr:nvSpPr>
      <xdr:spPr>
        <a:xfrm>
          <a:off x="16357600" y="1389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53" name="フローチャート: 判断 652"/>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654" name="フローチャート: 判断 653"/>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5" name="フローチャート: 判断 654"/>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56" name="フローチャート: 判断 655"/>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50165</xdr:rowOff>
    </xdr:from>
    <xdr:to>
      <xdr:col>67</xdr:col>
      <xdr:colOff>101600</xdr:colOff>
      <xdr:row>81</xdr:row>
      <xdr:rowOff>151765</xdr:rowOff>
    </xdr:to>
    <xdr:sp macro="" textlink="">
      <xdr:nvSpPr>
        <xdr:cNvPr id="657" name="フローチャート: 判断 656"/>
        <xdr:cNvSpPr/>
      </xdr:nvSpPr>
      <xdr:spPr>
        <a:xfrm>
          <a:off x="12763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63" name="楕円 662"/>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11430</xdr:rowOff>
    </xdr:from>
    <xdr:ext cx="405130" cy="259080"/>
    <xdr:sp macro="" textlink="">
      <xdr:nvSpPr>
        <xdr:cNvPr id="664" name="【消防施設】&#10;有形固定資産減価償却率該当値テキスト"/>
        <xdr:cNvSpPr txBox="1"/>
      </xdr:nvSpPr>
      <xdr:spPr>
        <a:xfrm>
          <a:off x="16357600" y="1441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65" name="楕円 664"/>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83820</xdr:rowOff>
    </xdr:to>
    <xdr:cxnSp macro="">
      <xdr:nvCxnSpPr>
        <xdr:cNvPr id="666" name="直線コネクタ 665"/>
        <xdr:cNvCxnSpPr/>
      </xdr:nvCxnSpPr>
      <xdr:spPr>
        <a:xfrm>
          <a:off x="15481300" y="14451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133985</xdr:rowOff>
    </xdr:from>
    <xdr:to>
      <xdr:col>76</xdr:col>
      <xdr:colOff>165100</xdr:colOff>
      <xdr:row>84</xdr:row>
      <xdr:rowOff>64135</xdr:rowOff>
    </xdr:to>
    <xdr:sp macro="" textlink="">
      <xdr:nvSpPr>
        <xdr:cNvPr id="667" name="楕円 666"/>
        <xdr:cNvSpPr/>
      </xdr:nvSpPr>
      <xdr:spPr>
        <a:xfrm>
          <a:off x="145415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xdr:rowOff>
    </xdr:from>
    <xdr:to>
      <xdr:col>81</xdr:col>
      <xdr:colOff>50800</xdr:colOff>
      <xdr:row>84</xdr:row>
      <xdr:rowOff>49530</xdr:rowOff>
    </xdr:to>
    <xdr:cxnSp macro="">
      <xdr:nvCxnSpPr>
        <xdr:cNvPr id="668" name="直線コネクタ 667"/>
        <xdr:cNvCxnSpPr/>
      </xdr:nvCxnSpPr>
      <xdr:spPr>
        <a:xfrm>
          <a:off x="14592300" y="144151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95885</xdr:rowOff>
    </xdr:from>
    <xdr:to>
      <xdr:col>72</xdr:col>
      <xdr:colOff>38100</xdr:colOff>
      <xdr:row>84</xdr:row>
      <xdr:rowOff>26035</xdr:rowOff>
    </xdr:to>
    <xdr:sp macro="" textlink="">
      <xdr:nvSpPr>
        <xdr:cNvPr id="669" name="楕円 668"/>
        <xdr:cNvSpPr/>
      </xdr:nvSpPr>
      <xdr:spPr>
        <a:xfrm>
          <a:off x="136525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146685</xdr:rowOff>
    </xdr:from>
    <xdr:to>
      <xdr:col>76</xdr:col>
      <xdr:colOff>114300</xdr:colOff>
      <xdr:row>84</xdr:row>
      <xdr:rowOff>13335</xdr:rowOff>
    </xdr:to>
    <xdr:cxnSp macro="">
      <xdr:nvCxnSpPr>
        <xdr:cNvPr id="670" name="直線コネクタ 669"/>
        <xdr:cNvCxnSpPr/>
      </xdr:nvCxnSpPr>
      <xdr:spPr>
        <a:xfrm>
          <a:off x="13703300" y="143770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88265</xdr:rowOff>
    </xdr:from>
    <xdr:to>
      <xdr:col>67</xdr:col>
      <xdr:colOff>101600</xdr:colOff>
      <xdr:row>84</xdr:row>
      <xdr:rowOff>18415</xdr:rowOff>
    </xdr:to>
    <xdr:sp macro="" textlink="">
      <xdr:nvSpPr>
        <xdr:cNvPr id="671" name="楕円 670"/>
        <xdr:cNvSpPr/>
      </xdr:nvSpPr>
      <xdr:spPr>
        <a:xfrm>
          <a:off x="127635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139065</xdr:rowOff>
    </xdr:from>
    <xdr:to>
      <xdr:col>71</xdr:col>
      <xdr:colOff>177800</xdr:colOff>
      <xdr:row>83</xdr:row>
      <xdr:rowOff>146685</xdr:rowOff>
    </xdr:to>
    <xdr:cxnSp macro="">
      <xdr:nvCxnSpPr>
        <xdr:cNvPr id="672" name="直線コネクタ 671"/>
        <xdr:cNvCxnSpPr/>
      </xdr:nvCxnSpPr>
      <xdr:spPr>
        <a:xfrm>
          <a:off x="12814300" y="143694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673" name="n_1aveValue【消防施設】&#10;有形固定資産減価償却率"/>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69215</xdr:rowOff>
    </xdr:from>
    <xdr:ext cx="403225" cy="259080"/>
    <xdr:sp macro="" textlink="">
      <xdr:nvSpPr>
        <xdr:cNvPr id="674" name="n_2aveValue【消防施設】&#10;有形固定資産減価償却率"/>
        <xdr:cNvSpPr txBox="1"/>
      </xdr:nvSpPr>
      <xdr:spPr>
        <a:xfrm>
          <a:off x="14389735" y="1378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36830</xdr:rowOff>
    </xdr:from>
    <xdr:ext cx="403225" cy="259080"/>
    <xdr:sp macro="" textlink="">
      <xdr:nvSpPr>
        <xdr:cNvPr id="675" name="n_3aveValue【消防施設】&#10;有形固定資産減価償却率"/>
        <xdr:cNvSpPr txBox="1"/>
      </xdr:nvSpPr>
      <xdr:spPr>
        <a:xfrm>
          <a:off x="13500735" y="1375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168275</xdr:rowOff>
    </xdr:from>
    <xdr:ext cx="403225" cy="257175"/>
    <xdr:sp macro="" textlink="">
      <xdr:nvSpPr>
        <xdr:cNvPr id="676" name="n_4aveValue【消防施設】&#10;有形固定資産減価償却率"/>
        <xdr:cNvSpPr txBox="1"/>
      </xdr:nvSpPr>
      <xdr:spPr>
        <a:xfrm>
          <a:off x="12611735" y="13712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91440</xdr:rowOff>
    </xdr:from>
    <xdr:ext cx="405130" cy="259080"/>
    <xdr:sp macro="" textlink="">
      <xdr:nvSpPr>
        <xdr:cNvPr id="677" name="n_1mainValue【消防施設】&#10;有形固定資産減価償却率"/>
        <xdr:cNvSpPr txBox="1"/>
      </xdr:nvSpPr>
      <xdr:spPr>
        <a:xfrm>
          <a:off x="15266035"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55245</xdr:rowOff>
    </xdr:from>
    <xdr:ext cx="403225" cy="257175"/>
    <xdr:sp macro="" textlink="">
      <xdr:nvSpPr>
        <xdr:cNvPr id="678" name="n_2mainValue【消防施設】&#10;有形固定資産減価償却率"/>
        <xdr:cNvSpPr txBox="1"/>
      </xdr:nvSpPr>
      <xdr:spPr>
        <a:xfrm>
          <a:off x="14389735" y="14457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17780</xdr:rowOff>
    </xdr:from>
    <xdr:ext cx="403225" cy="257175"/>
    <xdr:sp macro="" textlink="">
      <xdr:nvSpPr>
        <xdr:cNvPr id="679" name="n_3mainValue【消防施設】&#10;有形固定資産減価償却率"/>
        <xdr:cNvSpPr txBox="1"/>
      </xdr:nvSpPr>
      <xdr:spPr>
        <a:xfrm>
          <a:off x="13500735" y="14419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9525</xdr:rowOff>
    </xdr:from>
    <xdr:ext cx="403225" cy="257175"/>
    <xdr:sp macro="" textlink="">
      <xdr:nvSpPr>
        <xdr:cNvPr id="680" name="n_4mainValue【消防施設】&#10;有形固定資産減価償却率"/>
        <xdr:cNvSpPr txBox="1"/>
      </xdr:nvSpPr>
      <xdr:spPr>
        <a:xfrm>
          <a:off x="12611735" y="14411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9" name="テキスト ボックス 6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2" name="テキスト ボックス 69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94" name="テキスト ボックス 69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96" name="テキスト ボックス 69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98" name="テキスト ボックス 69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700" name="テキスト ボックス 69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2" name="テキスト ボックス 70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704" name="直線コネクタ 703"/>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05"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6" name="直線コネクタ 705"/>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7175"/>
    <xdr:sp macro="" textlink="">
      <xdr:nvSpPr>
        <xdr:cNvPr id="707" name="【消防施設】&#10;一人当たり面積最大値テキスト"/>
        <xdr:cNvSpPr txBox="1"/>
      </xdr:nvSpPr>
      <xdr:spPr>
        <a:xfrm>
          <a:off x="22199600" y="13060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8" name="直線コネクタ 707"/>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162560</xdr:rowOff>
    </xdr:from>
    <xdr:ext cx="469900" cy="259080"/>
    <xdr:sp macro="" textlink="">
      <xdr:nvSpPr>
        <xdr:cNvPr id="709" name="【消防施設】&#10;一人当たり面積平均値テキスト"/>
        <xdr:cNvSpPr txBox="1"/>
      </xdr:nvSpPr>
      <xdr:spPr>
        <a:xfrm>
          <a:off x="22199600" y="14392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0" name="フローチャート: 判断 709"/>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73660</xdr:rowOff>
    </xdr:to>
    <xdr:sp macro="" textlink="">
      <xdr:nvSpPr>
        <xdr:cNvPr id="711" name="フローチャート: 判断 710"/>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73660</xdr:rowOff>
    </xdr:to>
    <xdr:sp macro="" textlink="">
      <xdr:nvSpPr>
        <xdr:cNvPr id="712" name="フローチャート: 判断 711"/>
        <xdr:cNvSpPr/>
      </xdr:nvSpPr>
      <xdr:spPr>
        <a:xfrm>
          <a:off x="20383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154940</xdr:rowOff>
    </xdr:from>
    <xdr:to>
      <xdr:col>102</xdr:col>
      <xdr:colOff>165100</xdr:colOff>
      <xdr:row>85</xdr:row>
      <xdr:rowOff>85090</xdr:rowOff>
    </xdr:to>
    <xdr:sp macro="" textlink="">
      <xdr:nvSpPr>
        <xdr:cNvPr id="713" name="フローチャート: 判断 712"/>
        <xdr:cNvSpPr/>
      </xdr:nvSpPr>
      <xdr:spPr>
        <a:xfrm>
          <a:off x="19494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4" name="フローチャート: 判断 713"/>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48260</xdr:rowOff>
    </xdr:from>
    <xdr:to>
      <xdr:col>116</xdr:col>
      <xdr:colOff>114300</xdr:colOff>
      <xdr:row>85</xdr:row>
      <xdr:rowOff>149860</xdr:rowOff>
    </xdr:to>
    <xdr:sp macro="" textlink="">
      <xdr:nvSpPr>
        <xdr:cNvPr id="720" name="楕円 719"/>
        <xdr:cNvSpPr/>
      </xdr:nvSpPr>
      <xdr:spPr>
        <a:xfrm>
          <a:off x="221107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26670</xdr:rowOff>
    </xdr:from>
    <xdr:ext cx="469900" cy="259080"/>
    <xdr:sp macro="" textlink="">
      <xdr:nvSpPr>
        <xdr:cNvPr id="721" name="【消防施設】&#10;一人当たり面積該当値テキスト"/>
        <xdr:cNvSpPr txBox="1"/>
      </xdr:nvSpPr>
      <xdr:spPr>
        <a:xfrm>
          <a:off x="22199600" y="1459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48260</xdr:rowOff>
    </xdr:from>
    <xdr:to>
      <xdr:col>112</xdr:col>
      <xdr:colOff>38100</xdr:colOff>
      <xdr:row>85</xdr:row>
      <xdr:rowOff>149860</xdr:rowOff>
    </xdr:to>
    <xdr:sp macro="" textlink="">
      <xdr:nvSpPr>
        <xdr:cNvPr id="722" name="楕円 721"/>
        <xdr:cNvSpPr/>
      </xdr:nvSpPr>
      <xdr:spPr>
        <a:xfrm>
          <a:off x="21272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99060</xdr:rowOff>
    </xdr:from>
    <xdr:to>
      <xdr:col>116</xdr:col>
      <xdr:colOff>63500</xdr:colOff>
      <xdr:row>85</xdr:row>
      <xdr:rowOff>99060</xdr:rowOff>
    </xdr:to>
    <xdr:cxnSp macro="">
      <xdr:nvCxnSpPr>
        <xdr:cNvPr id="723" name="直線コネクタ 722"/>
        <xdr:cNvCxnSpPr/>
      </xdr:nvCxnSpPr>
      <xdr:spPr>
        <a:xfrm>
          <a:off x="21323300" y="14672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48260</xdr:rowOff>
    </xdr:from>
    <xdr:to>
      <xdr:col>107</xdr:col>
      <xdr:colOff>101600</xdr:colOff>
      <xdr:row>85</xdr:row>
      <xdr:rowOff>149860</xdr:rowOff>
    </xdr:to>
    <xdr:sp macro="" textlink="">
      <xdr:nvSpPr>
        <xdr:cNvPr id="724" name="楕円 723"/>
        <xdr:cNvSpPr/>
      </xdr:nvSpPr>
      <xdr:spPr>
        <a:xfrm>
          <a:off x="20383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99060</xdr:rowOff>
    </xdr:from>
    <xdr:to>
      <xdr:col>111</xdr:col>
      <xdr:colOff>177800</xdr:colOff>
      <xdr:row>85</xdr:row>
      <xdr:rowOff>99060</xdr:rowOff>
    </xdr:to>
    <xdr:cxnSp macro="">
      <xdr:nvCxnSpPr>
        <xdr:cNvPr id="725" name="直線コネクタ 724"/>
        <xdr:cNvCxnSpPr/>
      </xdr:nvCxnSpPr>
      <xdr:spPr>
        <a:xfrm>
          <a:off x="204343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48260</xdr:rowOff>
    </xdr:from>
    <xdr:to>
      <xdr:col>102</xdr:col>
      <xdr:colOff>165100</xdr:colOff>
      <xdr:row>85</xdr:row>
      <xdr:rowOff>149860</xdr:rowOff>
    </xdr:to>
    <xdr:sp macro="" textlink="">
      <xdr:nvSpPr>
        <xdr:cNvPr id="726" name="楕円 725"/>
        <xdr:cNvSpPr/>
      </xdr:nvSpPr>
      <xdr:spPr>
        <a:xfrm>
          <a:off x="19494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99060</xdr:rowOff>
    </xdr:from>
    <xdr:to>
      <xdr:col>107</xdr:col>
      <xdr:colOff>50800</xdr:colOff>
      <xdr:row>85</xdr:row>
      <xdr:rowOff>99060</xdr:rowOff>
    </xdr:to>
    <xdr:cxnSp macro="">
      <xdr:nvCxnSpPr>
        <xdr:cNvPr id="727" name="直線コネクタ 726"/>
        <xdr:cNvCxnSpPr/>
      </xdr:nvCxnSpPr>
      <xdr:spPr>
        <a:xfrm>
          <a:off x="195453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59690</xdr:rowOff>
    </xdr:from>
    <xdr:to>
      <xdr:col>98</xdr:col>
      <xdr:colOff>38100</xdr:colOff>
      <xdr:row>85</xdr:row>
      <xdr:rowOff>161290</xdr:rowOff>
    </xdr:to>
    <xdr:sp macro="" textlink="">
      <xdr:nvSpPr>
        <xdr:cNvPr id="728" name="楕円 727"/>
        <xdr:cNvSpPr/>
      </xdr:nvSpPr>
      <xdr:spPr>
        <a:xfrm>
          <a:off x="18605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99060</xdr:rowOff>
    </xdr:from>
    <xdr:to>
      <xdr:col>102</xdr:col>
      <xdr:colOff>114300</xdr:colOff>
      <xdr:row>85</xdr:row>
      <xdr:rowOff>110490</xdr:rowOff>
    </xdr:to>
    <xdr:cxnSp macro="">
      <xdr:nvCxnSpPr>
        <xdr:cNvPr id="729" name="直線コネクタ 728"/>
        <xdr:cNvCxnSpPr/>
      </xdr:nvCxnSpPr>
      <xdr:spPr>
        <a:xfrm flipV="1">
          <a:off x="18656300" y="14672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90170</xdr:rowOff>
    </xdr:from>
    <xdr:ext cx="469900" cy="259080"/>
    <xdr:sp macro="" textlink="">
      <xdr:nvSpPr>
        <xdr:cNvPr id="730" name="n_1ave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90170</xdr:rowOff>
    </xdr:from>
    <xdr:ext cx="467995" cy="259080"/>
    <xdr:sp macro="" textlink="">
      <xdr:nvSpPr>
        <xdr:cNvPr id="731" name="n_2aveValue【消防施設】&#10;一人当たり面積"/>
        <xdr:cNvSpPr txBox="1"/>
      </xdr:nvSpPr>
      <xdr:spPr>
        <a:xfrm>
          <a:off x="20199350" y="14320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101600</xdr:rowOff>
    </xdr:from>
    <xdr:ext cx="467995" cy="259080"/>
    <xdr:sp macro="" textlink="">
      <xdr:nvSpPr>
        <xdr:cNvPr id="732" name="n_3aveValue【消防施設】&#10;一人当たり面積"/>
        <xdr:cNvSpPr txBox="1"/>
      </xdr:nvSpPr>
      <xdr:spPr>
        <a:xfrm>
          <a:off x="19310350" y="1433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124460</xdr:rowOff>
    </xdr:from>
    <xdr:ext cx="467995" cy="259080"/>
    <xdr:sp macro="" textlink="">
      <xdr:nvSpPr>
        <xdr:cNvPr id="733" name="n_4aveValue【消防施設】&#10;一人当たり面積"/>
        <xdr:cNvSpPr txBox="1"/>
      </xdr:nvSpPr>
      <xdr:spPr>
        <a:xfrm>
          <a:off x="18421350" y="1435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140970</xdr:rowOff>
    </xdr:from>
    <xdr:ext cx="469900" cy="259080"/>
    <xdr:sp macro="" textlink="">
      <xdr:nvSpPr>
        <xdr:cNvPr id="734" name="n_1mainValue【消防施設】&#10;一人当たり面積"/>
        <xdr:cNvSpPr txBox="1"/>
      </xdr:nvSpPr>
      <xdr:spPr>
        <a:xfrm>
          <a:off x="21075650" y="1471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140970</xdr:rowOff>
    </xdr:from>
    <xdr:ext cx="467995" cy="259080"/>
    <xdr:sp macro="" textlink="">
      <xdr:nvSpPr>
        <xdr:cNvPr id="735" name="n_2mainValue【消防施設】&#10;一人当たり面積"/>
        <xdr:cNvSpPr txBox="1"/>
      </xdr:nvSpPr>
      <xdr:spPr>
        <a:xfrm>
          <a:off x="20199350" y="14714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140970</xdr:rowOff>
    </xdr:from>
    <xdr:ext cx="467995" cy="259080"/>
    <xdr:sp macro="" textlink="">
      <xdr:nvSpPr>
        <xdr:cNvPr id="736" name="n_3mainValue【消防施設】&#10;一人当たり面積"/>
        <xdr:cNvSpPr txBox="1"/>
      </xdr:nvSpPr>
      <xdr:spPr>
        <a:xfrm>
          <a:off x="19310350" y="14714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152400</xdr:rowOff>
    </xdr:from>
    <xdr:ext cx="467995" cy="259080"/>
    <xdr:sp macro="" textlink="">
      <xdr:nvSpPr>
        <xdr:cNvPr id="737" name="n_4mainValue【消防施設】&#10;一人当たり面積"/>
        <xdr:cNvSpPr txBox="1"/>
      </xdr:nvSpPr>
      <xdr:spPr>
        <a:xfrm>
          <a:off x="18421350" y="14725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6" name="テキスト ボックス 74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8" name="テキスト ボックス 747"/>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50" name="テキスト ボックス 749"/>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2" name="テキスト ボックス 751"/>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4" name="テキスト ボックス 75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6" name="テキスト ボックス 75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58" name="テキスト ボックス 757"/>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60" name="テキスト ボックス 759"/>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59055</xdr:rowOff>
    </xdr:from>
    <xdr:to>
      <xdr:col>85</xdr:col>
      <xdr:colOff>126365</xdr:colOff>
      <xdr:row>108</xdr:row>
      <xdr:rowOff>152400</xdr:rowOff>
    </xdr:to>
    <xdr:cxnSp macro="">
      <xdr:nvCxnSpPr>
        <xdr:cNvPr id="762" name="直線コネクタ 761"/>
        <xdr:cNvCxnSpPr/>
      </xdr:nvCxnSpPr>
      <xdr:spPr>
        <a:xfrm flipV="1">
          <a:off x="16318865" y="17032605"/>
          <a:ext cx="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175"/>
    <xdr:sp macro="" textlink="">
      <xdr:nvSpPr>
        <xdr:cNvPr id="763" name="【庁舎】&#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xdr:rowOff>
    </xdr:from>
    <xdr:ext cx="405130" cy="257175"/>
    <xdr:sp macro="" textlink="">
      <xdr:nvSpPr>
        <xdr:cNvPr id="765" name="【庁舎】&#10;有形固定資産減価償却率最大値テキスト"/>
        <xdr:cNvSpPr txBox="1"/>
      </xdr:nvSpPr>
      <xdr:spPr>
        <a:xfrm>
          <a:off x="16357600" y="1680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766" name="直線コネクタ 765"/>
        <xdr:cNvCxnSpPr/>
      </xdr:nvCxnSpPr>
      <xdr:spPr>
        <a:xfrm>
          <a:off x="16230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133985</xdr:rowOff>
    </xdr:from>
    <xdr:ext cx="405130" cy="257175"/>
    <xdr:sp macro="" textlink="">
      <xdr:nvSpPr>
        <xdr:cNvPr id="767" name="【庁舎】&#10;有形固定資産減価償却率平均値テキスト"/>
        <xdr:cNvSpPr txBox="1"/>
      </xdr:nvSpPr>
      <xdr:spPr>
        <a:xfrm>
          <a:off x="16357600" y="176218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768" name="フローチャート: 判断 767"/>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69215</xdr:rowOff>
    </xdr:from>
    <xdr:to>
      <xdr:col>81</xdr:col>
      <xdr:colOff>101600</xdr:colOff>
      <xdr:row>103</xdr:row>
      <xdr:rowOff>170815</xdr:rowOff>
    </xdr:to>
    <xdr:sp macro="" textlink="">
      <xdr:nvSpPr>
        <xdr:cNvPr id="769" name="フローチャート: 判断 768"/>
        <xdr:cNvSpPr/>
      </xdr:nvSpPr>
      <xdr:spPr>
        <a:xfrm>
          <a:off x="15430500" y="1772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38735</xdr:rowOff>
    </xdr:from>
    <xdr:to>
      <xdr:col>76</xdr:col>
      <xdr:colOff>165100</xdr:colOff>
      <xdr:row>103</xdr:row>
      <xdr:rowOff>140335</xdr:rowOff>
    </xdr:to>
    <xdr:sp macro="" textlink="">
      <xdr:nvSpPr>
        <xdr:cNvPr id="770" name="フローチャート: 判断 769"/>
        <xdr:cNvSpPr/>
      </xdr:nvSpPr>
      <xdr:spPr>
        <a:xfrm>
          <a:off x="14541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10160</xdr:rowOff>
    </xdr:from>
    <xdr:to>
      <xdr:col>72</xdr:col>
      <xdr:colOff>38100</xdr:colOff>
      <xdr:row>103</xdr:row>
      <xdr:rowOff>111760</xdr:rowOff>
    </xdr:to>
    <xdr:sp macro="" textlink="">
      <xdr:nvSpPr>
        <xdr:cNvPr id="771" name="フローチャート: 判断 770"/>
        <xdr:cNvSpPr/>
      </xdr:nvSpPr>
      <xdr:spPr>
        <a:xfrm>
          <a:off x="1365250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153035</xdr:rowOff>
    </xdr:from>
    <xdr:to>
      <xdr:col>67</xdr:col>
      <xdr:colOff>101600</xdr:colOff>
      <xdr:row>103</xdr:row>
      <xdr:rowOff>83185</xdr:rowOff>
    </xdr:to>
    <xdr:sp macro="" textlink="">
      <xdr:nvSpPr>
        <xdr:cNvPr id="772" name="フローチャート: 判断 771"/>
        <xdr:cNvSpPr/>
      </xdr:nvSpPr>
      <xdr:spPr>
        <a:xfrm>
          <a:off x="127635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97790</xdr:rowOff>
    </xdr:from>
    <xdr:to>
      <xdr:col>85</xdr:col>
      <xdr:colOff>177800</xdr:colOff>
      <xdr:row>107</xdr:row>
      <xdr:rowOff>27940</xdr:rowOff>
    </xdr:to>
    <xdr:sp macro="" textlink="">
      <xdr:nvSpPr>
        <xdr:cNvPr id="778" name="楕円 777"/>
        <xdr:cNvSpPr/>
      </xdr:nvSpPr>
      <xdr:spPr>
        <a:xfrm>
          <a:off x="162687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76200</xdr:rowOff>
    </xdr:from>
    <xdr:ext cx="405130" cy="257175"/>
    <xdr:sp macro="" textlink="">
      <xdr:nvSpPr>
        <xdr:cNvPr id="779" name="【庁舎】&#10;有形固定資産減価償却率該当値テキスト"/>
        <xdr:cNvSpPr txBox="1"/>
      </xdr:nvSpPr>
      <xdr:spPr>
        <a:xfrm>
          <a:off x="16357600" y="18249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116840</xdr:rowOff>
    </xdr:from>
    <xdr:to>
      <xdr:col>81</xdr:col>
      <xdr:colOff>101600</xdr:colOff>
      <xdr:row>107</xdr:row>
      <xdr:rowOff>46990</xdr:rowOff>
    </xdr:to>
    <xdr:sp macro="" textlink="">
      <xdr:nvSpPr>
        <xdr:cNvPr id="780" name="楕円 779"/>
        <xdr:cNvSpPr/>
      </xdr:nvSpPr>
      <xdr:spPr>
        <a:xfrm>
          <a:off x="15430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148590</xdr:rowOff>
    </xdr:from>
    <xdr:to>
      <xdr:col>85</xdr:col>
      <xdr:colOff>127000</xdr:colOff>
      <xdr:row>106</xdr:row>
      <xdr:rowOff>167640</xdr:rowOff>
    </xdr:to>
    <xdr:cxnSp macro="">
      <xdr:nvCxnSpPr>
        <xdr:cNvPr id="781" name="直線コネクタ 780"/>
        <xdr:cNvCxnSpPr/>
      </xdr:nvCxnSpPr>
      <xdr:spPr>
        <a:xfrm flipV="1">
          <a:off x="15481300" y="18322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80645</xdr:rowOff>
    </xdr:from>
    <xdr:to>
      <xdr:col>76</xdr:col>
      <xdr:colOff>165100</xdr:colOff>
      <xdr:row>107</xdr:row>
      <xdr:rowOff>10795</xdr:rowOff>
    </xdr:to>
    <xdr:sp macro="" textlink="">
      <xdr:nvSpPr>
        <xdr:cNvPr id="782" name="楕円 781"/>
        <xdr:cNvSpPr/>
      </xdr:nvSpPr>
      <xdr:spPr>
        <a:xfrm>
          <a:off x="1454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132080</xdr:rowOff>
    </xdr:from>
    <xdr:to>
      <xdr:col>81</xdr:col>
      <xdr:colOff>50800</xdr:colOff>
      <xdr:row>106</xdr:row>
      <xdr:rowOff>167640</xdr:rowOff>
    </xdr:to>
    <xdr:cxnSp macro="">
      <xdr:nvCxnSpPr>
        <xdr:cNvPr id="783" name="直線コネクタ 782"/>
        <xdr:cNvCxnSpPr/>
      </xdr:nvCxnSpPr>
      <xdr:spPr>
        <a:xfrm>
          <a:off x="14592300" y="183057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84" name="楕円 783"/>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132080</xdr:rowOff>
    </xdr:to>
    <xdr:cxnSp macro="">
      <xdr:nvCxnSpPr>
        <xdr:cNvPr id="785" name="直線コネクタ 784"/>
        <xdr:cNvCxnSpPr/>
      </xdr:nvCxnSpPr>
      <xdr:spPr>
        <a:xfrm>
          <a:off x="13703300" y="182613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xdr:rowOff>
    </xdr:from>
    <xdr:to>
      <xdr:col>67</xdr:col>
      <xdr:colOff>101600</xdr:colOff>
      <xdr:row>106</xdr:row>
      <xdr:rowOff>102235</xdr:rowOff>
    </xdr:to>
    <xdr:sp macro="" textlink="">
      <xdr:nvSpPr>
        <xdr:cNvPr id="786" name="楕円 785"/>
        <xdr:cNvSpPr/>
      </xdr:nvSpPr>
      <xdr:spPr>
        <a:xfrm>
          <a:off x="127635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52070</xdr:rowOff>
    </xdr:from>
    <xdr:to>
      <xdr:col>71</xdr:col>
      <xdr:colOff>177800</xdr:colOff>
      <xdr:row>106</xdr:row>
      <xdr:rowOff>87630</xdr:rowOff>
    </xdr:to>
    <xdr:cxnSp macro="">
      <xdr:nvCxnSpPr>
        <xdr:cNvPr id="787" name="直線コネクタ 786"/>
        <xdr:cNvCxnSpPr/>
      </xdr:nvCxnSpPr>
      <xdr:spPr>
        <a:xfrm>
          <a:off x="12814300" y="182257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15875</xdr:rowOff>
    </xdr:from>
    <xdr:ext cx="405130" cy="259080"/>
    <xdr:sp macro="" textlink="">
      <xdr:nvSpPr>
        <xdr:cNvPr id="788" name="n_1aveValue【庁舎】&#10;有形固定資産減価償却率"/>
        <xdr:cNvSpPr txBox="1"/>
      </xdr:nvSpPr>
      <xdr:spPr>
        <a:xfrm>
          <a:off x="15266035" y="1750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156845</xdr:rowOff>
    </xdr:from>
    <xdr:ext cx="403225" cy="257175"/>
    <xdr:sp macro="" textlink="">
      <xdr:nvSpPr>
        <xdr:cNvPr id="789" name="n_2aveValue【庁舎】&#10;有形固定資産減価償却率"/>
        <xdr:cNvSpPr txBox="1"/>
      </xdr:nvSpPr>
      <xdr:spPr>
        <a:xfrm>
          <a:off x="14389735" y="17473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128270</xdr:rowOff>
    </xdr:from>
    <xdr:ext cx="403225" cy="259080"/>
    <xdr:sp macro="" textlink="">
      <xdr:nvSpPr>
        <xdr:cNvPr id="790" name="n_3aveValue【庁舎】&#10;有形固定資産減価償却率"/>
        <xdr:cNvSpPr txBox="1"/>
      </xdr:nvSpPr>
      <xdr:spPr>
        <a:xfrm>
          <a:off x="13500735" y="17444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99695</xdr:rowOff>
    </xdr:from>
    <xdr:ext cx="403225" cy="257175"/>
    <xdr:sp macro="" textlink="">
      <xdr:nvSpPr>
        <xdr:cNvPr id="791" name="n_4aveValue【庁舎】&#10;有形固定資産減価償却率"/>
        <xdr:cNvSpPr txBox="1"/>
      </xdr:nvSpPr>
      <xdr:spPr>
        <a:xfrm>
          <a:off x="12611735" y="17416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38100</xdr:rowOff>
    </xdr:from>
    <xdr:ext cx="405130" cy="259080"/>
    <xdr:sp macro="" textlink="">
      <xdr:nvSpPr>
        <xdr:cNvPr id="792" name="n_1mainValue【庁舎】&#10;有形固定資産減価償却率"/>
        <xdr:cNvSpPr txBox="1"/>
      </xdr:nvSpPr>
      <xdr:spPr>
        <a:xfrm>
          <a:off x="15266035" y="1838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1905</xdr:rowOff>
    </xdr:from>
    <xdr:ext cx="403225" cy="259080"/>
    <xdr:sp macro="" textlink="">
      <xdr:nvSpPr>
        <xdr:cNvPr id="793" name="n_2mainValue【庁舎】&#10;有形固定資産減価償却率"/>
        <xdr:cNvSpPr txBox="1"/>
      </xdr:nvSpPr>
      <xdr:spPr>
        <a:xfrm>
          <a:off x="14389735" y="18347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129540</xdr:rowOff>
    </xdr:from>
    <xdr:ext cx="403225" cy="259080"/>
    <xdr:sp macro="" textlink="">
      <xdr:nvSpPr>
        <xdr:cNvPr id="794" name="n_3mainValue【庁舎】&#10;有形固定資産減価償却率"/>
        <xdr:cNvSpPr txBox="1"/>
      </xdr:nvSpPr>
      <xdr:spPr>
        <a:xfrm>
          <a:off x="13500735" y="18303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93345</xdr:rowOff>
    </xdr:from>
    <xdr:ext cx="403225" cy="259080"/>
    <xdr:sp macro="" textlink="">
      <xdr:nvSpPr>
        <xdr:cNvPr id="795" name="n_4mainValue【庁舎】&#10;有形固定資産減価償却率"/>
        <xdr:cNvSpPr txBox="1"/>
      </xdr:nvSpPr>
      <xdr:spPr>
        <a:xfrm>
          <a:off x="12611735" y="1826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7" name="テキスト ボックス 806"/>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09" name="テキスト ボックス 808"/>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11" name="テキスト ボックス 810"/>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13" name="テキスト ボックス 812"/>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5" name="テキスト ボックス 81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21590</xdr:rowOff>
    </xdr:from>
    <xdr:to>
      <xdr:col>116</xdr:col>
      <xdr:colOff>62865</xdr:colOff>
      <xdr:row>108</xdr:row>
      <xdr:rowOff>71755</xdr:rowOff>
    </xdr:to>
    <xdr:cxnSp macro="">
      <xdr:nvCxnSpPr>
        <xdr:cNvPr id="817" name="直線コネクタ 816"/>
        <xdr:cNvCxnSpPr/>
      </xdr:nvCxnSpPr>
      <xdr:spPr>
        <a:xfrm flipV="1">
          <a:off x="22160865" y="17166590"/>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75565</xdr:rowOff>
    </xdr:from>
    <xdr:ext cx="469900" cy="257175"/>
    <xdr:sp macro="" textlink="">
      <xdr:nvSpPr>
        <xdr:cNvPr id="818" name="【庁舎】&#10;一人当たり面積最小値テキスト"/>
        <xdr:cNvSpPr txBox="1"/>
      </xdr:nvSpPr>
      <xdr:spPr>
        <a:xfrm>
          <a:off x="22199600" y="18592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71755</xdr:rowOff>
    </xdr:from>
    <xdr:to>
      <xdr:col>116</xdr:col>
      <xdr:colOff>152400</xdr:colOff>
      <xdr:row>108</xdr:row>
      <xdr:rowOff>71755</xdr:rowOff>
    </xdr:to>
    <xdr:cxnSp macro="">
      <xdr:nvCxnSpPr>
        <xdr:cNvPr id="819" name="直線コネクタ 818"/>
        <xdr:cNvCxnSpPr/>
      </xdr:nvCxnSpPr>
      <xdr:spPr>
        <a:xfrm>
          <a:off x="22072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139700</xdr:rowOff>
    </xdr:from>
    <xdr:ext cx="469900" cy="259080"/>
    <xdr:sp macro="" textlink="">
      <xdr:nvSpPr>
        <xdr:cNvPr id="820" name="【庁舎】&#10;一人当たり面積最大値テキスト"/>
        <xdr:cNvSpPr txBox="1"/>
      </xdr:nvSpPr>
      <xdr:spPr>
        <a:xfrm>
          <a:off x="22199600" y="1694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21590</xdr:rowOff>
    </xdr:from>
    <xdr:to>
      <xdr:col>116</xdr:col>
      <xdr:colOff>152400</xdr:colOff>
      <xdr:row>100</xdr:row>
      <xdr:rowOff>21590</xdr:rowOff>
    </xdr:to>
    <xdr:cxnSp macro="">
      <xdr:nvCxnSpPr>
        <xdr:cNvPr id="821" name="直線コネクタ 820"/>
        <xdr:cNvCxnSpPr/>
      </xdr:nvCxnSpPr>
      <xdr:spPr>
        <a:xfrm>
          <a:off x="22072600" y="1716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165100</xdr:rowOff>
    </xdr:from>
    <xdr:ext cx="469900" cy="259080"/>
    <xdr:sp macro="" textlink="">
      <xdr:nvSpPr>
        <xdr:cNvPr id="822" name="【庁舎】&#10;一人当たり面積平均値テキスト"/>
        <xdr:cNvSpPr txBox="1"/>
      </xdr:nvSpPr>
      <xdr:spPr>
        <a:xfrm>
          <a:off x="22199600" y="17653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142240</xdr:rowOff>
    </xdr:from>
    <xdr:to>
      <xdr:col>116</xdr:col>
      <xdr:colOff>114300</xdr:colOff>
      <xdr:row>104</xdr:row>
      <xdr:rowOff>72390</xdr:rowOff>
    </xdr:to>
    <xdr:sp macro="" textlink="">
      <xdr:nvSpPr>
        <xdr:cNvPr id="823" name="フローチャート: 判断 822"/>
        <xdr:cNvSpPr/>
      </xdr:nvSpPr>
      <xdr:spPr>
        <a:xfrm>
          <a:off x="221107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132715</xdr:rowOff>
    </xdr:from>
    <xdr:to>
      <xdr:col>112</xdr:col>
      <xdr:colOff>38100</xdr:colOff>
      <xdr:row>104</xdr:row>
      <xdr:rowOff>63500</xdr:rowOff>
    </xdr:to>
    <xdr:sp macro="" textlink="">
      <xdr:nvSpPr>
        <xdr:cNvPr id="824" name="フローチャート: 判断 823"/>
        <xdr:cNvSpPr/>
      </xdr:nvSpPr>
      <xdr:spPr>
        <a:xfrm>
          <a:off x="21272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132715</xdr:rowOff>
    </xdr:from>
    <xdr:to>
      <xdr:col>107</xdr:col>
      <xdr:colOff>101600</xdr:colOff>
      <xdr:row>104</xdr:row>
      <xdr:rowOff>63500</xdr:rowOff>
    </xdr:to>
    <xdr:sp macro="" textlink="">
      <xdr:nvSpPr>
        <xdr:cNvPr id="825" name="フローチャート: 判断 824"/>
        <xdr:cNvSpPr/>
      </xdr:nvSpPr>
      <xdr:spPr>
        <a:xfrm>
          <a:off x="20383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155575</xdr:rowOff>
    </xdr:from>
    <xdr:to>
      <xdr:col>102</xdr:col>
      <xdr:colOff>165100</xdr:colOff>
      <xdr:row>104</xdr:row>
      <xdr:rowOff>86360</xdr:rowOff>
    </xdr:to>
    <xdr:sp macro="" textlink="">
      <xdr:nvSpPr>
        <xdr:cNvPr id="826" name="フローチャート: 判断 825"/>
        <xdr:cNvSpPr/>
      </xdr:nvSpPr>
      <xdr:spPr>
        <a:xfrm>
          <a:off x="19494500" y="1781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169545</xdr:rowOff>
    </xdr:from>
    <xdr:to>
      <xdr:col>98</xdr:col>
      <xdr:colOff>38100</xdr:colOff>
      <xdr:row>104</xdr:row>
      <xdr:rowOff>99695</xdr:rowOff>
    </xdr:to>
    <xdr:sp macro="" textlink="">
      <xdr:nvSpPr>
        <xdr:cNvPr id="827" name="フローチャート: 判断 826"/>
        <xdr:cNvSpPr/>
      </xdr:nvSpPr>
      <xdr:spPr>
        <a:xfrm>
          <a:off x="18605500" y="17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5080</xdr:rowOff>
    </xdr:from>
    <xdr:to>
      <xdr:col>116</xdr:col>
      <xdr:colOff>114300</xdr:colOff>
      <xdr:row>105</xdr:row>
      <xdr:rowOff>106680</xdr:rowOff>
    </xdr:to>
    <xdr:sp macro="" textlink="">
      <xdr:nvSpPr>
        <xdr:cNvPr id="833" name="楕円 832"/>
        <xdr:cNvSpPr/>
      </xdr:nvSpPr>
      <xdr:spPr>
        <a:xfrm>
          <a:off x="221107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154940</xdr:rowOff>
    </xdr:from>
    <xdr:ext cx="469900" cy="257175"/>
    <xdr:sp macro="" textlink="">
      <xdr:nvSpPr>
        <xdr:cNvPr id="834" name="【庁舎】&#10;一人当たり面積該当値テキスト"/>
        <xdr:cNvSpPr txBox="1"/>
      </xdr:nvSpPr>
      <xdr:spPr>
        <a:xfrm>
          <a:off x="22199600" y="17985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5080</xdr:rowOff>
    </xdr:from>
    <xdr:to>
      <xdr:col>112</xdr:col>
      <xdr:colOff>38100</xdr:colOff>
      <xdr:row>105</xdr:row>
      <xdr:rowOff>106680</xdr:rowOff>
    </xdr:to>
    <xdr:sp macro="" textlink="">
      <xdr:nvSpPr>
        <xdr:cNvPr id="835" name="楕円 834"/>
        <xdr:cNvSpPr/>
      </xdr:nvSpPr>
      <xdr:spPr>
        <a:xfrm>
          <a:off x="21272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55880</xdr:rowOff>
    </xdr:from>
    <xdr:to>
      <xdr:col>116</xdr:col>
      <xdr:colOff>63500</xdr:colOff>
      <xdr:row>105</xdr:row>
      <xdr:rowOff>55880</xdr:rowOff>
    </xdr:to>
    <xdr:cxnSp macro="">
      <xdr:nvCxnSpPr>
        <xdr:cNvPr id="836" name="直線コネクタ 835"/>
        <xdr:cNvCxnSpPr/>
      </xdr:nvCxnSpPr>
      <xdr:spPr>
        <a:xfrm>
          <a:off x="21323300" y="18058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5080</xdr:rowOff>
    </xdr:from>
    <xdr:to>
      <xdr:col>107</xdr:col>
      <xdr:colOff>101600</xdr:colOff>
      <xdr:row>105</xdr:row>
      <xdr:rowOff>106680</xdr:rowOff>
    </xdr:to>
    <xdr:sp macro="" textlink="">
      <xdr:nvSpPr>
        <xdr:cNvPr id="837" name="楕円 836"/>
        <xdr:cNvSpPr/>
      </xdr:nvSpPr>
      <xdr:spPr>
        <a:xfrm>
          <a:off x="20383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55880</xdr:rowOff>
    </xdr:from>
    <xdr:to>
      <xdr:col>111</xdr:col>
      <xdr:colOff>177800</xdr:colOff>
      <xdr:row>105</xdr:row>
      <xdr:rowOff>55880</xdr:rowOff>
    </xdr:to>
    <xdr:cxnSp macro="">
      <xdr:nvCxnSpPr>
        <xdr:cNvPr id="838" name="直線コネクタ 837"/>
        <xdr:cNvCxnSpPr/>
      </xdr:nvCxnSpPr>
      <xdr:spPr>
        <a:xfrm>
          <a:off x="20434300" y="18058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5080</xdr:rowOff>
    </xdr:from>
    <xdr:to>
      <xdr:col>102</xdr:col>
      <xdr:colOff>165100</xdr:colOff>
      <xdr:row>105</xdr:row>
      <xdr:rowOff>106680</xdr:rowOff>
    </xdr:to>
    <xdr:sp macro="" textlink="">
      <xdr:nvSpPr>
        <xdr:cNvPr id="839" name="楕円 838"/>
        <xdr:cNvSpPr/>
      </xdr:nvSpPr>
      <xdr:spPr>
        <a:xfrm>
          <a:off x="19494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55880</xdr:rowOff>
    </xdr:from>
    <xdr:to>
      <xdr:col>107</xdr:col>
      <xdr:colOff>50800</xdr:colOff>
      <xdr:row>105</xdr:row>
      <xdr:rowOff>55880</xdr:rowOff>
    </xdr:to>
    <xdr:cxnSp macro="">
      <xdr:nvCxnSpPr>
        <xdr:cNvPr id="840" name="直線コネクタ 839"/>
        <xdr:cNvCxnSpPr/>
      </xdr:nvCxnSpPr>
      <xdr:spPr>
        <a:xfrm>
          <a:off x="19545300" y="18058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5080</xdr:rowOff>
    </xdr:from>
    <xdr:to>
      <xdr:col>98</xdr:col>
      <xdr:colOff>38100</xdr:colOff>
      <xdr:row>105</xdr:row>
      <xdr:rowOff>106680</xdr:rowOff>
    </xdr:to>
    <xdr:sp macro="" textlink="">
      <xdr:nvSpPr>
        <xdr:cNvPr id="841" name="楕円 840"/>
        <xdr:cNvSpPr/>
      </xdr:nvSpPr>
      <xdr:spPr>
        <a:xfrm>
          <a:off x="18605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55880</xdr:rowOff>
    </xdr:from>
    <xdr:to>
      <xdr:col>102</xdr:col>
      <xdr:colOff>114300</xdr:colOff>
      <xdr:row>105</xdr:row>
      <xdr:rowOff>55880</xdr:rowOff>
    </xdr:to>
    <xdr:cxnSp macro="">
      <xdr:nvCxnSpPr>
        <xdr:cNvPr id="842" name="直線コネクタ 841"/>
        <xdr:cNvCxnSpPr/>
      </xdr:nvCxnSpPr>
      <xdr:spPr>
        <a:xfrm>
          <a:off x="18656300" y="18058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79375</xdr:rowOff>
    </xdr:from>
    <xdr:ext cx="469900" cy="258445"/>
    <xdr:sp macro="" textlink="">
      <xdr:nvSpPr>
        <xdr:cNvPr id="843" name="n_1aveValue【庁舎】&#10;一人当たり面積"/>
        <xdr:cNvSpPr txBox="1"/>
      </xdr:nvSpPr>
      <xdr:spPr>
        <a:xfrm>
          <a:off x="21075650" y="1756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79375</xdr:rowOff>
    </xdr:from>
    <xdr:ext cx="467995" cy="258445"/>
    <xdr:sp macro="" textlink="">
      <xdr:nvSpPr>
        <xdr:cNvPr id="844" name="n_2aveValue【庁舎】&#10;一人当たり面積"/>
        <xdr:cNvSpPr txBox="1"/>
      </xdr:nvSpPr>
      <xdr:spPr>
        <a:xfrm>
          <a:off x="20199350" y="175672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102235</xdr:rowOff>
    </xdr:from>
    <xdr:ext cx="467995" cy="258445"/>
    <xdr:sp macro="" textlink="">
      <xdr:nvSpPr>
        <xdr:cNvPr id="845" name="n_3aveValue【庁舎】&#10;一人当たり面積"/>
        <xdr:cNvSpPr txBox="1"/>
      </xdr:nvSpPr>
      <xdr:spPr>
        <a:xfrm>
          <a:off x="19310350" y="175901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116205</xdr:rowOff>
    </xdr:from>
    <xdr:ext cx="467995" cy="259080"/>
    <xdr:sp macro="" textlink="">
      <xdr:nvSpPr>
        <xdr:cNvPr id="846" name="n_4aveValue【庁舎】&#10;一人当たり面積"/>
        <xdr:cNvSpPr txBox="1"/>
      </xdr:nvSpPr>
      <xdr:spPr>
        <a:xfrm>
          <a:off x="18421350" y="17604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97790</xdr:rowOff>
    </xdr:from>
    <xdr:ext cx="469900" cy="257175"/>
    <xdr:sp macro="" textlink="">
      <xdr:nvSpPr>
        <xdr:cNvPr id="847" name="n_1mainValue【庁舎】&#10;一人当たり面積"/>
        <xdr:cNvSpPr txBox="1"/>
      </xdr:nvSpPr>
      <xdr:spPr>
        <a:xfrm>
          <a:off x="21075650" y="18100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97790</xdr:rowOff>
    </xdr:from>
    <xdr:ext cx="467995" cy="257175"/>
    <xdr:sp macro="" textlink="">
      <xdr:nvSpPr>
        <xdr:cNvPr id="848" name="n_2mainValue【庁舎】&#10;一人当たり面積"/>
        <xdr:cNvSpPr txBox="1"/>
      </xdr:nvSpPr>
      <xdr:spPr>
        <a:xfrm>
          <a:off x="20199350" y="18100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97790</xdr:rowOff>
    </xdr:from>
    <xdr:ext cx="467995" cy="257175"/>
    <xdr:sp macro="" textlink="">
      <xdr:nvSpPr>
        <xdr:cNvPr id="849" name="n_3mainValue【庁舎】&#10;一人当たり面積"/>
        <xdr:cNvSpPr txBox="1"/>
      </xdr:nvSpPr>
      <xdr:spPr>
        <a:xfrm>
          <a:off x="19310350" y="18100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97790</xdr:rowOff>
    </xdr:from>
    <xdr:ext cx="467995" cy="257175"/>
    <xdr:sp macro="" textlink="">
      <xdr:nvSpPr>
        <xdr:cNvPr id="850" name="n_4mainValue【庁舎】&#10;一人当たり面積"/>
        <xdr:cNvSpPr txBox="1"/>
      </xdr:nvSpPr>
      <xdr:spPr>
        <a:xfrm>
          <a:off x="18421350" y="18100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本表における有形固定資産減価償却率については、すべての施設類型で類似団体の平均値を上回っている。</a:t>
          </a:r>
          <a:endParaRPr lang="ja-JP" altLang="ja-JP" sz="1400">
            <a:effectLst/>
          </a:endParaRPr>
        </a:p>
        <a:p>
          <a:r>
            <a:rPr kumimoji="1" lang="ja-JP" altLang="ja-JP" sz="1100">
              <a:solidFill>
                <a:schemeClr val="dk1"/>
              </a:solidFill>
              <a:effectLst/>
              <a:latin typeface="+mn-lt"/>
              <a:ea typeface="+mn-ea"/>
              <a:cs typeface="+mn-cs"/>
            </a:rPr>
            <a:t>特に市民会館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市民文化会館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及び庁舎については、類似団体の平均値を大きく上回っており、そのほか福祉施設や消防施設についても類似団体の平均値から乖離している。</a:t>
          </a:r>
          <a:endParaRPr lang="ja-JP" altLang="ja-JP" sz="1400">
            <a:effectLst/>
          </a:endParaRPr>
        </a:p>
        <a:p>
          <a:r>
            <a:rPr kumimoji="1" lang="ja-JP" altLang="ja-JP" sz="1100">
              <a:solidFill>
                <a:schemeClr val="dk1"/>
              </a:solidFill>
              <a:effectLst/>
              <a:latin typeface="+mn-lt"/>
              <a:ea typeface="+mn-ea"/>
              <a:cs typeface="+mn-cs"/>
            </a:rPr>
            <a:t>庁舎については、令和３年度に実施した公共施設老朽化状況調査により、全体的に「広範囲に劣化」が確認された。</a:t>
          </a:r>
          <a:endParaRPr lang="ja-JP" altLang="ja-JP" sz="1400">
            <a:effectLst/>
          </a:endParaRPr>
        </a:p>
        <a:p>
          <a:r>
            <a:rPr kumimoji="1" lang="ja-JP" altLang="ja-JP" sz="1100">
              <a:solidFill>
                <a:schemeClr val="dk1"/>
              </a:solidFill>
              <a:effectLst/>
              <a:latin typeface="+mn-lt"/>
              <a:ea typeface="+mn-ea"/>
              <a:cs typeface="+mn-cs"/>
            </a:rPr>
            <a:t>「公共施設等総合管理計画」に基づき、公共施設の老朽化対策等に取り組み、指標の改善を図る。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2" t="s">
        <v>119</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4" x14ac:dyDescent="0.2">
      <c r="B2" s="3" t="s">
        <v>121</v>
      </c>
      <c r="C2" s="3"/>
      <c r="D2" s="10"/>
    </row>
    <row r="3" spans="1:119" ht="18.75" customHeight="1" x14ac:dyDescent="0.2">
      <c r="A3" s="2"/>
      <c r="B3" s="486" t="s">
        <v>122</v>
      </c>
      <c r="C3" s="487"/>
      <c r="D3" s="487"/>
      <c r="E3" s="488"/>
      <c r="F3" s="488"/>
      <c r="G3" s="488"/>
      <c r="H3" s="488"/>
      <c r="I3" s="488"/>
      <c r="J3" s="488"/>
      <c r="K3" s="488"/>
      <c r="L3" s="488" t="s">
        <v>123</v>
      </c>
      <c r="M3" s="488"/>
      <c r="N3" s="488"/>
      <c r="O3" s="488"/>
      <c r="P3" s="488"/>
      <c r="Q3" s="488"/>
      <c r="R3" s="495"/>
      <c r="S3" s="495"/>
      <c r="T3" s="495"/>
      <c r="U3" s="495"/>
      <c r="V3" s="496"/>
      <c r="W3" s="346" t="s">
        <v>124</v>
      </c>
      <c r="X3" s="347"/>
      <c r="Y3" s="347"/>
      <c r="Z3" s="347"/>
      <c r="AA3" s="347"/>
      <c r="AB3" s="487"/>
      <c r="AC3" s="495" t="s">
        <v>126</v>
      </c>
      <c r="AD3" s="347"/>
      <c r="AE3" s="347"/>
      <c r="AF3" s="347"/>
      <c r="AG3" s="347"/>
      <c r="AH3" s="347"/>
      <c r="AI3" s="347"/>
      <c r="AJ3" s="347"/>
      <c r="AK3" s="347"/>
      <c r="AL3" s="348"/>
      <c r="AM3" s="346" t="s">
        <v>127</v>
      </c>
      <c r="AN3" s="347"/>
      <c r="AO3" s="347"/>
      <c r="AP3" s="347"/>
      <c r="AQ3" s="347"/>
      <c r="AR3" s="347"/>
      <c r="AS3" s="347"/>
      <c r="AT3" s="347"/>
      <c r="AU3" s="347"/>
      <c r="AV3" s="347"/>
      <c r="AW3" s="347"/>
      <c r="AX3" s="348"/>
      <c r="AY3" s="343" t="s">
        <v>3</v>
      </c>
      <c r="AZ3" s="344"/>
      <c r="BA3" s="344"/>
      <c r="BB3" s="344"/>
      <c r="BC3" s="344"/>
      <c r="BD3" s="344"/>
      <c r="BE3" s="344"/>
      <c r="BF3" s="344"/>
      <c r="BG3" s="344"/>
      <c r="BH3" s="344"/>
      <c r="BI3" s="344"/>
      <c r="BJ3" s="344"/>
      <c r="BK3" s="344"/>
      <c r="BL3" s="344"/>
      <c r="BM3" s="345"/>
      <c r="BN3" s="346" t="s">
        <v>131</v>
      </c>
      <c r="BO3" s="347"/>
      <c r="BP3" s="347"/>
      <c r="BQ3" s="347"/>
      <c r="BR3" s="347"/>
      <c r="BS3" s="347"/>
      <c r="BT3" s="347"/>
      <c r="BU3" s="348"/>
      <c r="BV3" s="346" t="s">
        <v>97</v>
      </c>
      <c r="BW3" s="347"/>
      <c r="BX3" s="347"/>
      <c r="BY3" s="347"/>
      <c r="BZ3" s="347"/>
      <c r="CA3" s="347"/>
      <c r="CB3" s="347"/>
      <c r="CC3" s="348"/>
      <c r="CD3" s="343" t="s">
        <v>3</v>
      </c>
      <c r="CE3" s="344"/>
      <c r="CF3" s="344"/>
      <c r="CG3" s="344"/>
      <c r="CH3" s="344"/>
      <c r="CI3" s="344"/>
      <c r="CJ3" s="344"/>
      <c r="CK3" s="344"/>
      <c r="CL3" s="344"/>
      <c r="CM3" s="344"/>
      <c r="CN3" s="344"/>
      <c r="CO3" s="344"/>
      <c r="CP3" s="344"/>
      <c r="CQ3" s="344"/>
      <c r="CR3" s="344"/>
      <c r="CS3" s="345"/>
      <c r="CT3" s="346" t="s">
        <v>132</v>
      </c>
      <c r="CU3" s="347"/>
      <c r="CV3" s="347"/>
      <c r="CW3" s="347"/>
      <c r="CX3" s="347"/>
      <c r="CY3" s="347"/>
      <c r="CZ3" s="347"/>
      <c r="DA3" s="348"/>
      <c r="DB3" s="346" t="s">
        <v>134</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135</v>
      </c>
      <c r="AZ4" s="350"/>
      <c r="BA4" s="350"/>
      <c r="BB4" s="350"/>
      <c r="BC4" s="350"/>
      <c r="BD4" s="350"/>
      <c r="BE4" s="350"/>
      <c r="BF4" s="350"/>
      <c r="BG4" s="350"/>
      <c r="BH4" s="350"/>
      <c r="BI4" s="350"/>
      <c r="BJ4" s="350"/>
      <c r="BK4" s="350"/>
      <c r="BL4" s="350"/>
      <c r="BM4" s="351"/>
      <c r="BN4" s="352">
        <v>37902287</v>
      </c>
      <c r="BO4" s="353"/>
      <c r="BP4" s="353"/>
      <c r="BQ4" s="353"/>
      <c r="BR4" s="353"/>
      <c r="BS4" s="353"/>
      <c r="BT4" s="353"/>
      <c r="BU4" s="354"/>
      <c r="BV4" s="352">
        <v>38543443</v>
      </c>
      <c r="BW4" s="353"/>
      <c r="BX4" s="353"/>
      <c r="BY4" s="353"/>
      <c r="BZ4" s="353"/>
      <c r="CA4" s="353"/>
      <c r="CB4" s="353"/>
      <c r="CC4" s="354"/>
      <c r="CD4" s="355" t="s">
        <v>137</v>
      </c>
      <c r="CE4" s="356"/>
      <c r="CF4" s="356"/>
      <c r="CG4" s="356"/>
      <c r="CH4" s="356"/>
      <c r="CI4" s="356"/>
      <c r="CJ4" s="356"/>
      <c r="CK4" s="356"/>
      <c r="CL4" s="356"/>
      <c r="CM4" s="356"/>
      <c r="CN4" s="356"/>
      <c r="CO4" s="356"/>
      <c r="CP4" s="356"/>
      <c r="CQ4" s="356"/>
      <c r="CR4" s="356"/>
      <c r="CS4" s="357"/>
      <c r="CT4" s="358">
        <v>5.8</v>
      </c>
      <c r="CU4" s="359"/>
      <c r="CV4" s="359"/>
      <c r="CW4" s="359"/>
      <c r="CX4" s="359"/>
      <c r="CY4" s="359"/>
      <c r="CZ4" s="359"/>
      <c r="DA4" s="360"/>
      <c r="DB4" s="358">
        <v>9.5</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138</v>
      </c>
      <c r="AN5" s="362"/>
      <c r="AO5" s="362"/>
      <c r="AP5" s="362"/>
      <c r="AQ5" s="362"/>
      <c r="AR5" s="362"/>
      <c r="AS5" s="362"/>
      <c r="AT5" s="363"/>
      <c r="AU5" s="364" t="s">
        <v>139</v>
      </c>
      <c r="AV5" s="365"/>
      <c r="AW5" s="365"/>
      <c r="AX5" s="365"/>
      <c r="AY5" s="366" t="s">
        <v>140</v>
      </c>
      <c r="AZ5" s="367"/>
      <c r="BA5" s="367"/>
      <c r="BB5" s="367"/>
      <c r="BC5" s="367"/>
      <c r="BD5" s="367"/>
      <c r="BE5" s="367"/>
      <c r="BF5" s="367"/>
      <c r="BG5" s="367"/>
      <c r="BH5" s="367"/>
      <c r="BI5" s="367"/>
      <c r="BJ5" s="367"/>
      <c r="BK5" s="367"/>
      <c r="BL5" s="367"/>
      <c r="BM5" s="368"/>
      <c r="BN5" s="369">
        <v>36120041</v>
      </c>
      <c r="BO5" s="370"/>
      <c r="BP5" s="370"/>
      <c r="BQ5" s="370"/>
      <c r="BR5" s="370"/>
      <c r="BS5" s="370"/>
      <c r="BT5" s="370"/>
      <c r="BU5" s="371"/>
      <c r="BV5" s="369">
        <v>36504993</v>
      </c>
      <c r="BW5" s="370"/>
      <c r="BX5" s="370"/>
      <c r="BY5" s="370"/>
      <c r="BZ5" s="370"/>
      <c r="CA5" s="370"/>
      <c r="CB5" s="370"/>
      <c r="CC5" s="371"/>
      <c r="CD5" s="372" t="s">
        <v>143</v>
      </c>
      <c r="CE5" s="373"/>
      <c r="CF5" s="373"/>
      <c r="CG5" s="373"/>
      <c r="CH5" s="373"/>
      <c r="CI5" s="373"/>
      <c r="CJ5" s="373"/>
      <c r="CK5" s="373"/>
      <c r="CL5" s="373"/>
      <c r="CM5" s="373"/>
      <c r="CN5" s="373"/>
      <c r="CO5" s="373"/>
      <c r="CP5" s="373"/>
      <c r="CQ5" s="373"/>
      <c r="CR5" s="373"/>
      <c r="CS5" s="374"/>
      <c r="CT5" s="375">
        <v>98.9</v>
      </c>
      <c r="CU5" s="376"/>
      <c r="CV5" s="376"/>
      <c r="CW5" s="376"/>
      <c r="CX5" s="376"/>
      <c r="CY5" s="376"/>
      <c r="CZ5" s="376"/>
      <c r="DA5" s="377"/>
      <c r="DB5" s="375">
        <v>96.8</v>
      </c>
      <c r="DC5" s="376"/>
      <c r="DD5" s="376"/>
      <c r="DE5" s="376"/>
      <c r="DF5" s="376"/>
      <c r="DG5" s="376"/>
      <c r="DH5" s="376"/>
      <c r="DI5" s="377"/>
    </row>
    <row r="6" spans="1:119" ht="18.75" customHeight="1" x14ac:dyDescent="0.2">
      <c r="A6" s="2"/>
      <c r="B6" s="506" t="s">
        <v>144</v>
      </c>
      <c r="C6" s="507"/>
      <c r="D6" s="507"/>
      <c r="E6" s="508"/>
      <c r="F6" s="508"/>
      <c r="G6" s="508"/>
      <c r="H6" s="508"/>
      <c r="I6" s="508"/>
      <c r="J6" s="508"/>
      <c r="K6" s="508"/>
      <c r="L6" s="508" t="s">
        <v>145</v>
      </c>
      <c r="M6" s="508"/>
      <c r="N6" s="508"/>
      <c r="O6" s="508"/>
      <c r="P6" s="508"/>
      <c r="Q6" s="508"/>
      <c r="R6" s="512"/>
      <c r="S6" s="512"/>
      <c r="T6" s="512"/>
      <c r="U6" s="512"/>
      <c r="V6" s="513"/>
      <c r="W6" s="516" t="s">
        <v>146</v>
      </c>
      <c r="X6" s="517"/>
      <c r="Y6" s="517"/>
      <c r="Z6" s="517"/>
      <c r="AA6" s="517"/>
      <c r="AB6" s="507"/>
      <c r="AC6" s="520" t="s">
        <v>148</v>
      </c>
      <c r="AD6" s="521"/>
      <c r="AE6" s="521"/>
      <c r="AF6" s="521"/>
      <c r="AG6" s="521"/>
      <c r="AH6" s="521"/>
      <c r="AI6" s="521"/>
      <c r="AJ6" s="521"/>
      <c r="AK6" s="521"/>
      <c r="AL6" s="522"/>
      <c r="AM6" s="361" t="s">
        <v>149</v>
      </c>
      <c r="AN6" s="362"/>
      <c r="AO6" s="362"/>
      <c r="AP6" s="362"/>
      <c r="AQ6" s="362"/>
      <c r="AR6" s="362"/>
      <c r="AS6" s="362"/>
      <c r="AT6" s="363"/>
      <c r="AU6" s="364" t="s">
        <v>139</v>
      </c>
      <c r="AV6" s="365"/>
      <c r="AW6" s="365"/>
      <c r="AX6" s="365"/>
      <c r="AY6" s="366" t="s">
        <v>152</v>
      </c>
      <c r="AZ6" s="367"/>
      <c r="BA6" s="367"/>
      <c r="BB6" s="367"/>
      <c r="BC6" s="367"/>
      <c r="BD6" s="367"/>
      <c r="BE6" s="367"/>
      <c r="BF6" s="367"/>
      <c r="BG6" s="367"/>
      <c r="BH6" s="367"/>
      <c r="BI6" s="367"/>
      <c r="BJ6" s="367"/>
      <c r="BK6" s="367"/>
      <c r="BL6" s="367"/>
      <c r="BM6" s="368"/>
      <c r="BN6" s="369">
        <v>1782246</v>
      </c>
      <c r="BO6" s="370"/>
      <c r="BP6" s="370"/>
      <c r="BQ6" s="370"/>
      <c r="BR6" s="370"/>
      <c r="BS6" s="370"/>
      <c r="BT6" s="370"/>
      <c r="BU6" s="371"/>
      <c r="BV6" s="369">
        <v>2038450</v>
      </c>
      <c r="BW6" s="370"/>
      <c r="BX6" s="370"/>
      <c r="BY6" s="370"/>
      <c r="BZ6" s="370"/>
      <c r="CA6" s="370"/>
      <c r="CB6" s="370"/>
      <c r="CC6" s="371"/>
      <c r="CD6" s="372" t="s">
        <v>156</v>
      </c>
      <c r="CE6" s="373"/>
      <c r="CF6" s="373"/>
      <c r="CG6" s="373"/>
      <c r="CH6" s="373"/>
      <c r="CI6" s="373"/>
      <c r="CJ6" s="373"/>
      <c r="CK6" s="373"/>
      <c r="CL6" s="373"/>
      <c r="CM6" s="373"/>
      <c r="CN6" s="373"/>
      <c r="CO6" s="373"/>
      <c r="CP6" s="373"/>
      <c r="CQ6" s="373"/>
      <c r="CR6" s="373"/>
      <c r="CS6" s="374"/>
      <c r="CT6" s="378">
        <v>99.3</v>
      </c>
      <c r="CU6" s="379"/>
      <c r="CV6" s="379"/>
      <c r="CW6" s="379"/>
      <c r="CX6" s="379"/>
      <c r="CY6" s="379"/>
      <c r="CZ6" s="379"/>
      <c r="DA6" s="380"/>
      <c r="DB6" s="378">
        <v>98.5</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64</v>
      </c>
      <c r="AN7" s="362"/>
      <c r="AO7" s="362"/>
      <c r="AP7" s="362"/>
      <c r="AQ7" s="362"/>
      <c r="AR7" s="362"/>
      <c r="AS7" s="362"/>
      <c r="AT7" s="363"/>
      <c r="AU7" s="364" t="s">
        <v>157</v>
      </c>
      <c r="AV7" s="365"/>
      <c r="AW7" s="365"/>
      <c r="AX7" s="365"/>
      <c r="AY7" s="366" t="s">
        <v>158</v>
      </c>
      <c r="AZ7" s="367"/>
      <c r="BA7" s="367"/>
      <c r="BB7" s="367"/>
      <c r="BC7" s="367"/>
      <c r="BD7" s="367"/>
      <c r="BE7" s="367"/>
      <c r="BF7" s="367"/>
      <c r="BG7" s="367"/>
      <c r="BH7" s="367"/>
      <c r="BI7" s="367"/>
      <c r="BJ7" s="367"/>
      <c r="BK7" s="367"/>
      <c r="BL7" s="367"/>
      <c r="BM7" s="368"/>
      <c r="BN7" s="369">
        <v>550265</v>
      </c>
      <c r="BO7" s="370"/>
      <c r="BP7" s="370"/>
      <c r="BQ7" s="370"/>
      <c r="BR7" s="370"/>
      <c r="BS7" s="370"/>
      <c r="BT7" s="370"/>
      <c r="BU7" s="371"/>
      <c r="BV7" s="369">
        <v>101087</v>
      </c>
      <c r="BW7" s="370"/>
      <c r="BX7" s="370"/>
      <c r="BY7" s="370"/>
      <c r="BZ7" s="370"/>
      <c r="CA7" s="370"/>
      <c r="CB7" s="370"/>
      <c r="CC7" s="371"/>
      <c r="CD7" s="372" t="s">
        <v>159</v>
      </c>
      <c r="CE7" s="373"/>
      <c r="CF7" s="373"/>
      <c r="CG7" s="373"/>
      <c r="CH7" s="373"/>
      <c r="CI7" s="373"/>
      <c r="CJ7" s="373"/>
      <c r="CK7" s="373"/>
      <c r="CL7" s="373"/>
      <c r="CM7" s="373"/>
      <c r="CN7" s="373"/>
      <c r="CO7" s="373"/>
      <c r="CP7" s="373"/>
      <c r="CQ7" s="373"/>
      <c r="CR7" s="373"/>
      <c r="CS7" s="374"/>
      <c r="CT7" s="369">
        <v>21092262</v>
      </c>
      <c r="CU7" s="370"/>
      <c r="CV7" s="370"/>
      <c r="CW7" s="370"/>
      <c r="CX7" s="370"/>
      <c r="CY7" s="370"/>
      <c r="CZ7" s="370"/>
      <c r="DA7" s="371"/>
      <c r="DB7" s="369">
        <v>20492931</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162</v>
      </c>
      <c r="AN8" s="362"/>
      <c r="AO8" s="362"/>
      <c r="AP8" s="362"/>
      <c r="AQ8" s="362"/>
      <c r="AR8" s="362"/>
      <c r="AS8" s="362"/>
      <c r="AT8" s="363"/>
      <c r="AU8" s="364" t="s">
        <v>139</v>
      </c>
      <c r="AV8" s="365"/>
      <c r="AW8" s="365"/>
      <c r="AX8" s="365"/>
      <c r="AY8" s="366" t="s">
        <v>165</v>
      </c>
      <c r="AZ8" s="367"/>
      <c r="BA8" s="367"/>
      <c r="BB8" s="367"/>
      <c r="BC8" s="367"/>
      <c r="BD8" s="367"/>
      <c r="BE8" s="367"/>
      <c r="BF8" s="367"/>
      <c r="BG8" s="367"/>
      <c r="BH8" s="367"/>
      <c r="BI8" s="367"/>
      <c r="BJ8" s="367"/>
      <c r="BK8" s="367"/>
      <c r="BL8" s="367"/>
      <c r="BM8" s="368"/>
      <c r="BN8" s="369">
        <v>1231981</v>
      </c>
      <c r="BO8" s="370"/>
      <c r="BP8" s="370"/>
      <c r="BQ8" s="370"/>
      <c r="BR8" s="370"/>
      <c r="BS8" s="370"/>
      <c r="BT8" s="370"/>
      <c r="BU8" s="371"/>
      <c r="BV8" s="369">
        <v>1937363</v>
      </c>
      <c r="BW8" s="370"/>
      <c r="BX8" s="370"/>
      <c r="BY8" s="370"/>
      <c r="BZ8" s="370"/>
      <c r="CA8" s="370"/>
      <c r="CB8" s="370"/>
      <c r="CC8" s="371"/>
      <c r="CD8" s="372" t="s">
        <v>167</v>
      </c>
      <c r="CE8" s="373"/>
      <c r="CF8" s="373"/>
      <c r="CG8" s="373"/>
      <c r="CH8" s="373"/>
      <c r="CI8" s="373"/>
      <c r="CJ8" s="373"/>
      <c r="CK8" s="373"/>
      <c r="CL8" s="373"/>
      <c r="CM8" s="373"/>
      <c r="CN8" s="373"/>
      <c r="CO8" s="373"/>
      <c r="CP8" s="373"/>
      <c r="CQ8" s="373"/>
      <c r="CR8" s="373"/>
      <c r="CS8" s="374"/>
      <c r="CT8" s="381">
        <v>0.92</v>
      </c>
      <c r="CU8" s="382"/>
      <c r="CV8" s="382"/>
      <c r="CW8" s="382"/>
      <c r="CX8" s="382"/>
      <c r="CY8" s="382"/>
      <c r="CZ8" s="382"/>
      <c r="DA8" s="383"/>
      <c r="DB8" s="381">
        <v>0.93</v>
      </c>
      <c r="DC8" s="382"/>
      <c r="DD8" s="382"/>
      <c r="DE8" s="382"/>
      <c r="DF8" s="382"/>
      <c r="DG8" s="382"/>
      <c r="DH8" s="382"/>
      <c r="DI8" s="383"/>
    </row>
    <row r="9" spans="1:119" ht="18.75" customHeight="1" x14ac:dyDescent="0.2">
      <c r="A9" s="2"/>
      <c r="B9" s="343" t="s">
        <v>125</v>
      </c>
      <c r="C9" s="344"/>
      <c r="D9" s="344"/>
      <c r="E9" s="344"/>
      <c r="F9" s="344"/>
      <c r="G9" s="344"/>
      <c r="H9" s="344"/>
      <c r="I9" s="344"/>
      <c r="J9" s="344"/>
      <c r="K9" s="441"/>
      <c r="L9" s="384" t="s">
        <v>168</v>
      </c>
      <c r="M9" s="385"/>
      <c r="N9" s="385"/>
      <c r="O9" s="385"/>
      <c r="P9" s="385"/>
      <c r="Q9" s="386"/>
      <c r="R9" s="387">
        <v>101780</v>
      </c>
      <c r="S9" s="388"/>
      <c r="T9" s="388"/>
      <c r="U9" s="388"/>
      <c r="V9" s="389"/>
      <c r="W9" s="346" t="s">
        <v>171</v>
      </c>
      <c r="X9" s="347"/>
      <c r="Y9" s="347"/>
      <c r="Z9" s="347"/>
      <c r="AA9" s="347"/>
      <c r="AB9" s="347"/>
      <c r="AC9" s="347"/>
      <c r="AD9" s="347"/>
      <c r="AE9" s="347"/>
      <c r="AF9" s="347"/>
      <c r="AG9" s="347"/>
      <c r="AH9" s="347"/>
      <c r="AI9" s="347"/>
      <c r="AJ9" s="347"/>
      <c r="AK9" s="347"/>
      <c r="AL9" s="348"/>
      <c r="AM9" s="361" t="s">
        <v>175</v>
      </c>
      <c r="AN9" s="362"/>
      <c r="AO9" s="362"/>
      <c r="AP9" s="362"/>
      <c r="AQ9" s="362"/>
      <c r="AR9" s="362"/>
      <c r="AS9" s="362"/>
      <c r="AT9" s="363"/>
      <c r="AU9" s="364" t="s">
        <v>139</v>
      </c>
      <c r="AV9" s="365"/>
      <c r="AW9" s="365"/>
      <c r="AX9" s="365"/>
      <c r="AY9" s="366" t="s">
        <v>176</v>
      </c>
      <c r="AZ9" s="367"/>
      <c r="BA9" s="367"/>
      <c r="BB9" s="367"/>
      <c r="BC9" s="367"/>
      <c r="BD9" s="367"/>
      <c r="BE9" s="367"/>
      <c r="BF9" s="367"/>
      <c r="BG9" s="367"/>
      <c r="BH9" s="367"/>
      <c r="BI9" s="367"/>
      <c r="BJ9" s="367"/>
      <c r="BK9" s="367"/>
      <c r="BL9" s="367"/>
      <c r="BM9" s="368"/>
      <c r="BN9" s="369">
        <v>-705382</v>
      </c>
      <c r="BO9" s="370"/>
      <c r="BP9" s="370"/>
      <c r="BQ9" s="370"/>
      <c r="BR9" s="370"/>
      <c r="BS9" s="370"/>
      <c r="BT9" s="370"/>
      <c r="BU9" s="371"/>
      <c r="BV9" s="369">
        <v>-502934</v>
      </c>
      <c r="BW9" s="370"/>
      <c r="BX9" s="370"/>
      <c r="BY9" s="370"/>
      <c r="BZ9" s="370"/>
      <c r="CA9" s="370"/>
      <c r="CB9" s="370"/>
      <c r="CC9" s="371"/>
      <c r="CD9" s="372" t="s">
        <v>46</v>
      </c>
      <c r="CE9" s="373"/>
      <c r="CF9" s="373"/>
      <c r="CG9" s="373"/>
      <c r="CH9" s="373"/>
      <c r="CI9" s="373"/>
      <c r="CJ9" s="373"/>
      <c r="CK9" s="373"/>
      <c r="CL9" s="373"/>
      <c r="CM9" s="373"/>
      <c r="CN9" s="373"/>
      <c r="CO9" s="373"/>
      <c r="CP9" s="373"/>
      <c r="CQ9" s="373"/>
      <c r="CR9" s="373"/>
      <c r="CS9" s="374"/>
      <c r="CT9" s="375">
        <v>10.4</v>
      </c>
      <c r="CU9" s="376"/>
      <c r="CV9" s="376"/>
      <c r="CW9" s="376"/>
      <c r="CX9" s="376"/>
      <c r="CY9" s="376"/>
      <c r="CZ9" s="376"/>
      <c r="DA9" s="377"/>
      <c r="DB9" s="375">
        <v>11.1</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178</v>
      </c>
      <c r="M10" s="362"/>
      <c r="N10" s="362"/>
      <c r="O10" s="362"/>
      <c r="P10" s="362"/>
      <c r="Q10" s="363"/>
      <c r="R10" s="391">
        <v>101514</v>
      </c>
      <c r="S10" s="392"/>
      <c r="T10" s="392"/>
      <c r="U10" s="392"/>
      <c r="V10" s="393"/>
      <c r="W10" s="501"/>
      <c r="X10" s="480"/>
      <c r="Y10" s="480"/>
      <c r="Z10" s="480"/>
      <c r="AA10" s="480"/>
      <c r="AB10" s="480"/>
      <c r="AC10" s="480"/>
      <c r="AD10" s="480"/>
      <c r="AE10" s="480"/>
      <c r="AF10" s="480"/>
      <c r="AG10" s="480"/>
      <c r="AH10" s="480"/>
      <c r="AI10" s="480"/>
      <c r="AJ10" s="480"/>
      <c r="AK10" s="480"/>
      <c r="AL10" s="504"/>
      <c r="AM10" s="361" t="s">
        <v>180</v>
      </c>
      <c r="AN10" s="362"/>
      <c r="AO10" s="362"/>
      <c r="AP10" s="362"/>
      <c r="AQ10" s="362"/>
      <c r="AR10" s="362"/>
      <c r="AS10" s="362"/>
      <c r="AT10" s="363"/>
      <c r="AU10" s="364" t="s">
        <v>139</v>
      </c>
      <c r="AV10" s="365"/>
      <c r="AW10" s="365"/>
      <c r="AX10" s="365"/>
      <c r="AY10" s="366" t="s">
        <v>182</v>
      </c>
      <c r="AZ10" s="367"/>
      <c r="BA10" s="367"/>
      <c r="BB10" s="367"/>
      <c r="BC10" s="367"/>
      <c r="BD10" s="367"/>
      <c r="BE10" s="367"/>
      <c r="BF10" s="367"/>
      <c r="BG10" s="367"/>
      <c r="BH10" s="367"/>
      <c r="BI10" s="367"/>
      <c r="BJ10" s="367"/>
      <c r="BK10" s="367"/>
      <c r="BL10" s="367"/>
      <c r="BM10" s="368"/>
      <c r="BN10" s="369">
        <v>75913</v>
      </c>
      <c r="BO10" s="370"/>
      <c r="BP10" s="370"/>
      <c r="BQ10" s="370"/>
      <c r="BR10" s="370"/>
      <c r="BS10" s="370"/>
      <c r="BT10" s="370"/>
      <c r="BU10" s="371"/>
      <c r="BV10" s="369">
        <v>601453</v>
      </c>
      <c r="BW10" s="370"/>
      <c r="BX10" s="370"/>
      <c r="BY10" s="370"/>
      <c r="BZ10" s="370"/>
      <c r="CA10" s="370"/>
      <c r="CB10" s="370"/>
      <c r="CC10" s="371"/>
      <c r="CD10" s="22" t="s">
        <v>184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186</v>
      </c>
      <c r="M11" s="395"/>
      <c r="N11" s="395"/>
      <c r="O11" s="395"/>
      <c r="P11" s="395"/>
      <c r="Q11" s="396"/>
      <c r="R11" s="397" t="s">
        <v>188</v>
      </c>
      <c r="S11" s="398"/>
      <c r="T11" s="398"/>
      <c r="U11" s="398"/>
      <c r="V11" s="399"/>
      <c r="W11" s="501"/>
      <c r="X11" s="480"/>
      <c r="Y11" s="480"/>
      <c r="Z11" s="480"/>
      <c r="AA11" s="480"/>
      <c r="AB11" s="480"/>
      <c r="AC11" s="480"/>
      <c r="AD11" s="480"/>
      <c r="AE11" s="480"/>
      <c r="AF11" s="480"/>
      <c r="AG11" s="480"/>
      <c r="AH11" s="480"/>
      <c r="AI11" s="480"/>
      <c r="AJ11" s="480"/>
      <c r="AK11" s="480"/>
      <c r="AL11" s="504"/>
      <c r="AM11" s="361" t="s">
        <v>190</v>
      </c>
      <c r="AN11" s="362"/>
      <c r="AO11" s="362"/>
      <c r="AP11" s="362"/>
      <c r="AQ11" s="362"/>
      <c r="AR11" s="362"/>
      <c r="AS11" s="362"/>
      <c r="AT11" s="363"/>
      <c r="AU11" s="364" t="s">
        <v>139</v>
      </c>
      <c r="AV11" s="365"/>
      <c r="AW11" s="365"/>
      <c r="AX11" s="365"/>
      <c r="AY11" s="366" t="s">
        <v>191</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194</v>
      </c>
      <c r="CE11" s="373"/>
      <c r="CF11" s="373"/>
      <c r="CG11" s="373"/>
      <c r="CH11" s="373"/>
      <c r="CI11" s="373"/>
      <c r="CJ11" s="373"/>
      <c r="CK11" s="373"/>
      <c r="CL11" s="373"/>
      <c r="CM11" s="373"/>
      <c r="CN11" s="373"/>
      <c r="CO11" s="373"/>
      <c r="CP11" s="373"/>
      <c r="CQ11" s="373"/>
      <c r="CR11" s="373"/>
      <c r="CS11" s="374"/>
      <c r="CT11" s="381" t="s">
        <v>33</v>
      </c>
      <c r="CU11" s="382"/>
      <c r="CV11" s="382"/>
      <c r="CW11" s="382"/>
      <c r="CX11" s="382"/>
      <c r="CY11" s="382"/>
      <c r="CZ11" s="382"/>
      <c r="DA11" s="383"/>
      <c r="DB11" s="381" t="s">
        <v>33</v>
      </c>
      <c r="DC11" s="382"/>
      <c r="DD11" s="382"/>
      <c r="DE11" s="382"/>
      <c r="DF11" s="382"/>
      <c r="DG11" s="382"/>
      <c r="DH11" s="382"/>
      <c r="DI11" s="383"/>
    </row>
    <row r="12" spans="1:119" ht="18.75" customHeight="1" x14ac:dyDescent="0.2">
      <c r="A12" s="2"/>
      <c r="B12" s="528" t="s">
        <v>195</v>
      </c>
      <c r="C12" s="529"/>
      <c r="D12" s="529"/>
      <c r="E12" s="529"/>
      <c r="F12" s="529"/>
      <c r="G12" s="529"/>
      <c r="H12" s="529"/>
      <c r="I12" s="529"/>
      <c r="J12" s="529"/>
      <c r="K12" s="530"/>
      <c r="L12" s="400" t="s">
        <v>197</v>
      </c>
      <c r="M12" s="401"/>
      <c r="N12" s="401"/>
      <c r="O12" s="401"/>
      <c r="P12" s="401"/>
      <c r="Q12" s="402"/>
      <c r="R12" s="403">
        <v>100156</v>
      </c>
      <c r="S12" s="404"/>
      <c r="T12" s="404"/>
      <c r="U12" s="404"/>
      <c r="V12" s="405"/>
      <c r="W12" s="406" t="s">
        <v>3</v>
      </c>
      <c r="X12" s="365"/>
      <c r="Y12" s="365"/>
      <c r="Z12" s="365"/>
      <c r="AA12" s="365"/>
      <c r="AB12" s="407"/>
      <c r="AC12" s="408" t="s">
        <v>199</v>
      </c>
      <c r="AD12" s="409"/>
      <c r="AE12" s="409"/>
      <c r="AF12" s="409"/>
      <c r="AG12" s="410"/>
      <c r="AH12" s="408" t="s">
        <v>203</v>
      </c>
      <c r="AI12" s="409"/>
      <c r="AJ12" s="409"/>
      <c r="AK12" s="409"/>
      <c r="AL12" s="411"/>
      <c r="AM12" s="361" t="s">
        <v>205</v>
      </c>
      <c r="AN12" s="362"/>
      <c r="AO12" s="362"/>
      <c r="AP12" s="362"/>
      <c r="AQ12" s="362"/>
      <c r="AR12" s="362"/>
      <c r="AS12" s="362"/>
      <c r="AT12" s="363"/>
      <c r="AU12" s="364" t="s">
        <v>139</v>
      </c>
      <c r="AV12" s="365"/>
      <c r="AW12" s="365"/>
      <c r="AX12" s="365"/>
      <c r="AY12" s="366" t="s">
        <v>208</v>
      </c>
      <c r="AZ12" s="367"/>
      <c r="BA12" s="367"/>
      <c r="BB12" s="367"/>
      <c r="BC12" s="367"/>
      <c r="BD12" s="367"/>
      <c r="BE12" s="367"/>
      <c r="BF12" s="367"/>
      <c r="BG12" s="367"/>
      <c r="BH12" s="367"/>
      <c r="BI12" s="367"/>
      <c r="BJ12" s="367"/>
      <c r="BK12" s="367"/>
      <c r="BL12" s="367"/>
      <c r="BM12" s="368"/>
      <c r="BN12" s="369">
        <v>496936</v>
      </c>
      <c r="BO12" s="370"/>
      <c r="BP12" s="370"/>
      <c r="BQ12" s="370"/>
      <c r="BR12" s="370"/>
      <c r="BS12" s="370"/>
      <c r="BT12" s="370"/>
      <c r="BU12" s="371"/>
      <c r="BV12" s="369">
        <v>0</v>
      </c>
      <c r="BW12" s="370"/>
      <c r="BX12" s="370"/>
      <c r="BY12" s="370"/>
      <c r="BZ12" s="370"/>
      <c r="CA12" s="370"/>
      <c r="CB12" s="370"/>
      <c r="CC12" s="371"/>
      <c r="CD12" s="372" t="s">
        <v>209</v>
      </c>
      <c r="CE12" s="373"/>
      <c r="CF12" s="373"/>
      <c r="CG12" s="373"/>
      <c r="CH12" s="373"/>
      <c r="CI12" s="373"/>
      <c r="CJ12" s="373"/>
      <c r="CK12" s="373"/>
      <c r="CL12" s="373"/>
      <c r="CM12" s="373"/>
      <c r="CN12" s="373"/>
      <c r="CO12" s="373"/>
      <c r="CP12" s="373"/>
      <c r="CQ12" s="373"/>
      <c r="CR12" s="373"/>
      <c r="CS12" s="374"/>
      <c r="CT12" s="381" t="s">
        <v>33</v>
      </c>
      <c r="CU12" s="382"/>
      <c r="CV12" s="382"/>
      <c r="CW12" s="382"/>
      <c r="CX12" s="382"/>
      <c r="CY12" s="382"/>
      <c r="CZ12" s="382"/>
      <c r="DA12" s="383"/>
      <c r="DB12" s="381" t="s">
        <v>33</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211</v>
      </c>
      <c r="N13" s="413"/>
      <c r="O13" s="413"/>
      <c r="P13" s="413"/>
      <c r="Q13" s="414"/>
      <c r="R13" s="415">
        <v>96927</v>
      </c>
      <c r="S13" s="416"/>
      <c r="T13" s="416"/>
      <c r="U13" s="416"/>
      <c r="V13" s="417"/>
      <c r="W13" s="516" t="s">
        <v>212</v>
      </c>
      <c r="X13" s="517"/>
      <c r="Y13" s="517"/>
      <c r="Z13" s="517"/>
      <c r="AA13" s="517"/>
      <c r="AB13" s="507"/>
      <c r="AC13" s="391">
        <v>1025</v>
      </c>
      <c r="AD13" s="392"/>
      <c r="AE13" s="392"/>
      <c r="AF13" s="392"/>
      <c r="AG13" s="418"/>
      <c r="AH13" s="391">
        <v>1134</v>
      </c>
      <c r="AI13" s="392"/>
      <c r="AJ13" s="392"/>
      <c r="AK13" s="392"/>
      <c r="AL13" s="393"/>
      <c r="AM13" s="361" t="s">
        <v>213</v>
      </c>
      <c r="AN13" s="362"/>
      <c r="AO13" s="362"/>
      <c r="AP13" s="362"/>
      <c r="AQ13" s="362"/>
      <c r="AR13" s="362"/>
      <c r="AS13" s="362"/>
      <c r="AT13" s="363"/>
      <c r="AU13" s="364" t="s">
        <v>157</v>
      </c>
      <c r="AV13" s="365"/>
      <c r="AW13" s="365"/>
      <c r="AX13" s="365"/>
      <c r="AY13" s="366" t="s">
        <v>214</v>
      </c>
      <c r="AZ13" s="367"/>
      <c r="BA13" s="367"/>
      <c r="BB13" s="367"/>
      <c r="BC13" s="367"/>
      <c r="BD13" s="367"/>
      <c r="BE13" s="367"/>
      <c r="BF13" s="367"/>
      <c r="BG13" s="367"/>
      <c r="BH13" s="367"/>
      <c r="BI13" s="367"/>
      <c r="BJ13" s="367"/>
      <c r="BK13" s="367"/>
      <c r="BL13" s="367"/>
      <c r="BM13" s="368"/>
      <c r="BN13" s="369">
        <v>-1126405</v>
      </c>
      <c r="BO13" s="370"/>
      <c r="BP13" s="370"/>
      <c r="BQ13" s="370"/>
      <c r="BR13" s="370"/>
      <c r="BS13" s="370"/>
      <c r="BT13" s="370"/>
      <c r="BU13" s="371"/>
      <c r="BV13" s="369">
        <v>98519</v>
      </c>
      <c r="BW13" s="370"/>
      <c r="BX13" s="370"/>
      <c r="BY13" s="370"/>
      <c r="BZ13" s="370"/>
      <c r="CA13" s="370"/>
      <c r="CB13" s="370"/>
      <c r="CC13" s="371"/>
      <c r="CD13" s="372" t="s">
        <v>94</v>
      </c>
      <c r="CE13" s="373"/>
      <c r="CF13" s="373"/>
      <c r="CG13" s="373"/>
      <c r="CH13" s="373"/>
      <c r="CI13" s="373"/>
      <c r="CJ13" s="373"/>
      <c r="CK13" s="373"/>
      <c r="CL13" s="373"/>
      <c r="CM13" s="373"/>
      <c r="CN13" s="373"/>
      <c r="CO13" s="373"/>
      <c r="CP13" s="373"/>
      <c r="CQ13" s="373"/>
      <c r="CR13" s="373"/>
      <c r="CS13" s="374"/>
      <c r="CT13" s="375">
        <v>7.4</v>
      </c>
      <c r="CU13" s="376"/>
      <c r="CV13" s="376"/>
      <c r="CW13" s="376"/>
      <c r="CX13" s="376"/>
      <c r="CY13" s="376"/>
      <c r="CZ13" s="376"/>
      <c r="DA13" s="377"/>
      <c r="DB13" s="375">
        <v>7.7</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215</v>
      </c>
      <c r="M14" s="420"/>
      <c r="N14" s="420"/>
      <c r="O14" s="420"/>
      <c r="P14" s="420"/>
      <c r="Q14" s="421"/>
      <c r="R14" s="415">
        <v>99910</v>
      </c>
      <c r="S14" s="416"/>
      <c r="T14" s="416"/>
      <c r="U14" s="416"/>
      <c r="V14" s="417"/>
      <c r="W14" s="502"/>
      <c r="X14" s="503"/>
      <c r="Y14" s="503"/>
      <c r="Z14" s="503"/>
      <c r="AA14" s="503"/>
      <c r="AB14" s="493"/>
      <c r="AC14" s="422">
        <v>2.2999999999999998</v>
      </c>
      <c r="AD14" s="423"/>
      <c r="AE14" s="423"/>
      <c r="AF14" s="423"/>
      <c r="AG14" s="424"/>
      <c r="AH14" s="422">
        <v>2.5</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219</v>
      </c>
      <c r="CE14" s="427"/>
      <c r="CF14" s="427"/>
      <c r="CG14" s="427"/>
      <c r="CH14" s="427"/>
      <c r="CI14" s="427"/>
      <c r="CJ14" s="427"/>
      <c r="CK14" s="427"/>
      <c r="CL14" s="427"/>
      <c r="CM14" s="427"/>
      <c r="CN14" s="427"/>
      <c r="CO14" s="427"/>
      <c r="CP14" s="427"/>
      <c r="CQ14" s="427"/>
      <c r="CR14" s="427"/>
      <c r="CS14" s="428"/>
      <c r="CT14" s="429">
        <v>28.6</v>
      </c>
      <c r="CU14" s="430"/>
      <c r="CV14" s="430"/>
      <c r="CW14" s="430"/>
      <c r="CX14" s="430"/>
      <c r="CY14" s="430"/>
      <c r="CZ14" s="430"/>
      <c r="DA14" s="431"/>
      <c r="DB14" s="429">
        <v>31.2</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211</v>
      </c>
      <c r="N15" s="413"/>
      <c r="O15" s="413"/>
      <c r="P15" s="413"/>
      <c r="Q15" s="414"/>
      <c r="R15" s="415">
        <v>97059</v>
      </c>
      <c r="S15" s="416"/>
      <c r="T15" s="416"/>
      <c r="U15" s="416"/>
      <c r="V15" s="417"/>
      <c r="W15" s="516" t="s">
        <v>220</v>
      </c>
      <c r="X15" s="517"/>
      <c r="Y15" s="517"/>
      <c r="Z15" s="517"/>
      <c r="AA15" s="517"/>
      <c r="AB15" s="507"/>
      <c r="AC15" s="391">
        <v>11272</v>
      </c>
      <c r="AD15" s="392"/>
      <c r="AE15" s="392"/>
      <c r="AF15" s="392"/>
      <c r="AG15" s="418"/>
      <c r="AH15" s="391">
        <v>12202</v>
      </c>
      <c r="AI15" s="392"/>
      <c r="AJ15" s="392"/>
      <c r="AK15" s="392"/>
      <c r="AL15" s="393"/>
      <c r="AM15" s="361"/>
      <c r="AN15" s="362"/>
      <c r="AO15" s="362"/>
      <c r="AP15" s="362"/>
      <c r="AQ15" s="362"/>
      <c r="AR15" s="362"/>
      <c r="AS15" s="362"/>
      <c r="AT15" s="363"/>
      <c r="AU15" s="364"/>
      <c r="AV15" s="365"/>
      <c r="AW15" s="365"/>
      <c r="AX15" s="365"/>
      <c r="AY15" s="349" t="s">
        <v>221</v>
      </c>
      <c r="AZ15" s="350"/>
      <c r="BA15" s="350"/>
      <c r="BB15" s="350"/>
      <c r="BC15" s="350"/>
      <c r="BD15" s="350"/>
      <c r="BE15" s="350"/>
      <c r="BF15" s="350"/>
      <c r="BG15" s="350"/>
      <c r="BH15" s="350"/>
      <c r="BI15" s="350"/>
      <c r="BJ15" s="350"/>
      <c r="BK15" s="350"/>
      <c r="BL15" s="350"/>
      <c r="BM15" s="351"/>
      <c r="BN15" s="352">
        <v>15540097</v>
      </c>
      <c r="BO15" s="353"/>
      <c r="BP15" s="353"/>
      <c r="BQ15" s="353"/>
      <c r="BR15" s="353"/>
      <c r="BS15" s="353"/>
      <c r="BT15" s="353"/>
      <c r="BU15" s="354"/>
      <c r="BV15" s="352">
        <v>14696997</v>
      </c>
      <c r="BW15" s="353"/>
      <c r="BX15" s="353"/>
      <c r="BY15" s="353"/>
      <c r="BZ15" s="353"/>
      <c r="CA15" s="353"/>
      <c r="CB15" s="353"/>
      <c r="CC15" s="354"/>
      <c r="CD15" s="355" t="s">
        <v>224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217</v>
      </c>
      <c r="M16" s="432"/>
      <c r="N16" s="432"/>
      <c r="O16" s="432"/>
      <c r="P16" s="432"/>
      <c r="Q16" s="433"/>
      <c r="R16" s="434" t="s">
        <v>179</v>
      </c>
      <c r="S16" s="435"/>
      <c r="T16" s="435"/>
      <c r="U16" s="435"/>
      <c r="V16" s="436"/>
      <c r="W16" s="502"/>
      <c r="X16" s="503"/>
      <c r="Y16" s="503"/>
      <c r="Z16" s="503"/>
      <c r="AA16" s="503"/>
      <c r="AB16" s="493"/>
      <c r="AC16" s="422">
        <v>24.9</v>
      </c>
      <c r="AD16" s="423"/>
      <c r="AE16" s="423"/>
      <c r="AF16" s="423"/>
      <c r="AG16" s="424"/>
      <c r="AH16" s="422">
        <v>27</v>
      </c>
      <c r="AI16" s="423"/>
      <c r="AJ16" s="423"/>
      <c r="AK16" s="423"/>
      <c r="AL16" s="425"/>
      <c r="AM16" s="361"/>
      <c r="AN16" s="362"/>
      <c r="AO16" s="362"/>
      <c r="AP16" s="362"/>
      <c r="AQ16" s="362"/>
      <c r="AR16" s="362"/>
      <c r="AS16" s="362"/>
      <c r="AT16" s="363"/>
      <c r="AU16" s="364"/>
      <c r="AV16" s="365"/>
      <c r="AW16" s="365"/>
      <c r="AX16" s="365"/>
      <c r="AY16" s="366" t="s">
        <v>225</v>
      </c>
      <c r="AZ16" s="367"/>
      <c r="BA16" s="367"/>
      <c r="BB16" s="367"/>
      <c r="BC16" s="367"/>
      <c r="BD16" s="367"/>
      <c r="BE16" s="367"/>
      <c r="BF16" s="367"/>
      <c r="BG16" s="367"/>
      <c r="BH16" s="367"/>
      <c r="BI16" s="367"/>
      <c r="BJ16" s="367"/>
      <c r="BK16" s="367"/>
      <c r="BL16" s="367"/>
      <c r="BM16" s="368"/>
      <c r="BN16" s="369">
        <v>16582155</v>
      </c>
      <c r="BO16" s="370"/>
      <c r="BP16" s="370"/>
      <c r="BQ16" s="370"/>
      <c r="BR16" s="370"/>
      <c r="BS16" s="370"/>
      <c r="BT16" s="370"/>
      <c r="BU16" s="371"/>
      <c r="BV16" s="369">
        <v>16051430</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226</v>
      </c>
      <c r="N17" s="438"/>
      <c r="O17" s="438"/>
      <c r="P17" s="438"/>
      <c r="Q17" s="439"/>
      <c r="R17" s="434" t="s">
        <v>228</v>
      </c>
      <c r="S17" s="435"/>
      <c r="T17" s="435"/>
      <c r="U17" s="435"/>
      <c r="V17" s="436"/>
      <c r="W17" s="516" t="s">
        <v>57</v>
      </c>
      <c r="X17" s="517"/>
      <c r="Y17" s="517"/>
      <c r="Z17" s="517"/>
      <c r="AA17" s="517"/>
      <c r="AB17" s="507"/>
      <c r="AC17" s="391">
        <v>32925</v>
      </c>
      <c r="AD17" s="392"/>
      <c r="AE17" s="392"/>
      <c r="AF17" s="392"/>
      <c r="AG17" s="418"/>
      <c r="AH17" s="391">
        <v>31910</v>
      </c>
      <c r="AI17" s="392"/>
      <c r="AJ17" s="392"/>
      <c r="AK17" s="392"/>
      <c r="AL17" s="393"/>
      <c r="AM17" s="361"/>
      <c r="AN17" s="362"/>
      <c r="AO17" s="362"/>
      <c r="AP17" s="362"/>
      <c r="AQ17" s="362"/>
      <c r="AR17" s="362"/>
      <c r="AS17" s="362"/>
      <c r="AT17" s="363"/>
      <c r="AU17" s="364"/>
      <c r="AV17" s="365"/>
      <c r="AW17" s="365"/>
      <c r="AX17" s="365"/>
      <c r="AY17" s="366" t="s">
        <v>229</v>
      </c>
      <c r="AZ17" s="367"/>
      <c r="BA17" s="367"/>
      <c r="BB17" s="367"/>
      <c r="BC17" s="367"/>
      <c r="BD17" s="367"/>
      <c r="BE17" s="367"/>
      <c r="BF17" s="367"/>
      <c r="BG17" s="367"/>
      <c r="BH17" s="367"/>
      <c r="BI17" s="367"/>
      <c r="BJ17" s="367"/>
      <c r="BK17" s="367"/>
      <c r="BL17" s="367"/>
      <c r="BM17" s="368"/>
      <c r="BN17" s="369">
        <v>19873082</v>
      </c>
      <c r="BO17" s="370"/>
      <c r="BP17" s="370"/>
      <c r="BQ17" s="370"/>
      <c r="BR17" s="370"/>
      <c r="BS17" s="370"/>
      <c r="BT17" s="370"/>
      <c r="BU17" s="371"/>
      <c r="BV17" s="369">
        <v>18759523</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161</v>
      </c>
      <c r="C18" s="441"/>
      <c r="D18" s="441"/>
      <c r="E18" s="442"/>
      <c r="F18" s="442"/>
      <c r="G18" s="442"/>
      <c r="H18" s="442"/>
      <c r="I18" s="442"/>
      <c r="J18" s="442"/>
      <c r="K18" s="442"/>
      <c r="L18" s="443">
        <v>55.56</v>
      </c>
      <c r="M18" s="443"/>
      <c r="N18" s="443"/>
      <c r="O18" s="443"/>
      <c r="P18" s="443"/>
      <c r="Q18" s="443"/>
      <c r="R18" s="444"/>
      <c r="S18" s="444"/>
      <c r="T18" s="444"/>
      <c r="U18" s="444"/>
      <c r="V18" s="445"/>
      <c r="W18" s="518"/>
      <c r="X18" s="519"/>
      <c r="Y18" s="519"/>
      <c r="Z18" s="519"/>
      <c r="AA18" s="519"/>
      <c r="AB18" s="510"/>
      <c r="AC18" s="446">
        <v>72.8</v>
      </c>
      <c r="AD18" s="447"/>
      <c r="AE18" s="447"/>
      <c r="AF18" s="447"/>
      <c r="AG18" s="448"/>
      <c r="AH18" s="446">
        <v>70.5</v>
      </c>
      <c r="AI18" s="447"/>
      <c r="AJ18" s="447"/>
      <c r="AK18" s="447"/>
      <c r="AL18" s="449"/>
      <c r="AM18" s="361"/>
      <c r="AN18" s="362"/>
      <c r="AO18" s="362"/>
      <c r="AP18" s="362"/>
      <c r="AQ18" s="362"/>
      <c r="AR18" s="362"/>
      <c r="AS18" s="362"/>
      <c r="AT18" s="363"/>
      <c r="AU18" s="364"/>
      <c r="AV18" s="365"/>
      <c r="AW18" s="365"/>
      <c r="AX18" s="365"/>
      <c r="AY18" s="366" t="s">
        <v>231</v>
      </c>
      <c r="AZ18" s="367"/>
      <c r="BA18" s="367"/>
      <c r="BB18" s="367"/>
      <c r="BC18" s="367"/>
      <c r="BD18" s="367"/>
      <c r="BE18" s="367"/>
      <c r="BF18" s="367"/>
      <c r="BG18" s="367"/>
      <c r="BH18" s="367"/>
      <c r="BI18" s="367"/>
      <c r="BJ18" s="367"/>
      <c r="BK18" s="367"/>
      <c r="BL18" s="367"/>
      <c r="BM18" s="368"/>
      <c r="BN18" s="369">
        <v>20740206</v>
      </c>
      <c r="BO18" s="370"/>
      <c r="BP18" s="370"/>
      <c r="BQ18" s="370"/>
      <c r="BR18" s="370"/>
      <c r="BS18" s="370"/>
      <c r="BT18" s="370"/>
      <c r="BU18" s="371"/>
      <c r="BV18" s="369">
        <v>20679566</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81</v>
      </c>
      <c r="C19" s="441"/>
      <c r="D19" s="441"/>
      <c r="E19" s="442"/>
      <c r="F19" s="442"/>
      <c r="G19" s="442"/>
      <c r="H19" s="442"/>
      <c r="I19" s="442"/>
      <c r="J19" s="442"/>
      <c r="K19" s="442"/>
      <c r="L19" s="450">
        <v>1832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233</v>
      </c>
      <c r="AZ19" s="367"/>
      <c r="BA19" s="367"/>
      <c r="BB19" s="367"/>
      <c r="BC19" s="367"/>
      <c r="BD19" s="367"/>
      <c r="BE19" s="367"/>
      <c r="BF19" s="367"/>
      <c r="BG19" s="367"/>
      <c r="BH19" s="367"/>
      <c r="BI19" s="367"/>
      <c r="BJ19" s="367"/>
      <c r="BK19" s="367"/>
      <c r="BL19" s="367"/>
      <c r="BM19" s="368"/>
      <c r="BN19" s="369">
        <v>25977294</v>
      </c>
      <c r="BO19" s="370"/>
      <c r="BP19" s="370"/>
      <c r="BQ19" s="370"/>
      <c r="BR19" s="370"/>
      <c r="BS19" s="370"/>
      <c r="BT19" s="370"/>
      <c r="BU19" s="371"/>
      <c r="BV19" s="369">
        <v>25888583</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234</v>
      </c>
      <c r="C20" s="441"/>
      <c r="D20" s="441"/>
      <c r="E20" s="442"/>
      <c r="F20" s="442"/>
      <c r="G20" s="442"/>
      <c r="H20" s="442"/>
      <c r="I20" s="442"/>
      <c r="J20" s="442"/>
      <c r="K20" s="442"/>
      <c r="L20" s="450">
        <v>45361</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235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206</v>
      </c>
      <c r="C22" s="563"/>
      <c r="D22" s="564"/>
      <c r="E22" s="512" t="s">
        <v>3</v>
      </c>
      <c r="F22" s="517"/>
      <c r="G22" s="517"/>
      <c r="H22" s="517"/>
      <c r="I22" s="517"/>
      <c r="J22" s="517"/>
      <c r="K22" s="507"/>
      <c r="L22" s="512" t="s">
        <v>85</v>
      </c>
      <c r="M22" s="517"/>
      <c r="N22" s="517"/>
      <c r="O22" s="517"/>
      <c r="P22" s="507"/>
      <c r="Q22" s="539" t="s">
        <v>239</v>
      </c>
      <c r="R22" s="540"/>
      <c r="S22" s="540"/>
      <c r="T22" s="540"/>
      <c r="U22" s="540"/>
      <c r="V22" s="541"/>
      <c r="W22" s="571" t="s">
        <v>240</v>
      </c>
      <c r="X22" s="563"/>
      <c r="Y22" s="564"/>
      <c r="Z22" s="512" t="s">
        <v>3</v>
      </c>
      <c r="AA22" s="517"/>
      <c r="AB22" s="517"/>
      <c r="AC22" s="517"/>
      <c r="AD22" s="517"/>
      <c r="AE22" s="517"/>
      <c r="AF22" s="517"/>
      <c r="AG22" s="507"/>
      <c r="AH22" s="545" t="s">
        <v>242</v>
      </c>
      <c r="AI22" s="517"/>
      <c r="AJ22" s="517"/>
      <c r="AK22" s="517"/>
      <c r="AL22" s="507"/>
      <c r="AM22" s="545" t="s">
        <v>246</v>
      </c>
      <c r="AN22" s="546"/>
      <c r="AO22" s="546"/>
      <c r="AP22" s="546"/>
      <c r="AQ22" s="546"/>
      <c r="AR22" s="547"/>
      <c r="AS22" s="539" t="s">
        <v>239</v>
      </c>
      <c r="AT22" s="540"/>
      <c r="AU22" s="540"/>
      <c r="AV22" s="540"/>
      <c r="AW22" s="540"/>
      <c r="AX22" s="551"/>
      <c r="AY22" s="349" t="s">
        <v>78</v>
      </c>
      <c r="AZ22" s="350"/>
      <c r="BA22" s="350"/>
      <c r="BB22" s="350"/>
      <c r="BC22" s="350"/>
      <c r="BD22" s="350"/>
      <c r="BE22" s="350"/>
      <c r="BF22" s="350"/>
      <c r="BG22" s="350"/>
      <c r="BH22" s="350"/>
      <c r="BI22" s="350"/>
      <c r="BJ22" s="350"/>
      <c r="BK22" s="350"/>
      <c r="BL22" s="350"/>
      <c r="BM22" s="351"/>
      <c r="BN22" s="352">
        <v>19323397</v>
      </c>
      <c r="BO22" s="353"/>
      <c r="BP22" s="353"/>
      <c r="BQ22" s="353"/>
      <c r="BR22" s="353"/>
      <c r="BS22" s="353"/>
      <c r="BT22" s="353"/>
      <c r="BU22" s="354"/>
      <c r="BV22" s="352">
        <v>20702186</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248</v>
      </c>
      <c r="AZ23" s="367"/>
      <c r="BA23" s="367"/>
      <c r="BB23" s="367"/>
      <c r="BC23" s="367"/>
      <c r="BD23" s="367"/>
      <c r="BE23" s="367"/>
      <c r="BF23" s="367"/>
      <c r="BG23" s="367"/>
      <c r="BH23" s="367"/>
      <c r="BI23" s="367"/>
      <c r="BJ23" s="367"/>
      <c r="BK23" s="367"/>
      <c r="BL23" s="367"/>
      <c r="BM23" s="368"/>
      <c r="BN23" s="369">
        <v>13427517</v>
      </c>
      <c r="BO23" s="370"/>
      <c r="BP23" s="370"/>
      <c r="BQ23" s="370"/>
      <c r="BR23" s="370"/>
      <c r="BS23" s="370"/>
      <c r="BT23" s="370"/>
      <c r="BU23" s="371"/>
      <c r="BV23" s="369">
        <v>14977506</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249</v>
      </c>
      <c r="F24" s="362"/>
      <c r="G24" s="362"/>
      <c r="H24" s="362"/>
      <c r="I24" s="362"/>
      <c r="J24" s="362"/>
      <c r="K24" s="363"/>
      <c r="L24" s="391">
        <v>1</v>
      </c>
      <c r="M24" s="392"/>
      <c r="N24" s="392"/>
      <c r="O24" s="392"/>
      <c r="P24" s="418"/>
      <c r="Q24" s="391">
        <v>9177</v>
      </c>
      <c r="R24" s="392"/>
      <c r="S24" s="392"/>
      <c r="T24" s="392"/>
      <c r="U24" s="392"/>
      <c r="V24" s="418"/>
      <c r="W24" s="572"/>
      <c r="X24" s="566"/>
      <c r="Y24" s="567"/>
      <c r="Z24" s="390" t="s">
        <v>250</v>
      </c>
      <c r="AA24" s="362"/>
      <c r="AB24" s="362"/>
      <c r="AC24" s="362"/>
      <c r="AD24" s="362"/>
      <c r="AE24" s="362"/>
      <c r="AF24" s="362"/>
      <c r="AG24" s="363"/>
      <c r="AH24" s="391">
        <v>599</v>
      </c>
      <c r="AI24" s="392"/>
      <c r="AJ24" s="392"/>
      <c r="AK24" s="392"/>
      <c r="AL24" s="418"/>
      <c r="AM24" s="391">
        <v>1886850</v>
      </c>
      <c r="AN24" s="392"/>
      <c r="AO24" s="392"/>
      <c r="AP24" s="392"/>
      <c r="AQ24" s="392"/>
      <c r="AR24" s="418"/>
      <c r="AS24" s="391">
        <v>3150</v>
      </c>
      <c r="AT24" s="392"/>
      <c r="AU24" s="392"/>
      <c r="AV24" s="392"/>
      <c r="AW24" s="392"/>
      <c r="AX24" s="393"/>
      <c r="AY24" s="464" t="s">
        <v>252</v>
      </c>
      <c r="AZ24" s="465"/>
      <c r="BA24" s="465"/>
      <c r="BB24" s="465"/>
      <c r="BC24" s="465"/>
      <c r="BD24" s="465"/>
      <c r="BE24" s="465"/>
      <c r="BF24" s="465"/>
      <c r="BG24" s="465"/>
      <c r="BH24" s="465"/>
      <c r="BI24" s="465"/>
      <c r="BJ24" s="465"/>
      <c r="BK24" s="465"/>
      <c r="BL24" s="465"/>
      <c r="BM24" s="466"/>
      <c r="BN24" s="369">
        <v>9890433</v>
      </c>
      <c r="BO24" s="370"/>
      <c r="BP24" s="370"/>
      <c r="BQ24" s="370"/>
      <c r="BR24" s="370"/>
      <c r="BS24" s="370"/>
      <c r="BT24" s="370"/>
      <c r="BU24" s="371"/>
      <c r="BV24" s="369">
        <v>10340941</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253</v>
      </c>
      <c r="F25" s="362"/>
      <c r="G25" s="362"/>
      <c r="H25" s="362"/>
      <c r="I25" s="362"/>
      <c r="J25" s="362"/>
      <c r="K25" s="363"/>
      <c r="L25" s="391">
        <v>2</v>
      </c>
      <c r="M25" s="392"/>
      <c r="N25" s="392"/>
      <c r="O25" s="392"/>
      <c r="P25" s="418"/>
      <c r="Q25" s="391">
        <v>7340</v>
      </c>
      <c r="R25" s="392"/>
      <c r="S25" s="392"/>
      <c r="T25" s="392"/>
      <c r="U25" s="392"/>
      <c r="V25" s="418"/>
      <c r="W25" s="572"/>
      <c r="X25" s="566"/>
      <c r="Y25" s="567"/>
      <c r="Z25" s="390" t="s">
        <v>254</v>
      </c>
      <c r="AA25" s="362"/>
      <c r="AB25" s="362"/>
      <c r="AC25" s="362"/>
      <c r="AD25" s="362"/>
      <c r="AE25" s="362"/>
      <c r="AF25" s="362"/>
      <c r="AG25" s="363"/>
      <c r="AH25" s="391">
        <v>128</v>
      </c>
      <c r="AI25" s="392"/>
      <c r="AJ25" s="392"/>
      <c r="AK25" s="392"/>
      <c r="AL25" s="418"/>
      <c r="AM25" s="391">
        <v>396672</v>
      </c>
      <c r="AN25" s="392"/>
      <c r="AO25" s="392"/>
      <c r="AP25" s="392"/>
      <c r="AQ25" s="392"/>
      <c r="AR25" s="418"/>
      <c r="AS25" s="391">
        <v>3099</v>
      </c>
      <c r="AT25" s="392"/>
      <c r="AU25" s="392"/>
      <c r="AV25" s="392"/>
      <c r="AW25" s="392"/>
      <c r="AX25" s="393"/>
      <c r="AY25" s="349" t="s">
        <v>255</v>
      </c>
      <c r="AZ25" s="350"/>
      <c r="BA25" s="350"/>
      <c r="BB25" s="350"/>
      <c r="BC25" s="350"/>
      <c r="BD25" s="350"/>
      <c r="BE25" s="350"/>
      <c r="BF25" s="350"/>
      <c r="BG25" s="350"/>
      <c r="BH25" s="350"/>
      <c r="BI25" s="350"/>
      <c r="BJ25" s="350"/>
      <c r="BK25" s="350"/>
      <c r="BL25" s="350"/>
      <c r="BM25" s="351"/>
      <c r="BN25" s="352">
        <v>9215131</v>
      </c>
      <c r="BO25" s="353"/>
      <c r="BP25" s="353"/>
      <c r="BQ25" s="353"/>
      <c r="BR25" s="353"/>
      <c r="BS25" s="353"/>
      <c r="BT25" s="353"/>
      <c r="BU25" s="354"/>
      <c r="BV25" s="352">
        <v>7236982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258</v>
      </c>
      <c r="F26" s="362"/>
      <c r="G26" s="362"/>
      <c r="H26" s="362"/>
      <c r="I26" s="362"/>
      <c r="J26" s="362"/>
      <c r="K26" s="363"/>
      <c r="L26" s="391">
        <v>1</v>
      </c>
      <c r="M26" s="392"/>
      <c r="N26" s="392"/>
      <c r="O26" s="392"/>
      <c r="P26" s="418"/>
      <c r="Q26" s="391">
        <v>6742</v>
      </c>
      <c r="R26" s="392"/>
      <c r="S26" s="392"/>
      <c r="T26" s="392"/>
      <c r="U26" s="392"/>
      <c r="V26" s="418"/>
      <c r="W26" s="572"/>
      <c r="X26" s="566"/>
      <c r="Y26" s="567"/>
      <c r="Z26" s="390" t="s">
        <v>262</v>
      </c>
      <c r="AA26" s="470"/>
      <c r="AB26" s="470"/>
      <c r="AC26" s="470"/>
      <c r="AD26" s="470"/>
      <c r="AE26" s="470"/>
      <c r="AF26" s="470"/>
      <c r="AG26" s="471"/>
      <c r="AH26" s="391">
        <v>53</v>
      </c>
      <c r="AI26" s="392"/>
      <c r="AJ26" s="392"/>
      <c r="AK26" s="392"/>
      <c r="AL26" s="418"/>
      <c r="AM26" s="391">
        <v>162339</v>
      </c>
      <c r="AN26" s="392"/>
      <c r="AO26" s="392"/>
      <c r="AP26" s="392"/>
      <c r="AQ26" s="392"/>
      <c r="AR26" s="418"/>
      <c r="AS26" s="391">
        <v>3063</v>
      </c>
      <c r="AT26" s="392"/>
      <c r="AU26" s="392"/>
      <c r="AV26" s="392"/>
      <c r="AW26" s="392"/>
      <c r="AX26" s="393"/>
      <c r="AY26" s="372" t="s">
        <v>163</v>
      </c>
      <c r="AZ26" s="373"/>
      <c r="BA26" s="373"/>
      <c r="BB26" s="373"/>
      <c r="BC26" s="373"/>
      <c r="BD26" s="373"/>
      <c r="BE26" s="373"/>
      <c r="BF26" s="373"/>
      <c r="BG26" s="373"/>
      <c r="BH26" s="373"/>
      <c r="BI26" s="373"/>
      <c r="BJ26" s="373"/>
      <c r="BK26" s="373"/>
      <c r="BL26" s="373"/>
      <c r="BM26" s="374"/>
      <c r="BN26" s="369" t="s">
        <v>33</v>
      </c>
      <c r="BO26" s="370"/>
      <c r="BP26" s="370"/>
      <c r="BQ26" s="370"/>
      <c r="BR26" s="370"/>
      <c r="BS26" s="370"/>
      <c r="BT26" s="370"/>
      <c r="BU26" s="371"/>
      <c r="BV26" s="369" t="s">
        <v>33</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151</v>
      </c>
      <c r="F27" s="362"/>
      <c r="G27" s="362"/>
      <c r="H27" s="362"/>
      <c r="I27" s="362"/>
      <c r="J27" s="362"/>
      <c r="K27" s="363"/>
      <c r="L27" s="391">
        <v>1</v>
      </c>
      <c r="M27" s="392"/>
      <c r="N27" s="392"/>
      <c r="O27" s="392"/>
      <c r="P27" s="418"/>
      <c r="Q27" s="391">
        <v>5440</v>
      </c>
      <c r="R27" s="392"/>
      <c r="S27" s="392"/>
      <c r="T27" s="392"/>
      <c r="U27" s="392"/>
      <c r="V27" s="418"/>
      <c r="W27" s="572"/>
      <c r="X27" s="566"/>
      <c r="Y27" s="567"/>
      <c r="Z27" s="390" t="s">
        <v>202</v>
      </c>
      <c r="AA27" s="362"/>
      <c r="AB27" s="362"/>
      <c r="AC27" s="362"/>
      <c r="AD27" s="362"/>
      <c r="AE27" s="362"/>
      <c r="AF27" s="362"/>
      <c r="AG27" s="363"/>
      <c r="AH27" s="391">
        <v>14</v>
      </c>
      <c r="AI27" s="392"/>
      <c r="AJ27" s="392"/>
      <c r="AK27" s="392"/>
      <c r="AL27" s="418"/>
      <c r="AM27" s="391">
        <v>52066</v>
      </c>
      <c r="AN27" s="392"/>
      <c r="AO27" s="392"/>
      <c r="AP27" s="392"/>
      <c r="AQ27" s="392"/>
      <c r="AR27" s="418"/>
      <c r="AS27" s="391">
        <v>3719</v>
      </c>
      <c r="AT27" s="392"/>
      <c r="AU27" s="392"/>
      <c r="AV27" s="392"/>
      <c r="AW27" s="392"/>
      <c r="AX27" s="393"/>
      <c r="AY27" s="426" t="s">
        <v>265</v>
      </c>
      <c r="AZ27" s="427"/>
      <c r="BA27" s="427"/>
      <c r="BB27" s="427"/>
      <c r="BC27" s="427"/>
      <c r="BD27" s="427"/>
      <c r="BE27" s="427"/>
      <c r="BF27" s="427"/>
      <c r="BG27" s="427"/>
      <c r="BH27" s="427"/>
      <c r="BI27" s="427"/>
      <c r="BJ27" s="427"/>
      <c r="BK27" s="427"/>
      <c r="BL27" s="427"/>
      <c r="BM27" s="428"/>
      <c r="BN27" s="467" t="s">
        <v>33</v>
      </c>
      <c r="BO27" s="468"/>
      <c r="BP27" s="468"/>
      <c r="BQ27" s="468"/>
      <c r="BR27" s="468"/>
      <c r="BS27" s="468"/>
      <c r="BT27" s="468"/>
      <c r="BU27" s="469"/>
      <c r="BV27" s="467" t="s">
        <v>33</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266</v>
      </c>
      <c r="F28" s="362"/>
      <c r="G28" s="362"/>
      <c r="H28" s="362"/>
      <c r="I28" s="362"/>
      <c r="J28" s="362"/>
      <c r="K28" s="363"/>
      <c r="L28" s="391">
        <v>1</v>
      </c>
      <c r="M28" s="392"/>
      <c r="N28" s="392"/>
      <c r="O28" s="392"/>
      <c r="P28" s="418"/>
      <c r="Q28" s="391">
        <v>4690</v>
      </c>
      <c r="R28" s="392"/>
      <c r="S28" s="392"/>
      <c r="T28" s="392"/>
      <c r="U28" s="392"/>
      <c r="V28" s="418"/>
      <c r="W28" s="572"/>
      <c r="X28" s="566"/>
      <c r="Y28" s="567"/>
      <c r="Z28" s="390" t="s">
        <v>198</v>
      </c>
      <c r="AA28" s="362"/>
      <c r="AB28" s="362"/>
      <c r="AC28" s="362"/>
      <c r="AD28" s="362"/>
      <c r="AE28" s="362"/>
      <c r="AF28" s="362"/>
      <c r="AG28" s="363"/>
      <c r="AH28" s="391" t="s">
        <v>33</v>
      </c>
      <c r="AI28" s="392"/>
      <c r="AJ28" s="392"/>
      <c r="AK28" s="392"/>
      <c r="AL28" s="418"/>
      <c r="AM28" s="391" t="s">
        <v>33</v>
      </c>
      <c r="AN28" s="392"/>
      <c r="AO28" s="392"/>
      <c r="AP28" s="392"/>
      <c r="AQ28" s="392"/>
      <c r="AR28" s="418"/>
      <c r="AS28" s="391" t="s">
        <v>33</v>
      </c>
      <c r="AT28" s="392"/>
      <c r="AU28" s="392"/>
      <c r="AV28" s="392"/>
      <c r="AW28" s="392"/>
      <c r="AX28" s="393"/>
      <c r="AY28" s="553" t="s">
        <v>169</v>
      </c>
      <c r="AZ28" s="554"/>
      <c r="BA28" s="554"/>
      <c r="BB28" s="555"/>
      <c r="BC28" s="349" t="s">
        <v>53</v>
      </c>
      <c r="BD28" s="350"/>
      <c r="BE28" s="350"/>
      <c r="BF28" s="350"/>
      <c r="BG28" s="350"/>
      <c r="BH28" s="350"/>
      <c r="BI28" s="350"/>
      <c r="BJ28" s="350"/>
      <c r="BK28" s="350"/>
      <c r="BL28" s="350"/>
      <c r="BM28" s="351"/>
      <c r="BN28" s="352">
        <v>1906217</v>
      </c>
      <c r="BO28" s="353"/>
      <c r="BP28" s="353"/>
      <c r="BQ28" s="353"/>
      <c r="BR28" s="353"/>
      <c r="BS28" s="353"/>
      <c r="BT28" s="353"/>
      <c r="BU28" s="354"/>
      <c r="BV28" s="352">
        <v>2327239</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267</v>
      </c>
      <c r="F29" s="362"/>
      <c r="G29" s="362"/>
      <c r="H29" s="362"/>
      <c r="I29" s="362"/>
      <c r="J29" s="362"/>
      <c r="K29" s="363"/>
      <c r="L29" s="391">
        <v>18</v>
      </c>
      <c r="M29" s="392"/>
      <c r="N29" s="392"/>
      <c r="O29" s="392"/>
      <c r="P29" s="418"/>
      <c r="Q29" s="391">
        <v>4350</v>
      </c>
      <c r="R29" s="392"/>
      <c r="S29" s="392"/>
      <c r="T29" s="392"/>
      <c r="U29" s="392"/>
      <c r="V29" s="418"/>
      <c r="W29" s="573"/>
      <c r="X29" s="574"/>
      <c r="Y29" s="575"/>
      <c r="Z29" s="390" t="s">
        <v>91</v>
      </c>
      <c r="AA29" s="362"/>
      <c r="AB29" s="362"/>
      <c r="AC29" s="362"/>
      <c r="AD29" s="362"/>
      <c r="AE29" s="362"/>
      <c r="AF29" s="362"/>
      <c r="AG29" s="363"/>
      <c r="AH29" s="391">
        <v>613</v>
      </c>
      <c r="AI29" s="392"/>
      <c r="AJ29" s="392"/>
      <c r="AK29" s="392"/>
      <c r="AL29" s="418"/>
      <c r="AM29" s="391">
        <v>1938916</v>
      </c>
      <c r="AN29" s="392"/>
      <c r="AO29" s="392"/>
      <c r="AP29" s="392"/>
      <c r="AQ29" s="392"/>
      <c r="AR29" s="418"/>
      <c r="AS29" s="391">
        <v>3163</v>
      </c>
      <c r="AT29" s="392"/>
      <c r="AU29" s="392"/>
      <c r="AV29" s="392"/>
      <c r="AW29" s="392"/>
      <c r="AX29" s="393"/>
      <c r="AY29" s="556"/>
      <c r="AZ29" s="557"/>
      <c r="BA29" s="557"/>
      <c r="BB29" s="558"/>
      <c r="BC29" s="366" t="s">
        <v>268</v>
      </c>
      <c r="BD29" s="367"/>
      <c r="BE29" s="367"/>
      <c r="BF29" s="367"/>
      <c r="BG29" s="367"/>
      <c r="BH29" s="367"/>
      <c r="BI29" s="367"/>
      <c r="BJ29" s="367"/>
      <c r="BK29" s="367"/>
      <c r="BL29" s="367"/>
      <c r="BM29" s="368"/>
      <c r="BN29" s="369" t="s">
        <v>33</v>
      </c>
      <c r="BO29" s="370"/>
      <c r="BP29" s="370"/>
      <c r="BQ29" s="370"/>
      <c r="BR29" s="370"/>
      <c r="BS29" s="370"/>
      <c r="BT29" s="370"/>
      <c r="BU29" s="371"/>
      <c r="BV29" s="369" t="s">
        <v>33</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173</v>
      </c>
      <c r="X30" s="476"/>
      <c r="Y30" s="476"/>
      <c r="Z30" s="476"/>
      <c r="AA30" s="476"/>
      <c r="AB30" s="476"/>
      <c r="AC30" s="476"/>
      <c r="AD30" s="476"/>
      <c r="AE30" s="476"/>
      <c r="AF30" s="476"/>
      <c r="AG30" s="477"/>
      <c r="AH30" s="446">
        <v>101.2</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96</v>
      </c>
      <c r="BD30" s="465"/>
      <c r="BE30" s="465"/>
      <c r="BF30" s="465"/>
      <c r="BG30" s="465"/>
      <c r="BH30" s="465"/>
      <c r="BI30" s="465"/>
      <c r="BJ30" s="465"/>
      <c r="BK30" s="465"/>
      <c r="BL30" s="465"/>
      <c r="BM30" s="466"/>
      <c r="BN30" s="467">
        <v>1108357</v>
      </c>
      <c r="BO30" s="468"/>
      <c r="BP30" s="468"/>
      <c r="BQ30" s="468"/>
      <c r="BR30" s="468"/>
      <c r="BS30" s="468"/>
      <c r="BT30" s="468"/>
      <c r="BU30" s="469"/>
      <c r="BV30" s="467">
        <v>625083</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270</v>
      </c>
      <c r="D32" s="478"/>
      <c r="E32" s="478"/>
      <c r="F32" s="478"/>
      <c r="G32" s="478"/>
      <c r="H32" s="478"/>
      <c r="I32" s="478"/>
      <c r="J32" s="478"/>
      <c r="K32" s="478"/>
      <c r="L32" s="478"/>
      <c r="M32" s="478"/>
      <c r="N32" s="478"/>
      <c r="O32" s="478"/>
      <c r="P32" s="478"/>
      <c r="Q32" s="478"/>
      <c r="R32" s="478"/>
      <c r="S32" s="478"/>
      <c r="U32" s="373" t="s">
        <v>272</v>
      </c>
      <c r="V32" s="373"/>
      <c r="W32" s="373"/>
      <c r="X32" s="373"/>
      <c r="Y32" s="373"/>
      <c r="Z32" s="373"/>
      <c r="AA32" s="373"/>
      <c r="AB32" s="373"/>
      <c r="AC32" s="373"/>
      <c r="AD32" s="373"/>
      <c r="AE32" s="373"/>
      <c r="AF32" s="373"/>
      <c r="AG32" s="373"/>
      <c r="AH32" s="373"/>
      <c r="AI32" s="373"/>
      <c r="AJ32" s="373"/>
      <c r="AK32" s="373"/>
      <c r="AM32" s="373" t="s">
        <v>187</v>
      </c>
      <c r="AN32" s="373"/>
      <c r="AO32" s="373"/>
      <c r="AP32" s="373"/>
      <c r="AQ32" s="373"/>
      <c r="AR32" s="373"/>
      <c r="AS32" s="373"/>
      <c r="AT32" s="373"/>
      <c r="AU32" s="373"/>
      <c r="AV32" s="373"/>
      <c r="AW32" s="373"/>
      <c r="AX32" s="373"/>
      <c r="AY32" s="373"/>
      <c r="AZ32" s="373"/>
      <c r="BA32" s="373"/>
      <c r="BB32" s="373"/>
      <c r="BC32" s="373"/>
      <c r="BE32" s="373" t="s">
        <v>273</v>
      </c>
      <c r="BF32" s="373"/>
      <c r="BG32" s="373"/>
      <c r="BH32" s="373"/>
      <c r="BI32" s="373"/>
      <c r="BJ32" s="373"/>
      <c r="BK32" s="373"/>
      <c r="BL32" s="373"/>
      <c r="BM32" s="373"/>
      <c r="BN32" s="373"/>
      <c r="BO32" s="373"/>
      <c r="BP32" s="373"/>
      <c r="BQ32" s="373"/>
      <c r="BR32" s="373"/>
      <c r="BS32" s="373"/>
      <c r="BT32" s="373"/>
      <c r="BU32" s="373"/>
      <c r="BW32" s="373" t="s">
        <v>274</v>
      </c>
      <c r="BX32" s="373"/>
      <c r="BY32" s="373"/>
      <c r="BZ32" s="373"/>
      <c r="CA32" s="373"/>
      <c r="CB32" s="373"/>
      <c r="CC32" s="373"/>
      <c r="CD32" s="373"/>
      <c r="CE32" s="373"/>
      <c r="CF32" s="373"/>
      <c r="CG32" s="373"/>
      <c r="CH32" s="373"/>
      <c r="CI32" s="373"/>
      <c r="CJ32" s="373"/>
      <c r="CK32" s="373"/>
      <c r="CL32" s="373"/>
      <c r="CM32" s="373"/>
      <c r="CO32" s="373" t="s">
        <v>276</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277</v>
      </c>
      <c r="D33" s="479"/>
      <c r="E33" s="480" t="s">
        <v>278</v>
      </c>
      <c r="F33" s="480"/>
      <c r="G33" s="480"/>
      <c r="H33" s="480"/>
      <c r="I33" s="480"/>
      <c r="J33" s="480"/>
      <c r="K33" s="480"/>
      <c r="L33" s="480"/>
      <c r="M33" s="480"/>
      <c r="N33" s="480"/>
      <c r="O33" s="480"/>
      <c r="P33" s="480"/>
      <c r="Q33" s="480"/>
      <c r="R33" s="480"/>
      <c r="S33" s="480"/>
      <c r="T33" s="12"/>
      <c r="U33" s="479" t="s">
        <v>277</v>
      </c>
      <c r="V33" s="479"/>
      <c r="W33" s="480" t="s">
        <v>278</v>
      </c>
      <c r="X33" s="480"/>
      <c r="Y33" s="480"/>
      <c r="Z33" s="480"/>
      <c r="AA33" s="480"/>
      <c r="AB33" s="480"/>
      <c r="AC33" s="480"/>
      <c r="AD33" s="480"/>
      <c r="AE33" s="480"/>
      <c r="AF33" s="480"/>
      <c r="AG33" s="480"/>
      <c r="AH33" s="480"/>
      <c r="AI33" s="480"/>
      <c r="AJ33" s="480"/>
      <c r="AK33" s="480"/>
      <c r="AL33" s="12"/>
      <c r="AM33" s="479" t="s">
        <v>277</v>
      </c>
      <c r="AN33" s="479"/>
      <c r="AO33" s="480" t="s">
        <v>278</v>
      </c>
      <c r="AP33" s="480"/>
      <c r="AQ33" s="480"/>
      <c r="AR33" s="480"/>
      <c r="AS33" s="480"/>
      <c r="AT33" s="480"/>
      <c r="AU33" s="480"/>
      <c r="AV33" s="480"/>
      <c r="AW33" s="480"/>
      <c r="AX33" s="480"/>
      <c r="AY33" s="480"/>
      <c r="AZ33" s="480"/>
      <c r="BA33" s="480"/>
      <c r="BB33" s="480"/>
      <c r="BC33" s="480"/>
      <c r="BD33" s="8"/>
      <c r="BE33" s="480" t="s">
        <v>281</v>
      </c>
      <c r="BF33" s="480"/>
      <c r="BG33" s="480" t="s">
        <v>282</v>
      </c>
      <c r="BH33" s="480"/>
      <c r="BI33" s="480"/>
      <c r="BJ33" s="480"/>
      <c r="BK33" s="480"/>
      <c r="BL33" s="480"/>
      <c r="BM33" s="480"/>
      <c r="BN33" s="480"/>
      <c r="BO33" s="480"/>
      <c r="BP33" s="480"/>
      <c r="BQ33" s="480"/>
      <c r="BR33" s="480"/>
      <c r="BS33" s="480"/>
      <c r="BT33" s="480"/>
      <c r="BU33" s="480"/>
      <c r="BV33" s="8"/>
      <c r="BW33" s="479" t="s">
        <v>281</v>
      </c>
      <c r="BX33" s="479"/>
      <c r="BY33" s="480" t="s">
        <v>284</v>
      </c>
      <c r="BZ33" s="480"/>
      <c r="CA33" s="480"/>
      <c r="CB33" s="480"/>
      <c r="CC33" s="480"/>
      <c r="CD33" s="480"/>
      <c r="CE33" s="480"/>
      <c r="CF33" s="480"/>
      <c r="CG33" s="480"/>
      <c r="CH33" s="480"/>
      <c r="CI33" s="480"/>
      <c r="CJ33" s="480"/>
      <c r="CK33" s="480"/>
      <c r="CL33" s="480"/>
      <c r="CM33" s="480"/>
      <c r="CN33" s="12"/>
      <c r="CO33" s="479" t="s">
        <v>277</v>
      </c>
      <c r="CP33" s="479"/>
      <c r="CQ33" s="480" t="s">
        <v>218</v>
      </c>
      <c r="CR33" s="480"/>
      <c r="CS33" s="480"/>
      <c r="CT33" s="480"/>
      <c r="CU33" s="480"/>
      <c r="CV33" s="480"/>
      <c r="CW33" s="480"/>
      <c r="CX33" s="480"/>
      <c r="CY33" s="480"/>
      <c r="CZ33" s="480"/>
      <c r="DA33" s="480"/>
      <c r="DB33" s="480"/>
      <c r="DC33" s="480"/>
      <c r="DD33" s="480"/>
      <c r="DE33" s="480"/>
      <c r="DF33" s="12"/>
      <c r="DG33" s="481" t="s">
        <v>286</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IF('各会計、関係団体の財政状況及び健全化判断比率'!B31="","",'各会計、関係団体の財政状況及び健全化判断比率'!B31)</f>
        <v>公共下水道事業会計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7</v>
      </c>
      <c r="BX34" s="482"/>
      <c r="BY34" s="483" t="str">
        <f>IF('各会計、関係団体の財政状況及び健全化判断比率'!B68="","",'各会計、関係団体の財政状況及び健全化判断比率'!B68)</f>
        <v>秦野市伊勢原市環境衛生組合</v>
      </c>
      <c r="BZ34" s="483"/>
      <c r="CA34" s="483"/>
      <c r="CB34" s="483"/>
      <c r="CC34" s="483"/>
      <c r="CD34" s="483"/>
      <c r="CE34" s="483"/>
      <c r="CF34" s="483"/>
      <c r="CG34" s="483"/>
      <c r="CH34" s="483"/>
      <c r="CI34" s="483"/>
      <c r="CJ34" s="483"/>
      <c r="CK34" s="483"/>
      <c r="CL34" s="483"/>
      <c r="CM34" s="483"/>
      <c r="CN34" s="2"/>
      <c r="CO34" s="482">
        <f>IF(CQ34="","",MAX(C34:D43,U34:V43,AM34:AN43,BE34:BF43,BW34:BX43)+1)</f>
        <v>12</v>
      </c>
      <c r="CP34" s="482"/>
      <c r="CQ34" s="483" t="str">
        <f>IF('各会計、関係団体の財政状況及び健全化判断比率'!BS7="","",'各会計、関係団体の財政状況及び健全化判断比率'!BS7)</f>
        <v>伊勢原市土地開発公社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f t="shared" ref="C35:C43" si="0">IF(E35="","",C34+1)</f>
        <v>2</v>
      </c>
      <c r="D35" s="482"/>
      <c r="E35" s="483" t="str">
        <f>IF('各会計、関係団体の財政状況及び健全化判断比率'!B8="","",'各会計、関係団体の財政状況及び健全化判断比率'!B8)</f>
        <v>用地取得事業特別会計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介護保険事業特別会計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8</v>
      </c>
      <c r="BX35" s="482"/>
      <c r="BY35" s="483" t="str">
        <f>IF('各会計、関係団体の財政状況及び健全化判断比率'!B69="","",'各会計、関係団体の財政状況及び健全化判断比率'!B69)</f>
        <v>金目川水害予防組合</v>
      </c>
      <c r="BZ35" s="483"/>
      <c r="CA35" s="483"/>
      <c r="CB35" s="483"/>
      <c r="CC35" s="483"/>
      <c r="CD35" s="483"/>
      <c r="CE35" s="483"/>
      <c r="CF35" s="483"/>
      <c r="CG35" s="483"/>
      <c r="CH35" s="483"/>
      <c r="CI35" s="483"/>
      <c r="CJ35" s="483"/>
      <c r="CK35" s="483"/>
      <c r="CL35" s="483"/>
      <c r="CM35" s="483"/>
      <c r="CN35" s="2"/>
      <c r="CO35" s="482">
        <f t="shared" ref="CO35:CO43" si="5">IF(CQ35="","",CO34+1)</f>
        <v>13</v>
      </c>
      <c r="CP35" s="482"/>
      <c r="CQ35" s="483" t="str">
        <f>IF('各会計、関係団体の財政状況及び健全化判断比率'!BS8="","",'各会計、関係団体の財政状況及び健全化判断比率'!BS8)</f>
        <v>(一財)伊勢原市事業公社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後期高齢者医療事業特別会計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9</v>
      </c>
      <c r="BX36" s="482"/>
      <c r="BY36" s="483" t="str">
        <f>IF('各会計、関係団体の財政状況及び健全化判断比率'!B70="","",'各会計、関係団体の財政状況及び健全化判断比率'!B70)</f>
        <v>神奈川県後期高齢者医療広域連合(一般会計)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10</v>
      </c>
      <c r="BX37" s="482"/>
      <c r="BY37" s="483" t="str">
        <f>IF('各会計、関係団体の財政状況及び健全化判断比率'!B71="","",'各会計、関係団体の財政状況及び健全化判断比率'!B71)</f>
        <v>神奈川県後期高齢者医療広域連合(事業会計)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11</v>
      </c>
      <c r="BX38" s="482"/>
      <c r="BY38" s="483" t="str">
        <f>IF('各会計、関係団体の財政状況及び健全化判断比率'!B72="","",'各会計、関係団体の財政状況及び健全化判断比率'!B72)</f>
        <v>神奈川県市町村職員退職手当組合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t="str">
        <f t="shared" si="4"/>
        <v/>
      </c>
      <c r="BX39" s="482"/>
      <c r="BY39" s="483" t="str">
        <f>IF('各会計、関係団体の財政状況及び健全化判断比率'!B73="","",'各会計、関係団体の財政状況及び健全化判断比率'!B73)</f>
        <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t="str">
        <f t="shared" si="4"/>
        <v/>
      </c>
      <c r="BX40" s="482"/>
      <c r="BY40" s="483" t="str">
        <f>IF('各会計、関係団体の財政状況及び健全化判断比率'!B74="","",'各会計、関係団体の財政状況及び健全化判断比率'!B74)</f>
        <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485" t="s">
        <v>292</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14</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293</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295</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299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300</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301</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304</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CowMRi4iG5+ojntxAYQvJGSP8ZF8g2Kmko7fxVCIEJHMTeoc747rDsLvvIT0Y7l9socAm4uBUA/1jAbI++2KtA==" saltValue="rmmKzCm5O4SaQs3wgfrZi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296</v>
      </c>
      <c r="DI1" s="577"/>
      <c r="DJ1" s="577"/>
      <c r="DK1" s="577"/>
      <c r="DL1" s="577"/>
      <c r="DM1" s="577"/>
      <c r="DN1" s="578"/>
      <c r="DO1" s="1"/>
      <c r="DP1" s="576" t="s">
        <v>84</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251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305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77</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141</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3</v>
      </c>
      <c r="C4" s="365"/>
      <c r="D4" s="365"/>
      <c r="E4" s="365"/>
      <c r="F4" s="365"/>
      <c r="G4" s="365"/>
      <c r="H4" s="365"/>
      <c r="I4" s="365"/>
      <c r="J4" s="365"/>
      <c r="K4" s="365"/>
      <c r="L4" s="365"/>
      <c r="M4" s="365"/>
      <c r="N4" s="365"/>
      <c r="O4" s="365"/>
      <c r="P4" s="365"/>
      <c r="Q4" s="407"/>
      <c r="R4" s="364" t="s">
        <v>170</v>
      </c>
      <c r="S4" s="365"/>
      <c r="T4" s="365"/>
      <c r="U4" s="365"/>
      <c r="V4" s="365"/>
      <c r="W4" s="365"/>
      <c r="X4" s="365"/>
      <c r="Y4" s="407"/>
      <c r="Z4" s="364" t="s">
        <v>306</v>
      </c>
      <c r="AA4" s="365"/>
      <c r="AB4" s="365"/>
      <c r="AC4" s="407"/>
      <c r="AD4" s="364" t="s">
        <v>308</v>
      </c>
      <c r="AE4" s="365"/>
      <c r="AF4" s="365"/>
      <c r="AG4" s="365"/>
      <c r="AH4" s="365"/>
      <c r="AI4" s="365"/>
      <c r="AJ4" s="365"/>
      <c r="AK4" s="407"/>
      <c r="AL4" s="364" t="s">
        <v>306</v>
      </c>
      <c r="AM4" s="365"/>
      <c r="AN4" s="365"/>
      <c r="AO4" s="407"/>
      <c r="AP4" s="579" t="s">
        <v>153</v>
      </c>
      <c r="AQ4" s="579"/>
      <c r="AR4" s="579"/>
      <c r="AS4" s="579"/>
      <c r="AT4" s="579"/>
      <c r="AU4" s="579"/>
      <c r="AV4" s="579"/>
      <c r="AW4" s="579"/>
      <c r="AX4" s="579"/>
      <c r="AY4" s="579"/>
      <c r="AZ4" s="579"/>
      <c r="BA4" s="579"/>
      <c r="BB4" s="579"/>
      <c r="BC4" s="579"/>
      <c r="BD4" s="579"/>
      <c r="BE4" s="579"/>
      <c r="BF4" s="579"/>
      <c r="BG4" s="579" t="s">
        <v>21</v>
      </c>
      <c r="BH4" s="579"/>
      <c r="BI4" s="579"/>
      <c r="BJ4" s="579"/>
      <c r="BK4" s="579"/>
      <c r="BL4" s="579"/>
      <c r="BM4" s="579"/>
      <c r="BN4" s="579"/>
      <c r="BO4" s="579" t="s">
        <v>306</v>
      </c>
      <c r="BP4" s="579"/>
      <c r="BQ4" s="579"/>
      <c r="BR4" s="579"/>
      <c r="BS4" s="579" t="s">
        <v>310</v>
      </c>
      <c r="BT4" s="579"/>
      <c r="BU4" s="579"/>
      <c r="BV4" s="579"/>
      <c r="BW4" s="579"/>
      <c r="BX4" s="579"/>
      <c r="BY4" s="579"/>
      <c r="BZ4" s="579"/>
      <c r="CA4" s="579"/>
      <c r="CB4" s="579"/>
      <c r="CD4" s="364" t="s">
        <v>312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74</v>
      </c>
      <c r="C5" s="581"/>
      <c r="D5" s="581"/>
      <c r="E5" s="581"/>
      <c r="F5" s="581"/>
      <c r="G5" s="581"/>
      <c r="H5" s="581"/>
      <c r="I5" s="581"/>
      <c r="J5" s="581"/>
      <c r="K5" s="581"/>
      <c r="L5" s="581"/>
      <c r="M5" s="581"/>
      <c r="N5" s="581"/>
      <c r="O5" s="581"/>
      <c r="P5" s="581"/>
      <c r="Q5" s="582"/>
      <c r="R5" s="583">
        <v>17227120</v>
      </c>
      <c r="S5" s="584"/>
      <c r="T5" s="584"/>
      <c r="U5" s="584"/>
      <c r="V5" s="584"/>
      <c r="W5" s="584"/>
      <c r="X5" s="584"/>
      <c r="Y5" s="585"/>
      <c r="Z5" s="586">
        <v>45.5</v>
      </c>
      <c r="AA5" s="586"/>
      <c r="AB5" s="586"/>
      <c r="AC5" s="586"/>
      <c r="AD5" s="587">
        <v>16322586</v>
      </c>
      <c r="AE5" s="587"/>
      <c r="AF5" s="587"/>
      <c r="AG5" s="587"/>
      <c r="AH5" s="587"/>
      <c r="AI5" s="587"/>
      <c r="AJ5" s="587"/>
      <c r="AK5" s="587"/>
      <c r="AL5" s="588">
        <v>78.2</v>
      </c>
      <c r="AM5" s="589"/>
      <c r="AN5" s="589"/>
      <c r="AO5" s="590"/>
      <c r="AP5" s="580" t="s">
        <v>172</v>
      </c>
      <c r="AQ5" s="581"/>
      <c r="AR5" s="581"/>
      <c r="AS5" s="581"/>
      <c r="AT5" s="581"/>
      <c r="AU5" s="581"/>
      <c r="AV5" s="581"/>
      <c r="AW5" s="581"/>
      <c r="AX5" s="581"/>
      <c r="AY5" s="581"/>
      <c r="AZ5" s="581"/>
      <c r="BA5" s="581"/>
      <c r="BB5" s="581"/>
      <c r="BC5" s="581"/>
      <c r="BD5" s="581"/>
      <c r="BE5" s="581"/>
      <c r="BF5" s="582"/>
      <c r="BG5" s="591">
        <v>16322586</v>
      </c>
      <c r="BH5" s="370"/>
      <c r="BI5" s="370"/>
      <c r="BJ5" s="370"/>
      <c r="BK5" s="370"/>
      <c r="BL5" s="370"/>
      <c r="BM5" s="370"/>
      <c r="BN5" s="592"/>
      <c r="BO5" s="593">
        <v>94.7</v>
      </c>
      <c r="BP5" s="593"/>
      <c r="BQ5" s="593"/>
      <c r="BR5" s="593"/>
      <c r="BS5" s="594">
        <v>168221</v>
      </c>
      <c r="BT5" s="594"/>
      <c r="BU5" s="594"/>
      <c r="BV5" s="594"/>
      <c r="BW5" s="594"/>
      <c r="BX5" s="594"/>
      <c r="BY5" s="594"/>
      <c r="BZ5" s="594"/>
      <c r="CA5" s="594"/>
      <c r="CB5" s="595"/>
      <c r="CD5" s="364" t="s">
        <v>153</v>
      </c>
      <c r="CE5" s="365"/>
      <c r="CF5" s="365"/>
      <c r="CG5" s="365"/>
      <c r="CH5" s="365"/>
      <c r="CI5" s="365"/>
      <c r="CJ5" s="365"/>
      <c r="CK5" s="365"/>
      <c r="CL5" s="365"/>
      <c r="CM5" s="365"/>
      <c r="CN5" s="365"/>
      <c r="CO5" s="365"/>
      <c r="CP5" s="365"/>
      <c r="CQ5" s="407"/>
      <c r="CR5" s="364" t="s">
        <v>314</v>
      </c>
      <c r="CS5" s="365"/>
      <c r="CT5" s="365"/>
      <c r="CU5" s="365"/>
      <c r="CV5" s="365"/>
      <c r="CW5" s="365"/>
      <c r="CX5" s="365"/>
      <c r="CY5" s="407"/>
      <c r="CZ5" s="364" t="s">
        <v>306</v>
      </c>
      <c r="DA5" s="365"/>
      <c r="DB5" s="365"/>
      <c r="DC5" s="407"/>
      <c r="DD5" s="364" t="s">
        <v>154</v>
      </c>
      <c r="DE5" s="365"/>
      <c r="DF5" s="365"/>
      <c r="DG5" s="365"/>
      <c r="DH5" s="365"/>
      <c r="DI5" s="365"/>
      <c r="DJ5" s="365"/>
      <c r="DK5" s="365"/>
      <c r="DL5" s="365"/>
      <c r="DM5" s="365"/>
      <c r="DN5" s="365"/>
      <c r="DO5" s="365"/>
      <c r="DP5" s="407"/>
      <c r="DQ5" s="364" t="s">
        <v>315</v>
      </c>
      <c r="DR5" s="365"/>
      <c r="DS5" s="365"/>
      <c r="DT5" s="365"/>
      <c r="DU5" s="365"/>
      <c r="DV5" s="365"/>
      <c r="DW5" s="365"/>
      <c r="DX5" s="365"/>
      <c r="DY5" s="365"/>
      <c r="DZ5" s="365"/>
      <c r="EA5" s="365"/>
      <c r="EB5" s="365"/>
      <c r="EC5" s="407"/>
    </row>
    <row r="6" spans="2:143" ht="11.25" customHeight="1" x14ac:dyDescent="0.2">
      <c r="B6" s="596" t="s">
        <v>204</v>
      </c>
      <c r="C6" s="485"/>
      <c r="D6" s="485"/>
      <c r="E6" s="485"/>
      <c r="F6" s="485"/>
      <c r="G6" s="485"/>
      <c r="H6" s="485"/>
      <c r="I6" s="485"/>
      <c r="J6" s="485"/>
      <c r="K6" s="485"/>
      <c r="L6" s="485"/>
      <c r="M6" s="485"/>
      <c r="N6" s="485"/>
      <c r="O6" s="485"/>
      <c r="P6" s="485"/>
      <c r="Q6" s="597"/>
      <c r="R6" s="591">
        <v>228137</v>
      </c>
      <c r="S6" s="370"/>
      <c r="T6" s="370"/>
      <c r="U6" s="370"/>
      <c r="V6" s="370"/>
      <c r="W6" s="370"/>
      <c r="X6" s="370"/>
      <c r="Y6" s="592"/>
      <c r="Z6" s="593">
        <v>0.6</v>
      </c>
      <c r="AA6" s="593"/>
      <c r="AB6" s="593"/>
      <c r="AC6" s="593"/>
      <c r="AD6" s="594">
        <v>228137</v>
      </c>
      <c r="AE6" s="594"/>
      <c r="AF6" s="594"/>
      <c r="AG6" s="594"/>
      <c r="AH6" s="594"/>
      <c r="AI6" s="594"/>
      <c r="AJ6" s="594"/>
      <c r="AK6" s="594"/>
      <c r="AL6" s="598">
        <v>1.1000000000000001</v>
      </c>
      <c r="AM6" s="376"/>
      <c r="AN6" s="376"/>
      <c r="AO6" s="599"/>
      <c r="AP6" s="596" t="s">
        <v>316</v>
      </c>
      <c r="AQ6" s="485"/>
      <c r="AR6" s="485"/>
      <c r="AS6" s="485"/>
      <c r="AT6" s="485"/>
      <c r="AU6" s="485"/>
      <c r="AV6" s="485"/>
      <c r="AW6" s="485"/>
      <c r="AX6" s="485"/>
      <c r="AY6" s="485"/>
      <c r="AZ6" s="485"/>
      <c r="BA6" s="485"/>
      <c r="BB6" s="485"/>
      <c r="BC6" s="485"/>
      <c r="BD6" s="485"/>
      <c r="BE6" s="485"/>
      <c r="BF6" s="597"/>
      <c r="BG6" s="591">
        <v>16322586</v>
      </c>
      <c r="BH6" s="370"/>
      <c r="BI6" s="370"/>
      <c r="BJ6" s="370"/>
      <c r="BK6" s="370"/>
      <c r="BL6" s="370"/>
      <c r="BM6" s="370"/>
      <c r="BN6" s="592"/>
      <c r="BO6" s="593">
        <v>94.7</v>
      </c>
      <c r="BP6" s="593"/>
      <c r="BQ6" s="593"/>
      <c r="BR6" s="593"/>
      <c r="BS6" s="594">
        <v>168221</v>
      </c>
      <c r="BT6" s="594"/>
      <c r="BU6" s="594"/>
      <c r="BV6" s="594"/>
      <c r="BW6" s="594"/>
      <c r="BX6" s="594"/>
      <c r="BY6" s="594"/>
      <c r="BZ6" s="594"/>
      <c r="CA6" s="594"/>
      <c r="CB6" s="595"/>
      <c r="CD6" s="580" t="s">
        <v>185</v>
      </c>
      <c r="CE6" s="581"/>
      <c r="CF6" s="581"/>
      <c r="CG6" s="581"/>
      <c r="CH6" s="581"/>
      <c r="CI6" s="581"/>
      <c r="CJ6" s="581"/>
      <c r="CK6" s="581"/>
      <c r="CL6" s="581"/>
      <c r="CM6" s="581"/>
      <c r="CN6" s="581"/>
      <c r="CO6" s="581"/>
      <c r="CP6" s="581"/>
      <c r="CQ6" s="582"/>
      <c r="CR6" s="591">
        <v>260268</v>
      </c>
      <c r="CS6" s="370"/>
      <c r="CT6" s="370"/>
      <c r="CU6" s="370"/>
      <c r="CV6" s="370"/>
      <c r="CW6" s="370"/>
      <c r="CX6" s="370"/>
      <c r="CY6" s="592"/>
      <c r="CZ6" s="588">
        <v>0.7</v>
      </c>
      <c r="DA6" s="589"/>
      <c r="DB6" s="589"/>
      <c r="DC6" s="600"/>
      <c r="DD6" s="601" t="s">
        <v>33</v>
      </c>
      <c r="DE6" s="370"/>
      <c r="DF6" s="370"/>
      <c r="DG6" s="370"/>
      <c r="DH6" s="370"/>
      <c r="DI6" s="370"/>
      <c r="DJ6" s="370"/>
      <c r="DK6" s="370"/>
      <c r="DL6" s="370"/>
      <c r="DM6" s="370"/>
      <c r="DN6" s="370"/>
      <c r="DO6" s="370"/>
      <c r="DP6" s="592"/>
      <c r="DQ6" s="601">
        <v>260268</v>
      </c>
      <c r="DR6" s="370"/>
      <c r="DS6" s="370"/>
      <c r="DT6" s="370"/>
      <c r="DU6" s="370"/>
      <c r="DV6" s="370"/>
      <c r="DW6" s="370"/>
      <c r="DX6" s="370"/>
      <c r="DY6" s="370"/>
      <c r="DZ6" s="370"/>
      <c r="EA6" s="370"/>
      <c r="EB6" s="370"/>
      <c r="EC6" s="602"/>
    </row>
    <row r="7" spans="2:143" ht="11.25" customHeight="1" x14ac:dyDescent="0.2">
      <c r="B7" s="596" t="s">
        <v>256</v>
      </c>
      <c r="C7" s="485"/>
      <c r="D7" s="485"/>
      <c r="E7" s="485"/>
      <c r="F7" s="485"/>
      <c r="G7" s="485"/>
      <c r="H7" s="485"/>
      <c r="I7" s="485"/>
      <c r="J7" s="485"/>
      <c r="K7" s="485"/>
      <c r="L7" s="485"/>
      <c r="M7" s="485"/>
      <c r="N7" s="485"/>
      <c r="O7" s="485"/>
      <c r="P7" s="485"/>
      <c r="Q7" s="597"/>
      <c r="R7" s="591">
        <v>5247</v>
      </c>
      <c r="S7" s="370"/>
      <c r="T7" s="370"/>
      <c r="U7" s="370"/>
      <c r="V7" s="370"/>
      <c r="W7" s="370"/>
      <c r="X7" s="370"/>
      <c r="Y7" s="592"/>
      <c r="Z7" s="593">
        <v>0</v>
      </c>
      <c r="AA7" s="593"/>
      <c r="AB7" s="593"/>
      <c r="AC7" s="593"/>
      <c r="AD7" s="594">
        <v>5247</v>
      </c>
      <c r="AE7" s="594"/>
      <c r="AF7" s="594"/>
      <c r="AG7" s="594"/>
      <c r="AH7" s="594"/>
      <c r="AI7" s="594"/>
      <c r="AJ7" s="594"/>
      <c r="AK7" s="594"/>
      <c r="AL7" s="598">
        <v>0</v>
      </c>
      <c r="AM7" s="376"/>
      <c r="AN7" s="376"/>
      <c r="AO7" s="599"/>
      <c r="AP7" s="596" t="s">
        <v>319</v>
      </c>
      <c r="AQ7" s="485"/>
      <c r="AR7" s="485"/>
      <c r="AS7" s="485"/>
      <c r="AT7" s="485"/>
      <c r="AU7" s="485"/>
      <c r="AV7" s="485"/>
      <c r="AW7" s="485"/>
      <c r="AX7" s="485"/>
      <c r="AY7" s="485"/>
      <c r="AZ7" s="485"/>
      <c r="BA7" s="485"/>
      <c r="BB7" s="485"/>
      <c r="BC7" s="485"/>
      <c r="BD7" s="485"/>
      <c r="BE7" s="485"/>
      <c r="BF7" s="597"/>
      <c r="BG7" s="591">
        <v>7832318</v>
      </c>
      <c r="BH7" s="370"/>
      <c r="BI7" s="370"/>
      <c r="BJ7" s="370"/>
      <c r="BK7" s="370"/>
      <c r="BL7" s="370"/>
      <c r="BM7" s="370"/>
      <c r="BN7" s="592"/>
      <c r="BO7" s="593">
        <v>45.5</v>
      </c>
      <c r="BP7" s="593"/>
      <c r="BQ7" s="593"/>
      <c r="BR7" s="593"/>
      <c r="BS7" s="594">
        <v>168221</v>
      </c>
      <c r="BT7" s="594"/>
      <c r="BU7" s="594"/>
      <c r="BV7" s="594"/>
      <c r="BW7" s="594"/>
      <c r="BX7" s="594"/>
      <c r="BY7" s="594"/>
      <c r="BZ7" s="594"/>
      <c r="CA7" s="594"/>
      <c r="CB7" s="595"/>
      <c r="CD7" s="596" t="s">
        <v>200</v>
      </c>
      <c r="CE7" s="485"/>
      <c r="CF7" s="485"/>
      <c r="CG7" s="485"/>
      <c r="CH7" s="485"/>
      <c r="CI7" s="485"/>
      <c r="CJ7" s="485"/>
      <c r="CK7" s="485"/>
      <c r="CL7" s="485"/>
      <c r="CM7" s="485"/>
      <c r="CN7" s="485"/>
      <c r="CO7" s="485"/>
      <c r="CP7" s="485"/>
      <c r="CQ7" s="597"/>
      <c r="CR7" s="591">
        <v>4186927</v>
      </c>
      <c r="CS7" s="370"/>
      <c r="CT7" s="370"/>
      <c r="CU7" s="370"/>
      <c r="CV7" s="370"/>
      <c r="CW7" s="370"/>
      <c r="CX7" s="370"/>
      <c r="CY7" s="592"/>
      <c r="CZ7" s="593">
        <v>11.6</v>
      </c>
      <c r="DA7" s="593"/>
      <c r="DB7" s="593"/>
      <c r="DC7" s="593"/>
      <c r="DD7" s="601">
        <v>86357</v>
      </c>
      <c r="DE7" s="370"/>
      <c r="DF7" s="370"/>
      <c r="DG7" s="370"/>
      <c r="DH7" s="370"/>
      <c r="DI7" s="370"/>
      <c r="DJ7" s="370"/>
      <c r="DK7" s="370"/>
      <c r="DL7" s="370"/>
      <c r="DM7" s="370"/>
      <c r="DN7" s="370"/>
      <c r="DO7" s="370"/>
      <c r="DP7" s="592"/>
      <c r="DQ7" s="601">
        <v>3613958</v>
      </c>
      <c r="DR7" s="370"/>
      <c r="DS7" s="370"/>
      <c r="DT7" s="370"/>
      <c r="DU7" s="370"/>
      <c r="DV7" s="370"/>
      <c r="DW7" s="370"/>
      <c r="DX7" s="370"/>
      <c r="DY7" s="370"/>
      <c r="DZ7" s="370"/>
      <c r="EA7" s="370"/>
      <c r="EB7" s="370"/>
      <c r="EC7" s="602"/>
    </row>
    <row r="8" spans="2:143" ht="11.25" customHeight="1" x14ac:dyDescent="0.2">
      <c r="B8" s="596" t="s">
        <v>320</v>
      </c>
      <c r="C8" s="485"/>
      <c r="D8" s="485"/>
      <c r="E8" s="485"/>
      <c r="F8" s="485"/>
      <c r="G8" s="485"/>
      <c r="H8" s="485"/>
      <c r="I8" s="485"/>
      <c r="J8" s="485"/>
      <c r="K8" s="485"/>
      <c r="L8" s="485"/>
      <c r="M8" s="485"/>
      <c r="N8" s="485"/>
      <c r="O8" s="485"/>
      <c r="P8" s="485"/>
      <c r="Q8" s="597"/>
      <c r="R8" s="591">
        <v>129405</v>
      </c>
      <c r="S8" s="370"/>
      <c r="T8" s="370"/>
      <c r="U8" s="370"/>
      <c r="V8" s="370"/>
      <c r="W8" s="370"/>
      <c r="X8" s="370"/>
      <c r="Y8" s="592"/>
      <c r="Z8" s="593">
        <v>0.3</v>
      </c>
      <c r="AA8" s="593"/>
      <c r="AB8" s="593"/>
      <c r="AC8" s="593"/>
      <c r="AD8" s="594">
        <v>129405</v>
      </c>
      <c r="AE8" s="594"/>
      <c r="AF8" s="594"/>
      <c r="AG8" s="594"/>
      <c r="AH8" s="594"/>
      <c r="AI8" s="594"/>
      <c r="AJ8" s="594"/>
      <c r="AK8" s="594"/>
      <c r="AL8" s="598">
        <v>0.6</v>
      </c>
      <c r="AM8" s="376"/>
      <c r="AN8" s="376"/>
      <c r="AO8" s="599"/>
      <c r="AP8" s="596" t="s">
        <v>323</v>
      </c>
      <c r="AQ8" s="485"/>
      <c r="AR8" s="485"/>
      <c r="AS8" s="485"/>
      <c r="AT8" s="485"/>
      <c r="AU8" s="485"/>
      <c r="AV8" s="485"/>
      <c r="AW8" s="485"/>
      <c r="AX8" s="485"/>
      <c r="AY8" s="485"/>
      <c r="AZ8" s="485"/>
      <c r="BA8" s="485"/>
      <c r="BB8" s="485"/>
      <c r="BC8" s="485"/>
      <c r="BD8" s="485"/>
      <c r="BE8" s="485"/>
      <c r="BF8" s="597"/>
      <c r="BG8" s="591">
        <v>189270</v>
      </c>
      <c r="BH8" s="370"/>
      <c r="BI8" s="370"/>
      <c r="BJ8" s="370"/>
      <c r="BK8" s="370"/>
      <c r="BL8" s="370"/>
      <c r="BM8" s="370"/>
      <c r="BN8" s="592"/>
      <c r="BO8" s="593">
        <v>1.1000000000000001</v>
      </c>
      <c r="BP8" s="593"/>
      <c r="BQ8" s="593"/>
      <c r="BR8" s="593"/>
      <c r="BS8" s="594" t="s">
        <v>33</v>
      </c>
      <c r="BT8" s="594"/>
      <c r="BU8" s="594"/>
      <c r="BV8" s="594"/>
      <c r="BW8" s="594"/>
      <c r="BX8" s="594"/>
      <c r="BY8" s="594"/>
      <c r="BZ8" s="594"/>
      <c r="CA8" s="594"/>
      <c r="CB8" s="595"/>
      <c r="CD8" s="596" t="s">
        <v>324</v>
      </c>
      <c r="CE8" s="485"/>
      <c r="CF8" s="485"/>
      <c r="CG8" s="485"/>
      <c r="CH8" s="485"/>
      <c r="CI8" s="485"/>
      <c r="CJ8" s="485"/>
      <c r="CK8" s="485"/>
      <c r="CL8" s="485"/>
      <c r="CM8" s="485"/>
      <c r="CN8" s="485"/>
      <c r="CO8" s="485"/>
      <c r="CP8" s="485"/>
      <c r="CQ8" s="597"/>
      <c r="CR8" s="591">
        <v>16527668</v>
      </c>
      <c r="CS8" s="370"/>
      <c r="CT8" s="370"/>
      <c r="CU8" s="370"/>
      <c r="CV8" s="370"/>
      <c r="CW8" s="370"/>
      <c r="CX8" s="370"/>
      <c r="CY8" s="592"/>
      <c r="CZ8" s="593">
        <v>45.8</v>
      </c>
      <c r="DA8" s="593"/>
      <c r="DB8" s="593"/>
      <c r="DC8" s="593"/>
      <c r="DD8" s="601">
        <v>28188</v>
      </c>
      <c r="DE8" s="370"/>
      <c r="DF8" s="370"/>
      <c r="DG8" s="370"/>
      <c r="DH8" s="370"/>
      <c r="DI8" s="370"/>
      <c r="DJ8" s="370"/>
      <c r="DK8" s="370"/>
      <c r="DL8" s="370"/>
      <c r="DM8" s="370"/>
      <c r="DN8" s="370"/>
      <c r="DO8" s="370"/>
      <c r="DP8" s="592"/>
      <c r="DQ8" s="601">
        <v>8266851</v>
      </c>
      <c r="DR8" s="370"/>
      <c r="DS8" s="370"/>
      <c r="DT8" s="370"/>
      <c r="DU8" s="370"/>
      <c r="DV8" s="370"/>
      <c r="DW8" s="370"/>
      <c r="DX8" s="370"/>
      <c r="DY8" s="370"/>
      <c r="DZ8" s="370"/>
      <c r="EA8" s="370"/>
      <c r="EB8" s="370"/>
      <c r="EC8" s="602"/>
    </row>
    <row r="9" spans="2:143" ht="11.25" customHeight="1" x14ac:dyDescent="0.2">
      <c r="B9" s="596" t="s">
        <v>327</v>
      </c>
      <c r="C9" s="485"/>
      <c r="D9" s="485"/>
      <c r="E9" s="485"/>
      <c r="F9" s="485"/>
      <c r="G9" s="485"/>
      <c r="H9" s="485"/>
      <c r="I9" s="485"/>
      <c r="J9" s="485"/>
      <c r="K9" s="485"/>
      <c r="L9" s="485"/>
      <c r="M9" s="485"/>
      <c r="N9" s="485"/>
      <c r="O9" s="485"/>
      <c r="P9" s="485"/>
      <c r="Q9" s="597"/>
      <c r="R9" s="591">
        <v>143250</v>
      </c>
      <c r="S9" s="370"/>
      <c r="T9" s="370"/>
      <c r="U9" s="370"/>
      <c r="V9" s="370"/>
      <c r="W9" s="370"/>
      <c r="X9" s="370"/>
      <c r="Y9" s="592"/>
      <c r="Z9" s="593">
        <v>0.4</v>
      </c>
      <c r="AA9" s="593"/>
      <c r="AB9" s="593"/>
      <c r="AC9" s="593"/>
      <c r="AD9" s="594">
        <v>143250</v>
      </c>
      <c r="AE9" s="594"/>
      <c r="AF9" s="594"/>
      <c r="AG9" s="594"/>
      <c r="AH9" s="594"/>
      <c r="AI9" s="594"/>
      <c r="AJ9" s="594"/>
      <c r="AK9" s="594"/>
      <c r="AL9" s="598">
        <v>0.7</v>
      </c>
      <c r="AM9" s="376"/>
      <c r="AN9" s="376"/>
      <c r="AO9" s="599"/>
      <c r="AP9" s="596" t="s">
        <v>318</v>
      </c>
      <c r="AQ9" s="485"/>
      <c r="AR9" s="485"/>
      <c r="AS9" s="485"/>
      <c r="AT9" s="485"/>
      <c r="AU9" s="485"/>
      <c r="AV9" s="485"/>
      <c r="AW9" s="485"/>
      <c r="AX9" s="485"/>
      <c r="AY9" s="485"/>
      <c r="AZ9" s="485"/>
      <c r="BA9" s="485"/>
      <c r="BB9" s="485"/>
      <c r="BC9" s="485"/>
      <c r="BD9" s="485"/>
      <c r="BE9" s="485"/>
      <c r="BF9" s="597"/>
      <c r="BG9" s="591">
        <v>6563587</v>
      </c>
      <c r="BH9" s="370"/>
      <c r="BI9" s="370"/>
      <c r="BJ9" s="370"/>
      <c r="BK9" s="370"/>
      <c r="BL9" s="370"/>
      <c r="BM9" s="370"/>
      <c r="BN9" s="592"/>
      <c r="BO9" s="593">
        <v>38.1</v>
      </c>
      <c r="BP9" s="593"/>
      <c r="BQ9" s="593"/>
      <c r="BR9" s="593"/>
      <c r="BS9" s="594" t="s">
        <v>33</v>
      </c>
      <c r="BT9" s="594"/>
      <c r="BU9" s="594"/>
      <c r="BV9" s="594"/>
      <c r="BW9" s="594"/>
      <c r="BX9" s="594"/>
      <c r="BY9" s="594"/>
      <c r="BZ9" s="594"/>
      <c r="CA9" s="594"/>
      <c r="CB9" s="595"/>
      <c r="CD9" s="596" t="s">
        <v>177</v>
      </c>
      <c r="CE9" s="485"/>
      <c r="CF9" s="485"/>
      <c r="CG9" s="485"/>
      <c r="CH9" s="485"/>
      <c r="CI9" s="485"/>
      <c r="CJ9" s="485"/>
      <c r="CK9" s="485"/>
      <c r="CL9" s="485"/>
      <c r="CM9" s="485"/>
      <c r="CN9" s="485"/>
      <c r="CO9" s="485"/>
      <c r="CP9" s="485"/>
      <c r="CQ9" s="597"/>
      <c r="CR9" s="591">
        <v>3211041</v>
      </c>
      <c r="CS9" s="370"/>
      <c r="CT9" s="370"/>
      <c r="CU9" s="370"/>
      <c r="CV9" s="370"/>
      <c r="CW9" s="370"/>
      <c r="CX9" s="370"/>
      <c r="CY9" s="592"/>
      <c r="CZ9" s="593">
        <v>8.9</v>
      </c>
      <c r="DA9" s="593"/>
      <c r="DB9" s="593"/>
      <c r="DC9" s="593"/>
      <c r="DD9" s="601">
        <v>177757</v>
      </c>
      <c r="DE9" s="370"/>
      <c r="DF9" s="370"/>
      <c r="DG9" s="370"/>
      <c r="DH9" s="370"/>
      <c r="DI9" s="370"/>
      <c r="DJ9" s="370"/>
      <c r="DK9" s="370"/>
      <c r="DL9" s="370"/>
      <c r="DM9" s="370"/>
      <c r="DN9" s="370"/>
      <c r="DO9" s="370"/>
      <c r="DP9" s="592"/>
      <c r="DQ9" s="601">
        <v>2670208</v>
      </c>
      <c r="DR9" s="370"/>
      <c r="DS9" s="370"/>
      <c r="DT9" s="370"/>
      <c r="DU9" s="370"/>
      <c r="DV9" s="370"/>
      <c r="DW9" s="370"/>
      <c r="DX9" s="370"/>
      <c r="DY9" s="370"/>
      <c r="DZ9" s="370"/>
      <c r="EA9" s="370"/>
      <c r="EB9" s="370"/>
      <c r="EC9" s="602"/>
    </row>
    <row r="10" spans="2:143" ht="11.25" customHeight="1" x14ac:dyDescent="0.2">
      <c r="B10" s="596" t="s">
        <v>329</v>
      </c>
      <c r="C10" s="485"/>
      <c r="D10" s="485"/>
      <c r="E10" s="485"/>
      <c r="F10" s="485"/>
      <c r="G10" s="485"/>
      <c r="H10" s="485"/>
      <c r="I10" s="485"/>
      <c r="J10" s="485"/>
      <c r="K10" s="485"/>
      <c r="L10" s="485"/>
      <c r="M10" s="485"/>
      <c r="N10" s="485"/>
      <c r="O10" s="485"/>
      <c r="P10" s="485"/>
      <c r="Q10" s="597"/>
      <c r="R10" s="591" t="s">
        <v>33</v>
      </c>
      <c r="S10" s="370"/>
      <c r="T10" s="370"/>
      <c r="U10" s="370"/>
      <c r="V10" s="370"/>
      <c r="W10" s="370"/>
      <c r="X10" s="370"/>
      <c r="Y10" s="592"/>
      <c r="Z10" s="593" t="s">
        <v>33</v>
      </c>
      <c r="AA10" s="593"/>
      <c r="AB10" s="593"/>
      <c r="AC10" s="593"/>
      <c r="AD10" s="594" t="s">
        <v>33</v>
      </c>
      <c r="AE10" s="594"/>
      <c r="AF10" s="594"/>
      <c r="AG10" s="594"/>
      <c r="AH10" s="594"/>
      <c r="AI10" s="594"/>
      <c r="AJ10" s="594"/>
      <c r="AK10" s="594"/>
      <c r="AL10" s="598" t="s">
        <v>33</v>
      </c>
      <c r="AM10" s="376"/>
      <c r="AN10" s="376"/>
      <c r="AO10" s="599"/>
      <c r="AP10" s="596" t="s">
        <v>330</v>
      </c>
      <c r="AQ10" s="485"/>
      <c r="AR10" s="485"/>
      <c r="AS10" s="485"/>
      <c r="AT10" s="485"/>
      <c r="AU10" s="485"/>
      <c r="AV10" s="485"/>
      <c r="AW10" s="485"/>
      <c r="AX10" s="485"/>
      <c r="AY10" s="485"/>
      <c r="AZ10" s="485"/>
      <c r="BA10" s="485"/>
      <c r="BB10" s="485"/>
      <c r="BC10" s="485"/>
      <c r="BD10" s="485"/>
      <c r="BE10" s="485"/>
      <c r="BF10" s="597"/>
      <c r="BG10" s="591">
        <v>306907</v>
      </c>
      <c r="BH10" s="370"/>
      <c r="BI10" s="370"/>
      <c r="BJ10" s="370"/>
      <c r="BK10" s="370"/>
      <c r="BL10" s="370"/>
      <c r="BM10" s="370"/>
      <c r="BN10" s="592"/>
      <c r="BO10" s="593">
        <v>1.8</v>
      </c>
      <c r="BP10" s="593"/>
      <c r="BQ10" s="593"/>
      <c r="BR10" s="593"/>
      <c r="BS10" s="594" t="s">
        <v>33</v>
      </c>
      <c r="BT10" s="594"/>
      <c r="BU10" s="594"/>
      <c r="BV10" s="594"/>
      <c r="BW10" s="594"/>
      <c r="BX10" s="594"/>
      <c r="BY10" s="594"/>
      <c r="BZ10" s="594"/>
      <c r="CA10" s="594"/>
      <c r="CB10" s="595"/>
      <c r="CD10" s="596" t="s">
        <v>331</v>
      </c>
      <c r="CE10" s="485"/>
      <c r="CF10" s="485"/>
      <c r="CG10" s="485"/>
      <c r="CH10" s="485"/>
      <c r="CI10" s="485"/>
      <c r="CJ10" s="485"/>
      <c r="CK10" s="485"/>
      <c r="CL10" s="485"/>
      <c r="CM10" s="485"/>
      <c r="CN10" s="485"/>
      <c r="CO10" s="485"/>
      <c r="CP10" s="485"/>
      <c r="CQ10" s="597"/>
      <c r="CR10" s="591">
        <v>77374</v>
      </c>
      <c r="CS10" s="370"/>
      <c r="CT10" s="370"/>
      <c r="CU10" s="370"/>
      <c r="CV10" s="370"/>
      <c r="CW10" s="370"/>
      <c r="CX10" s="370"/>
      <c r="CY10" s="592"/>
      <c r="CZ10" s="593">
        <v>0.2</v>
      </c>
      <c r="DA10" s="593"/>
      <c r="DB10" s="593"/>
      <c r="DC10" s="593"/>
      <c r="DD10" s="601" t="s">
        <v>33</v>
      </c>
      <c r="DE10" s="370"/>
      <c r="DF10" s="370"/>
      <c r="DG10" s="370"/>
      <c r="DH10" s="370"/>
      <c r="DI10" s="370"/>
      <c r="DJ10" s="370"/>
      <c r="DK10" s="370"/>
      <c r="DL10" s="370"/>
      <c r="DM10" s="370"/>
      <c r="DN10" s="370"/>
      <c r="DO10" s="370"/>
      <c r="DP10" s="592"/>
      <c r="DQ10" s="601">
        <v>17374</v>
      </c>
      <c r="DR10" s="370"/>
      <c r="DS10" s="370"/>
      <c r="DT10" s="370"/>
      <c r="DU10" s="370"/>
      <c r="DV10" s="370"/>
      <c r="DW10" s="370"/>
      <c r="DX10" s="370"/>
      <c r="DY10" s="370"/>
      <c r="DZ10" s="370"/>
      <c r="EA10" s="370"/>
      <c r="EB10" s="370"/>
      <c r="EC10" s="602"/>
    </row>
    <row r="11" spans="2:143" ht="11.25" customHeight="1" x14ac:dyDescent="0.2">
      <c r="B11" s="596" t="s">
        <v>333</v>
      </c>
      <c r="C11" s="485"/>
      <c r="D11" s="485"/>
      <c r="E11" s="485"/>
      <c r="F11" s="485"/>
      <c r="G11" s="485"/>
      <c r="H11" s="485"/>
      <c r="I11" s="485"/>
      <c r="J11" s="485"/>
      <c r="K11" s="485"/>
      <c r="L11" s="485"/>
      <c r="M11" s="485"/>
      <c r="N11" s="485"/>
      <c r="O11" s="485"/>
      <c r="P11" s="485"/>
      <c r="Q11" s="597"/>
      <c r="R11" s="591">
        <v>2380113</v>
      </c>
      <c r="S11" s="370"/>
      <c r="T11" s="370"/>
      <c r="U11" s="370"/>
      <c r="V11" s="370"/>
      <c r="W11" s="370"/>
      <c r="X11" s="370"/>
      <c r="Y11" s="592"/>
      <c r="Z11" s="598">
        <v>6.3</v>
      </c>
      <c r="AA11" s="376"/>
      <c r="AB11" s="376"/>
      <c r="AC11" s="603"/>
      <c r="AD11" s="601">
        <v>2380113</v>
      </c>
      <c r="AE11" s="370"/>
      <c r="AF11" s="370"/>
      <c r="AG11" s="370"/>
      <c r="AH11" s="370"/>
      <c r="AI11" s="370"/>
      <c r="AJ11" s="370"/>
      <c r="AK11" s="592"/>
      <c r="AL11" s="598">
        <v>11.4</v>
      </c>
      <c r="AM11" s="376"/>
      <c r="AN11" s="376"/>
      <c r="AO11" s="599"/>
      <c r="AP11" s="596" t="s">
        <v>336</v>
      </c>
      <c r="AQ11" s="485"/>
      <c r="AR11" s="485"/>
      <c r="AS11" s="485"/>
      <c r="AT11" s="485"/>
      <c r="AU11" s="485"/>
      <c r="AV11" s="485"/>
      <c r="AW11" s="485"/>
      <c r="AX11" s="485"/>
      <c r="AY11" s="485"/>
      <c r="AZ11" s="485"/>
      <c r="BA11" s="485"/>
      <c r="BB11" s="485"/>
      <c r="BC11" s="485"/>
      <c r="BD11" s="485"/>
      <c r="BE11" s="485"/>
      <c r="BF11" s="597"/>
      <c r="BG11" s="591">
        <v>772554</v>
      </c>
      <c r="BH11" s="370"/>
      <c r="BI11" s="370"/>
      <c r="BJ11" s="370"/>
      <c r="BK11" s="370"/>
      <c r="BL11" s="370"/>
      <c r="BM11" s="370"/>
      <c r="BN11" s="592"/>
      <c r="BO11" s="593">
        <v>4.5</v>
      </c>
      <c r="BP11" s="593"/>
      <c r="BQ11" s="593"/>
      <c r="BR11" s="593"/>
      <c r="BS11" s="594">
        <v>168221</v>
      </c>
      <c r="BT11" s="594"/>
      <c r="BU11" s="594"/>
      <c r="BV11" s="594"/>
      <c r="BW11" s="594"/>
      <c r="BX11" s="594"/>
      <c r="BY11" s="594"/>
      <c r="BZ11" s="594"/>
      <c r="CA11" s="594"/>
      <c r="CB11" s="595"/>
      <c r="CD11" s="596" t="s">
        <v>338</v>
      </c>
      <c r="CE11" s="485"/>
      <c r="CF11" s="485"/>
      <c r="CG11" s="485"/>
      <c r="CH11" s="485"/>
      <c r="CI11" s="485"/>
      <c r="CJ11" s="485"/>
      <c r="CK11" s="485"/>
      <c r="CL11" s="485"/>
      <c r="CM11" s="485"/>
      <c r="CN11" s="485"/>
      <c r="CO11" s="485"/>
      <c r="CP11" s="485"/>
      <c r="CQ11" s="597"/>
      <c r="CR11" s="591">
        <v>459536</v>
      </c>
      <c r="CS11" s="370"/>
      <c r="CT11" s="370"/>
      <c r="CU11" s="370"/>
      <c r="CV11" s="370"/>
      <c r="CW11" s="370"/>
      <c r="CX11" s="370"/>
      <c r="CY11" s="592"/>
      <c r="CZ11" s="593">
        <v>1.3</v>
      </c>
      <c r="DA11" s="593"/>
      <c r="DB11" s="593"/>
      <c r="DC11" s="593"/>
      <c r="DD11" s="601">
        <v>156632</v>
      </c>
      <c r="DE11" s="370"/>
      <c r="DF11" s="370"/>
      <c r="DG11" s="370"/>
      <c r="DH11" s="370"/>
      <c r="DI11" s="370"/>
      <c r="DJ11" s="370"/>
      <c r="DK11" s="370"/>
      <c r="DL11" s="370"/>
      <c r="DM11" s="370"/>
      <c r="DN11" s="370"/>
      <c r="DO11" s="370"/>
      <c r="DP11" s="592"/>
      <c r="DQ11" s="601">
        <v>297280</v>
      </c>
      <c r="DR11" s="370"/>
      <c r="DS11" s="370"/>
      <c r="DT11" s="370"/>
      <c r="DU11" s="370"/>
      <c r="DV11" s="370"/>
      <c r="DW11" s="370"/>
      <c r="DX11" s="370"/>
      <c r="DY11" s="370"/>
      <c r="DZ11" s="370"/>
      <c r="EA11" s="370"/>
      <c r="EB11" s="370"/>
      <c r="EC11" s="602"/>
    </row>
    <row r="12" spans="2:143" ht="11.25" customHeight="1" x14ac:dyDescent="0.2">
      <c r="B12" s="596" t="s">
        <v>264</v>
      </c>
      <c r="C12" s="485"/>
      <c r="D12" s="485"/>
      <c r="E12" s="485"/>
      <c r="F12" s="485"/>
      <c r="G12" s="485"/>
      <c r="H12" s="485"/>
      <c r="I12" s="485"/>
      <c r="J12" s="485"/>
      <c r="K12" s="485"/>
      <c r="L12" s="485"/>
      <c r="M12" s="485"/>
      <c r="N12" s="485"/>
      <c r="O12" s="485"/>
      <c r="P12" s="485"/>
      <c r="Q12" s="597"/>
      <c r="R12" s="591">
        <v>20769</v>
      </c>
      <c r="S12" s="370"/>
      <c r="T12" s="370"/>
      <c r="U12" s="370"/>
      <c r="V12" s="370"/>
      <c r="W12" s="370"/>
      <c r="X12" s="370"/>
      <c r="Y12" s="592"/>
      <c r="Z12" s="593">
        <v>0.1</v>
      </c>
      <c r="AA12" s="593"/>
      <c r="AB12" s="593"/>
      <c r="AC12" s="593"/>
      <c r="AD12" s="594">
        <v>20769</v>
      </c>
      <c r="AE12" s="594"/>
      <c r="AF12" s="594"/>
      <c r="AG12" s="594"/>
      <c r="AH12" s="594"/>
      <c r="AI12" s="594"/>
      <c r="AJ12" s="594"/>
      <c r="AK12" s="594"/>
      <c r="AL12" s="598">
        <v>0.1</v>
      </c>
      <c r="AM12" s="376"/>
      <c r="AN12" s="376"/>
      <c r="AO12" s="599"/>
      <c r="AP12" s="596" t="s">
        <v>339</v>
      </c>
      <c r="AQ12" s="485"/>
      <c r="AR12" s="485"/>
      <c r="AS12" s="485"/>
      <c r="AT12" s="485"/>
      <c r="AU12" s="485"/>
      <c r="AV12" s="485"/>
      <c r="AW12" s="485"/>
      <c r="AX12" s="485"/>
      <c r="AY12" s="485"/>
      <c r="AZ12" s="485"/>
      <c r="BA12" s="485"/>
      <c r="BB12" s="485"/>
      <c r="BC12" s="485"/>
      <c r="BD12" s="485"/>
      <c r="BE12" s="485"/>
      <c r="BF12" s="597"/>
      <c r="BG12" s="591">
        <v>7521294</v>
      </c>
      <c r="BH12" s="370"/>
      <c r="BI12" s="370"/>
      <c r="BJ12" s="370"/>
      <c r="BK12" s="370"/>
      <c r="BL12" s="370"/>
      <c r="BM12" s="370"/>
      <c r="BN12" s="592"/>
      <c r="BO12" s="593">
        <v>43.7</v>
      </c>
      <c r="BP12" s="593"/>
      <c r="BQ12" s="593"/>
      <c r="BR12" s="593"/>
      <c r="BS12" s="594" t="s">
        <v>33</v>
      </c>
      <c r="BT12" s="594"/>
      <c r="BU12" s="594"/>
      <c r="BV12" s="594"/>
      <c r="BW12" s="594"/>
      <c r="BX12" s="594"/>
      <c r="BY12" s="594"/>
      <c r="BZ12" s="594"/>
      <c r="CA12" s="594"/>
      <c r="CB12" s="595"/>
      <c r="CD12" s="596" t="s">
        <v>340</v>
      </c>
      <c r="CE12" s="485"/>
      <c r="CF12" s="485"/>
      <c r="CG12" s="485"/>
      <c r="CH12" s="485"/>
      <c r="CI12" s="485"/>
      <c r="CJ12" s="485"/>
      <c r="CK12" s="485"/>
      <c r="CL12" s="485"/>
      <c r="CM12" s="485"/>
      <c r="CN12" s="485"/>
      <c r="CO12" s="485"/>
      <c r="CP12" s="485"/>
      <c r="CQ12" s="597"/>
      <c r="CR12" s="591">
        <v>497950</v>
      </c>
      <c r="CS12" s="370"/>
      <c r="CT12" s="370"/>
      <c r="CU12" s="370"/>
      <c r="CV12" s="370"/>
      <c r="CW12" s="370"/>
      <c r="CX12" s="370"/>
      <c r="CY12" s="592"/>
      <c r="CZ12" s="593">
        <v>1.4</v>
      </c>
      <c r="DA12" s="593"/>
      <c r="DB12" s="593"/>
      <c r="DC12" s="593"/>
      <c r="DD12" s="601" t="s">
        <v>33</v>
      </c>
      <c r="DE12" s="370"/>
      <c r="DF12" s="370"/>
      <c r="DG12" s="370"/>
      <c r="DH12" s="370"/>
      <c r="DI12" s="370"/>
      <c r="DJ12" s="370"/>
      <c r="DK12" s="370"/>
      <c r="DL12" s="370"/>
      <c r="DM12" s="370"/>
      <c r="DN12" s="370"/>
      <c r="DO12" s="370"/>
      <c r="DP12" s="592"/>
      <c r="DQ12" s="601">
        <v>207901</v>
      </c>
      <c r="DR12" s="370"/>
      <c r="DS12" s="370"/>
      <c r="DT12" s="370"/>
      <c r="DU12" s="370"/>
      <c r="DV12" s="370"/>
      <c r="DW12" s="370"/>
      <c r="DX12" s="370"/>
      <c r="DY12" s="370"/>
      <c r="DZ12" s="370"/>
      <c r="EA12" s="370"/>
      <c r="EB12" s="370"/>
      <c r="EC12" s="602"/>
    </row>
    <row r="13" spans="2:143" ht="11.25" customHeight="1" x14ac:dyDescent="0.2">
      <c r="B13" s="596" t="s">
        <v>343</v>
      </c>
      <c r="C13" s="485"/>
      <c r="D13" s="485"/>
      <c r="E13" s="485"/>
      <c r="F13" s="485"/>
      <c r="G13" s="485"/>
      <c r="H13" s="485"/>
      <c r="I13" s="485"/>
      <c r="J13" s="485"/>
      <c r="K13" s="485"/>
      <c r="L13" s="485"/>
      <c r="M13" s="485"/>
      <c r="N13" s="485"/>
      <c r="O13" s="485"/>
      <c r="P13" s="485"/>
      <c r="Q13" s="597"/>
      <c r="R13" s="591" t="s">
        <v>33</v>
      </c>
      <c r="S13" s="370"/>
      <c r="T13" s="370"/>
      <c r="U13" s="370"/>
      <c r="V13" s="370"/>
      <c r="W13" s="370"/>
      <c r="X13" s="370"/>
      <c r="Y13" s="592"/>
      <c r="Z13" s="593" t="s">
        <v>33</v>
      </c>
      <c r="AA13" s="593"/>
      <c r="AB13" s="593"/>
      <c r="AC13" s="593"/>
      <c r="AD13" s="594" t="s">
        <v>33</v>
      </c>
      <c r="AE13" s="594"/>
      <c r="AF13" s="594"/>
      <c r="AG13" s="594"/>
      <c r="AH13" s="594"/>
      <c r="AI13" s="594"/>
      <c r="AJ13" s="594"/>
      <c r="AK13" s="594"/>
      <c r="AL13" s="598" t="s">
        <v>33</v>
      </c>
      <c r="AM13" s="376"/>
      <c r="AN13" s="376"/>
      <c r="AO13" s="599"/>
      <c r="AP13" s="596" t="s">
        <v>344</v>
      </c>
      <c r="AQ13" s="485"/>
      <c r="AR13" s="485"/>
      <c r="AS13" s="485"/>
      <c r="AT13" s="485"/>
      <c r="AU13" s="485"/>
      <c r="AV13" s="485"/>
      <c r="AW13" s="485"/>
      <c r="AX13" s="485"/>
      <c r="AY13" s="485"/>
      <c r="AZ13" s="485"/>
      <c r="BA13" s="485"/>
      <c r="BB13" s="485"/>
      <c r="BC13" s="485"/>
      <c r="BD13" s="485"/>
      <c r="BE13" s="485"/>
      <c r="BF13" s="597"/>
      <c r="BG13" s="591">
        <v>7489174</v>
      </c>
      <c r="BH13" s="370"/>
      <c r="BI13" s="370"/>
      <c r="BJ13" s="370"/>
      <c r="BK13" s="370"/>
      <c r="BL13" s="370"/>
      <c r="BM13" s="370"/>
      <c r="BN13" s="592"/>
      <c r="BO13" s="593">
        <v>43.5</v>
      </c>
      <c r="BP13" s="593"/>
      <c r="BQ13" s="593"/>
      <c r="BR13" s="593"/>
      <c r="BS13" s="594" t="s">
        <v>33</v>
      </c>
      <c r="BT13" s="594"/>
      <c r="BU13" s="594"/>
      <c r="BV13" s="594"/>
      <c r="BW13" s="594"/>
      <c r="BX13" s="594"/>
      <c r="BY13" s="594"/>
      <c r="BZ13" s="594"/>
      <c r="CA13" s="594"/>
      <c r="CB13" s="595"/>
      <c r="CD13" s="596" t="s">
        <v>346</v>
      </c>
      <c r="CE13" s="485"/>
      <c r="CF13" s="485"/>
      <c r="CG13" s="485"/>
      <c r="CH13" s="485"/>
      <c r="CI13" s="485"/>
      <c r="CJ13" s="485"/>
      <c r="CK13" s="485"/>
      <c r="CL13" s="485"/>
      <c r="CM13" s="485"/>
      <c r="CN13" s="485"/>
      <c r="CO13" s="485"/>
      <c r="CP13" s="485"/>
      <c r="CQ13" s="597"/>
      <c r="CR13" s="591">
        <v>3365058</v>
      </c>
      <c r="CS13" s="370"/>
      <c r="CT13" s="370"/>
      <c r="CU13" s="370"/>
      <c r="CV13" s="370"/>
      <c r="CW13" s="370"/>
      <c r="CX13" s="370"/>
      <c r="CY13" s="592"/>
      <c r="CZ13" s="593">
        <v>9.3000000000000007</v>
      </c>
      <c r="DA13" s="593"/>
      <c r="DB13" s="593"/>
      <c r="DC13" s="593"/>
      <c r="DD13" s="601">
        <v>1015688</v>
      </c>
      <c r="DE13" s="370"/>
      <c r="DF13" s="370"/>
      <c r="DG13" s="370"/>
      <c r="DH13" s="370"/>
      <c r="DI13" s="370"/>
      <c r="DJ13" s="370"/>
      <c r="DK13" s="370"/>
      <c r="DL13" s="370"/>
      <c r="DM13" s="370"/>
      <c r="DN13" s="370"/>
      <c r="DO13" s="370"/>
      <c r="DP13" s="592"/>
      <c r="DQ13" s="601">
        <v>2312701</v>
      </c>
      <c r="DR13" s="370"/>
      <c r="DS13" s="370"/>
      <c r="DT13" s="370"/>
      <c r="DU13" s="370"/>
      <c r="DV13" s="370"/>
      <c r="DW13" s="370"/>
      <c r="DX13" s="370"/>
      <c r="DY13" s="370"/>
      <c r="DZ13" s="370"/>
      <c r="EA13" s="370"/>
      <c r="EB13" s="370"/>
      <c r="EC13" s="602"/>
    </row>
    <row r="14" spans="2:143" ht="11.25" customHeight="1" x14ac:dyDescent="0.2">
      <c r="B14" s="596" t="s">
        <v>348</v>
      </c>
      <c r="C14" s="485"/>
      <c r="D14" s="485"/>
      <c r="E14" s="485"/>
      <c r="F14" s="485"/>
      <c r="G14" s="485"/>
      <c r="H14" s="485"/>
      <c r="I14" s="485"/>
      <c r="J14" s="485"/>
      <c r="K14" s="485"/>
      <c r="L14" s="485"/>
      <c r="M14" s="485"/>
      <c r="N14" s="485"/>
      <c r="O14" s="485"/>
      <c r="P14" s="485"/>
      <c r="Q14" s="597"/>
      <c r="R14" s="591">
        <v>1812</v>
      </c>
      <c r="S14" s="370"/>
      <c r="T14" s="370"/>
      <c r="U14" s="370"/>
      <c r="V14" s="370"/>
      <c r="W14" s="370"/>
      <c r="X14" s="370"/>
      <c r="Y14" s="592"/>
      <c r="Z14" s="593">
        <v>0</v>
      </c>
      <c r="AA14" s="593"/>
      <c r="AB14" s="593"/>
      <c r="AC14" s="593"/>
      <c r="AD14" s="594">
        <v>1812</v>
      </c>
      <c r="AE14" s="594"/>
      <c r="AF14" s="594"/>
      <c r="AG14" s="594"/>
      <c r="AH14" s="594"/>
      <c r="AI14" s="594"/>
      <c r="AJ14" s="594"/>
      <c r="AK14" s="594"/>
      <c r="AL14" s="598">
        <v>0</v>
      </c>
      <c r="AM14" s="376"/>
      <c r="AN14" s="376"/>
      <c r="AO14" s="599"/>
      <c r="AP14" s="596" t="s">
        <v>189</v>
      </c>
      <c r="AQ14" s="485"/>
      <c r="AR14" s="485"/>
      <c r="AS14" s="485"/>
      <c r="AT14" s="485"/>
      <c r="AU14" s="485"/>
      <c r="AV14" s="485"/>
      <c r="AW14" s="485"/>
      <c r="AX14" s="485"/>
      <c r="AY14" s="485"/>
      <c r="AZ14" s="485"/>
      <c r="BA14" s="485"/>
      <c r="BB14" s="485"/>
      <c r="BC14" s="485"/>
      <c r="BD14" s="485"/>
      <c r="BE14" s="485"/>
      <c r="BF14" s="597"/>
      <c r="BG14" s="591">
        <v>237892</v>
      </c>
      <c r="BH14" s="370"/>
      <c r="BI14" s="370"/>
      <c r="BJ14" s="370"/>
      <c r="BK14" s="370"/>
      <c r="BL14" s="370"/>
      <c r="BM14" s="370"/>
      <c r="BN14" s="592"/>
      <c r="BO14" s="593">
        <v>1.4</v>
      </c>
      <c r="BP14" s="593"/>
      <c r="BQ14" s="593"/>
      <c r="BR14" s="593"/>
      <c r="BS14" s="594" t="s">
        <v>33</v>
      </c>
      <c r="BT14" s="594"/>
      <c r="BU14" s="594"/>
      <c r="BV14" s="594"/>
      <c r="BW14" s="594"/>
      <c r="BX14" s="594"/>
      <c r="BY14" s="594"/>
      <c r="BZ14" s="594"/>
      <c r="CA14" s="594"/>
      <c r="CB14" s="595"/>
      <c r="CD14" s="596" t="s">
        <v>349</v>
      </c>
      <c r="CE14" s="485"/>
      <c r="CF14" s="485"/>
      <c r="CG14" s="485"/>
      <c r="CH14" s="485"/>
      <c r="CI14" s="485"/>
      <c r="CJ14" s="485"/>
      <c r="CK14" s="485"/>
      <c r="CL14" s="485"/>
      <c r="CM14" s="485"/>
      <c r="CN14" s="485"/>
      <c r="CO14" s="485"/>
      <c r="CP14" s="485"/>
      <c r="CQ14" s="597"/>
      <c r="CR14" s="591">
        <v>1554021</v>
      </c>
      <c r="CS14" s="370"/>
      <c r="CT14" s="370"/>
      <c r="CU14" s="370"/>
      <c r="CV14" s="370"/>
      <c r="CW14" s="370"/>
      <c r="CX14" s="370"/>
      <c r="CY14" s="592"/>
      <c r="CZ14" s="593">
        <v>4.3</v>
      </c>
      <c r="DA14" s="593"/>
      <c r="DB14" s="593"/>
      <c r="DC14" s="593"/>
      <c r="DD14" s="601">
        <v>219298</v>
      </c>
      <c r="DE14" s="370"/>
      <c r="DF14" s="370"/>
      <c r="DG14" s="370"/>
      <c r="DH14" s="370"/>
      <c r="DI14" s="370"/>
      <c r="DJ14" s="370"/>
      <c r="DK14" s="370"/>
      <c r="DL14" s="370"/>
      <c r="DM14" s="370"/>
      <c r="DN14" s="370"/>
      <c r="DO14" s="370"/>
      <c r="DP14" s="592"/>
      <c r="DQ14" s="601">
        <v>1321464</v>
      </c>
      <c r="DR14" s="370"/>
      <c r="DS14" s="370"/>
      <c r="DT14" s="370"/>
      <c r="DU14" s="370"/>
      <c r="DV14" s="370"/>
      <c r="DW14" s="370"/>
      <c r="DX14" s="370"/>
      <c r="DY14" s="370"/>
      <c r="DZ14" s="370"/>
      <c r="EA14" s="370"/>
      <c r="EB14" s="370"/>
      <c r="EC14" s="602"/>
    </row>
    <row r="15" spans="2:143" ht="11.25" customHeight="1" x14ac:dyDescent="0.2">
      <c r="B15" s="596" t="s">
        <v>303</v>
      </c>
      <c r="C15" s="485"/>
      <c r="D15" s="485"/>
      <c r="E15" s="485"/>
      <c r="F15" s="485"/>
      <c r="G15" s="485"/>
      <c r="H15" s="485"/>
      <c r="I15" s="485"/>
      <c r="J15" s="485"/>
      <c r="K15" s="485"/>
      <c r="L15" s="485"/>
      <c r="M15" s="485"/>
      <c r="N15" s="485"/>
      <c r="O15" s="485"/>
      <c r="P15" s="485"/>
      <c r="Q15" s="597"/>
      <c r="R15" s="591" t="s">
        <v>33</v>
      </c>
      <c r="S15" s="370"/>
      <c r="T15" s="370"/>
      <c r="U15" s="370"/>
      <c r="V15" s="370"/>
      <c r="W15" s="370"/>
      <c r="X15" s="370"/>
      <c r="Y15" s="592"/>
      <c r="Z15" s="593" t="s">
        <v>33</v>
      </c>
      <c r="AA15" s="593"/>
      <c r="AB15" s="593"/>
      <c r="AC15" s="593"/>
      <c r="AD15" s="594" t="s">
        <v>33</v>
      </c>
      <c r="AE15" s="594"/>
      <c r="AF15" s="594"/>
      <c r="AG15" s="594"/>
      <c r="AH15" s="594"/>
      <c r="AI15" s="594"/>
      <c r="AJ15" s="594"/>
      <c r="AK15" s="594"/>
      <c r="AL15" s="598" t="s">
        <v>33</v>
      </c>
      <c r="AM15" s="376"/>
      <c r="AN15" s="376"/>
      <c r="AO15" s="599"/>
      <c r="AP15" s="596" t="s">
        <v>351</v>
      </c>
      <c r="AQ15" s="485"/>
      <c r="AR15" s="485"/>
      <c r="AS15" s="485"/>
      <c r="AT15" s="485"/>
      <c r="AU15" s="485"/>
      <c r="AV15" s="485"/>
      <c r="AW15" s="485"/>
      <c r="AX15" s="485"/>
      <c r="AY15" s="485"/>
      <c r="AZ15" s="485"/>
      <c r="BA15" s="485"/>
      <c r="BB15" s="485"/>
      <c r="BC15" s="485"/>
      <c r="BD15" s="485"/>
      <c r="BE15" s="485"/>
      <c r="BF15" s="597"/>
      <c r="BG15" s="591">
        <v>731082</v>
      </c>
      <c r="BH15" s="370"/>
      <c r="BI15" s="370"/>
      <c r="BJ15" s="370"/>
      <c r="BK15" s="370"/>
      <c r="BL15" s="370"/>
      <c r="BM15" s="370"/>
      <c r="BN15" s="592"/>
      <c r="BO15" s="593">
        <v>4.2</v>
      </c>
      <c r="BP15" s="593"/>
      <c r="BQ15" s="593"/>
      <c r="BR15" s="593"/>
      <c r="BS15" s="594" t="s">
        <v>33</v>
      </c>
      <c r="BT15" s="594"/>
      <c r="BU15" s="594"/>
      <c r="BV15" s="594"/>
      <c r="BW15" s="594"/>
      <c r="BX15" s="594"/>
      <c r="BY15" s="594"/>
      <c r="BZ15" s="594"/>
      <c r="CA15" s="594"/>
      <c r="CB15" s="595"/>
      <c r="CD15" s="596" t="s">
        <v>352</v>
      </c>
      <c r="CE15" s="485"/>
      <c r="CF15" s="485"/>
      <c r="CG15" s="485"/>
      <c r="CH15" s="485"/>
      <c r="CI15" s="485"/>
      <c r="CJ15" s="485"/>
      <c r="CK15" s="485"/>
      <c r="CL15" s="485"/>
      <c r="CM15" s="485"/>
      <c r="CN15" s="485"/>
      <c r="CO15" s="485"/>
      <c r="CP15" s="485"/>
      <c r="CQ15" s="597"/>
      <c r="CR15" s="591">
        <v>3270311</v>
      </c>
      <c r="CS15" s="370"/>
      <c r="CT15" s="370"/>
      <c r="CU15" s="370"/>
      <c r="CV15" s="370"/>
      <c r="CW15" s="370"/>
      <c r="CX15" s="370"/>
      <c r="CY15" s="592"/>
      <c r="CZ15" s="593">
        <v>9.1</v>
      </c>
      <c r="DA15" s="593"/>
      <c r="DB15" s="593"/>
      <c r="DC15" s="593"/>
      <c r="DD15" s="601">
        <v>216773</v>
      </c>
      <c r="DE15" s="370"/>
      <c r="DF15" s="370"/>
      <c r="DG15" s="370"/>
      <c r="DH15" s="370"/>
      <c r="DI15" s="370"/>
      <c r="DJ15" s="370"/>
      <c r="DK15" s="370"/>
      <c r="DL15" s="370"/>
      <c r="DM15" s="370"/>
      <c r="DN15" s="370"/>
      <c r="DO15" s="370"/>
      <c r="DP15" s="592"/>
      <c r="DQ15" s="601">
        <v>2529987</v>
      </c>
      <c r="DR15" s="370"/>
      <c r="DS15" s="370"/>
      <c r="DT15" s="370"/>
      <c r="DU15" s="370"/>
      <c r="DV15" s="370"/>
      <c r="DW15" s="370"/>
      <c r="DX15" s="370"/>
      <c r="DY15" s="370"/>
      <c r="DZ15" s="370"/>
      <c r="EA15" s="370"/>
      <c r="EB15" s="370"/>
      <c r="EC15" s="602"/>
    </row>
    <row r="16" spans="2:143" ht="11.25" customHeight="1" x14ac:dyDescent="0.2">
      <c r="B16" s="596" t="s">
        <v>354</v>
      </c>
      <c r="C16" s="485"/>
      <c r="D16" s="485"/>
      <c r="E16" s="485"/>
      <c r="F16" s="485"/>
      <c r="G16" s="485"/>
      <c r="H16" s="485"/>
      <c r="I16" s="485"/>
      <c r="J16" s="485"/>
      <c r="K16" s="485"/>
      <c r="L16" s="485"/>
      <c r="M16" s="485"/>
      <c r="N16" s="485"/>
      <c r="O16" s="485"/>
      <c r="P16" s="485"/>
      <c r="Q16" s="597"/>
      <c r="R16" s="591">
        <v>56242</v>
      </c>
      <c r="S16" s="370"/>
      <c r="T16" s="370"/>
      <c r="U16" s="370"/>
      <c r="V16" s="370"/>
      <c r="W16" s="370"/>
      <c r="X16" s="370"/>
      <c r="Y16" s="592"/>
      <c r="Z16" s="593">
        <v>0.1</v>
      </c>
      <c r="AA16" s="593"/>
      <c r="AB16" s="593"/>
      <c r="AC16" s="593"/>
      <c r="AD16" s="594">
        <v>56242</v>
      </c>
      <c r="AE16" s="594"/>
      <c r="AF16" s="594"/>
      <c r="AG16" s="594"/>
      <c r="AH16" s="594"/>
      <c r="AI16" s="594"/>
      <c r="AJ16" s="594"/>
      <c r="AK16" s="594"/>
      <c r="AL16" s="598">
        <v>0.3</v>
      </c>
      <c r="AM16" s="376"/>
      <c r="AN16" s="376"/>
      <c r="AO16" s="599"/>
      <c r="AP16" s="596" t="s">
        <v>355</v>
      </c>
      <c r="AQ16" s="485"/>
      <c r="AR16" s="485"/>
      <c r="AS16" s="485"/>
      <c r="AT16" s="485"/>
      <c r="AU16" s="485"/>
      <c r="AV16" s="485"/>
      <c r="AW16" s="485"/>
      <c r="AX16" s="485"/>
      <c r="AY16" s="485"/>
      <c r="AZ16" s="485"/>
      <c r="BA16" s="485"/>
      <c r="BB16" s="485"/>
      <c r="BC16" s="485"/>
      <c r="BD16" s="485"/>
      <c r="BE16" s="485"/>
      <c r="BF16" s="597"/>
      <c r="BG16" s="591" t="s">
        <v>33</v>
      </c>
      <c r="BH16" s="370"/>
      <c r="BI16" s="370"/>
      <c r="BJ16" s="370"/>
      <c r="BK16" s="370"/>
      <c r="BL16" s="370"/>
      <c r="BM16" s="370"/>
      <c r="BN16" s="592"/>
      <c r="BO16" s="593" t="s">
        <v>33</v>
      </c>
      <c r="BP16" s="593"/>
      <c r="BQ16" s="593"/>
      <c r="BR16" s="593"/>
      <c r="BS16" s="594" t="s">
        <v>33</v>
      </c>
      <c r="BT16" s="594"/>
      <c r="BU16" s="594"/>
      <c r="BV16" s="594"/>
      <c r="BW16" s="594"/>
      <c r="BX16" s="594"/>
      <c r="BY16" s="594"/>
      <c r="BZ16" s="594"/>
      <c r="CA16" s="594"/>
      <c r="CB16" s="595"/>
      <c r="CD16" s="596" t="s">
        <v>325</v>
      </c>
      <c r="CE16" s="485"/>
      <c r="CF16" s="485"/>
      <c r="CG16" s="485"/>
      <c r="CH16" s="485"/>
      <c r="CI16" s="485"/>
      <c r="CJ16" s="485"/>
      <c r="CK16" s="485"/>
      <c r="CL16" s="485"/>
      <c r="CM16" s="485"/>
      <c r="CN16" s="485"/>
      <c r="CO16" s="485"/>
      <c r="CP16" s="485"/>
      <c r="CQ16" s="597"/>
      <c r="CR16" s="591">
        <v>4344</v>
      </c>
      <c r="CS16" s="370"/>
      <c r="CT16" s="370"/>
      <c r="CU16" s="370"/>
      <c r="CV16" s="370"/>
      <c r="CW16" s="370"/>
      <c r="CX16" s="370"/>
      <c r="CY16" s="592"/>
      <c r="CZ16" s="593">
        <v>0</v>
      </c>
      <c r="DA16" s="593"/>
      <c r="DB16" s="593"/>
      <c r="DC16" s="593"/>
      <c r="DD16" s="601" t="s">
        <v>33</v>
      </c>
      <c r="DE16" s="370"/>
      <c r="DF16" s="370"/>
      <c r="DG16" s="370"/>
      <c r="DH16" s="370"/>
      <c r="DI16" s="370"/>
      <c r="DJ16" s="370"/>
      <c r="DK16" s="370"/>
      <c r="DL16" s="370"/>
      <c r="DM16" s="370"/>
      <c r="DN16" s="370"/>
      <c r="DO16" s="370"/>
      <c r="DP16" s="592"/>
      <c r="DQ16" s="601" t="s">
        <v>33</v>
      </c>
      <c r="DR16" s="370"/>
      <c r="DS16" s="370"/>
      <c r="DT16" s="370"/>
      <c r="DU16" s="370"/>
      <c r="DV16" s="370"/>
      <c r="DW16" s="370"/>
      <c r="DX16" s="370"/>
      <c r="DY16" s="370"/>
      <c r="DZ16" s="370"/>
      <c r="EA16" s="370"/>
      <c r="EB16" s="370"/>
      <c r="EC16" s="602"/>
    </row>
    <row r="17" spans="2:133" ht="11.25" customHeight="1" x14ac:dyDescent="0.2">
      <c r="B17" s="596" t="s">
        <v>356</v>
      </c>
      <c r="C17" s="485"/>
      <c r="D17" s="485"/>
      <c r="E17" s="485"/>
      <c r="F17" s="485"/>
      <c r="G17" s="485"/>
      <c r="H17" s="485"/>
      <c r="I17" s="485"/>
      <c r="J17" s="485"/>
      <c r="K17" s="485"/>
      <c r="L17" s="485"/>
      <c r="M17" s="485"/>
      <c r="N17" s="485"/>
      <c r="O17" s="485"/>
      <c r="P17" s="485"/>
      <c r="Q17" s="597"/>
      <c r="R17" s="591">
        <v>259036</v>
      </c>
      <c r="S17" s="370"/>
      <c r="T17" s="370"/>
      <c r="U17" s="370"/>
      <c r="V17" s="370"/>
      <c r="W17" s="370"/>
      <c r="X17" s="370"/>
      <c r="Y17" s="592"/>
      <c r="Z17" s="593">
        <v>0.7</v>
      </c>
      <c r="AA17" s="593"/>
      <c r="AB17" s="593"/>
      <c r="AC17" s="593"/>
      <c r="AD17" s="594">
        <v>259036</v>
      </c>
      <c r="AE17" s="594"/>
      <c r="AF17" s="594"/>
      <c r="AG17" s="594"/>
      <c r="AH17" s="594"/>
      <c r="AI17" s="594"/>
      <c r="AJ17" s="594"/>
      <c r="AK17" s="594"/>
      <c r="AL17" s="598">
        <v>1.2</v>
      </c>
      <c r="AM17" s="376"/>
      <c r="AN17" s="376"/>
      <c r="AO17" s="599"/>
      <c r="AP17" s="596" t="s">
        <v>11</v>
      </c>
      <c r="AQ17" s="485"/>
      <c r="AR17" s="485"/>
      <c r="AS17" s="485"/>
      <c r="AT17" s="485"/>
      <c r="AU17" s="485"/>
      <c r="AV17" s="485"/>
      <c r="AW17" s="485"/>
      <c r="AX17" s="485"/>
      <c r="AY17" s="485"/>
      <c r="AZ17" s="485"/>
      <c r="BA17" s="485"/>
      <c r="BB17" s="485"/>
      <c r="BC17" s="485"/>
      <c r="BD17" s="485"/>
      <c r="BE17" s="485"/>
      <c r="BF17" s="597"/>
      <c r="BG17" s="591" t="s">
        <v>33</v>
      </c>
      <c r="BH17" s="370"/>
      <c r="BI17" s="370"/>
      <c r="BJ17" s="370"/>
      <c r="BK17" s="370"/>
      <c r="BL17" s="370"/>
      <c r="BM17" s="370"/>
      <c r="BN17" s="592"/>
      <c r="BO17" s="593" t="s">
        <v>33</v>
      </c>
      <c r="BP17" s="593"/>
      <c r="BQ17" s="593"/>
      <c r="BR17" s="593"/>
      <c r="BS17" s="594" t="s">
        <v>33</v>
      </c>
      <c r="BT17" s="594"/>
      <c r="BU17" s="594"/>
      <c r="BV17" s="594"/>
      <c r="BW17" s="594"/>
      <c r="BX17" s="594"/>
      <c r="BY17" s="594"/>
      <c r="BZ17" s="594"/>
      <c r="CA17" s="594"/>
      <c r="CB17" s="595"/>
      <c r="CD17" s="596" t="s">
        <v>61</v>
      </c>
      <c r="CE17" s="485"/>
      <c r="CF17" s="485"/>
      <c r="CG17" s="485"/>
      <c r="CH17" s="485"/>
      <c r="CI17" s="485"/>
      <c r="CJ17" s="485"/>
      <c r="CK17" s="485"/>
      <c r="CL17" s="485"/>
      <c r="CM17" s="485"/>
      <c r="CN17" s="485"/>
      <c r="CO17" s="485"/>
      <c r="CP17" s="485"/>
      <c r="CQ17" s="597"/>
      <c r="CR17" s="591">
        <v>2705543</v>
      </c>
      <c r="CS17" s="370"/>
      <c r="CT17" s="370"/>
      <c r="CU17" s="370"/>
      <c r="CV17" s="370"/>
      <c r="CW17" s="370"/>
      <c r="CX17" s="370"/>
      <c r="CY17" s="592"/>
      <c r="CZ17" s="593">
        <v>7.5</v>
      </c>
      <c r="DA17" s="593"/>
      <c r="DB17" s="593"/>
      <c r="DC17" s="593"/>
      <c r="DD17" s="601" t="s">
        <v>33</v>
      </c>
      <c r="DE17" s="370"/>
      <c r="DF17" s="370"/>
      <c r="DG17" s="370"/>
      <c r="DH17" s="370"/>
      <c r="DI17" s="370"/>
      <c r="DJ17" s="370"/>
      <c r="DK17" s="370"/>
      <c r="DL17" s="370"/>
      <c r="DM17" s="370"/>
      <c r="DN17" s="370"/>
      <c r="DO17" s="370"/>
      <c r="DP17" s="592"/>
      <c r="DQ17" s="601">
        <v>2697056</v>
      </c>
      <c r="DR17" s="370"/>
      <c r="DS17" s="370"/>
      <c r="DT17" s="370"/>
      <c r="DU17" s="370"/>
      <c r="DV17" s="370"/>
      <c r="DW17" s="370"/>
      <c r="DX17" s="370"/>
      <c r="DY17" s="370"/>
      <c r="DZ17" s="370"/>
      <c r="EA17" s="370"/>
      <c r="EB17" s="370"/>
      <c r="EC17" s="602"/>
    </row>
    <row r="18" spans="2:133" ht="11.25" customHeight="1" x14ac:dyDescent="0.2">
      <c r="B18" s="596" t="s">
        <v>358</v>
      </c>
      <c r="C18" s="485"/>
      <c r="D18" s="485"/>
      <c r="E18" s="485"/>
      <c r="F18" s="485"/>
      <c r="G18" s="485"/>
      <c r="H18" s="485"/>
      <c r="I18" s="485"/>
      <c r="J18" s="485"/>
      <c r="K18" s="485"/>
      <c r="L18" s="485"/>
      <c r="M18" s="485"/>
      <c r="N18" s="485"/>
      <c r="O18" s="485"/>
      <c r="P18" s="485"/>
      <c r="Q18" s="597"/>
      <c r="R18" s="591">
        <v>111003</v>
      </c>
      <c r="S18" s="370"/>
      <c r="T18" s="370"/>
      <c r="U18" s="370"/>
      <c r="V18" s="370"/>
      <c r="W18" s="370"/>
      <c r="X18" s="370"/>
      <c r="Y18" s="592"/>
      <c r="Z18" s="593">
        <v>0.3</v>
      </c>
      <c r="AA18" s="593"/>
      <c r="AB18" s="593"/>
      <c r="AC18" s="593"/>
      <c r="AD18" s="594">
        <v>111003</v>
      </c>
      <c r="AE18" s="594"/>
      <c r="AF18" s="594"/>
      <c r="AG18" s="594"/>
      <c r="AH18" s="594"/>
      <c r="AI18" s="594"/>
      <c r="AJ18" s="594"/>
      <c r="AK18" s="594"/>
      <c r="AL18" s="598">
        <v>0.5</v>
      </c>
      <c r="AM18" s="376"/>
      <c r="AN18" s="376"/>
      <c r="AO18" s="599"/>
      <c r="AP18" s="596" t="s">
        <v>47</v>
      </c>
      <c r="AQ18" s="485"/>
      <c r="AR18" s="485"/>
      <c r="AS18" s="485"/>
      <c r="AT18" s="485"/>
      <c r="AU18" s="485"/>
      <c r="AV18" s="485"/>
      <c r="AW18" s="485"/>
      <c r="AX18" s="485"/>
      <c r="AY18" s="485"/>
      <c r="AZ18" s="485"/>
      <c r="BA18" s="485"/>
      <c r="BB18" s="485"/>
      <c r="BC18" s="485"/>
      <c r="BD18" s="485"/>
      <c r="BE18" s="485"/>
      <c r="BF18" s="597"/>
      <c r="BG18" s="591" t="s">
        <v>33</v>
      </c>
      <c r="BH18" s="370"/>
      <c r="BI18" s="370"/>
      <c r="BJ18" s="370"/>
      <c r="BK18" s="370"/>
      <c r="BL18" s="370"/>
      <c r="BM18" s="370"/>
      <c r="BN18" s="592"/>
      <c r="BO18" s="593" t="s">
        <v>33</v>
      </c>
      <c r="BP18" s="593"/>
      <c r="BQ18" s="593"/>
      <c r="BR18" s="593"/>
      <c r="BS18" s="594" t="s">
        <v>33</v>
      </c>
      <c r="BT18" s="594"/>
      <c r="BU18" s="594"/>
      <c r="BV18" s="594"/>
      <c r="BW18" s="594"/>
      <c r="BX18" s="594"/>
      <c r="BY18" s="594"/>
      <c r="BZ18" s="594"/>
      <c r="CA18" s="594"/>
      <c r="CB18" s="595"/>
      <c r="CD18" s="596" t="s">
        <v>359</v>
      </c>
      <c r="CE18" s="485"/>
      <c r="CF18" s="485"/>
      <c r="CG18" s="485"/>
      <c r="CH18" s="485"/>
      <c r="CI18" s="485"/>
      <c r="CJ18" s="485"/>
      <c r="CK18" s="485"/>
      <c r="CL18" s="485"/>
      <c r="CM18" s="485"/>
      <c r="CN18" s="485"/>
      <c r="CO18" s="485"/>
      <c r="CP18" s="485"/>
      <c r="CQ18" s="597"/>
      <c r="CR18" s="591" t="s">
        <v>33</v>
      </c>
      <c r="CS18" s="370"/>
      <c r="CT18" s="370"/>
      <c r="CU18" s="370"/>
      <c r="CV18" s="370"/>
      <c r="CW18" s="370"/>
      <c r="CX18" s="370"/>
      <c r="CY18" s="592"/>
      <c r="CZ18" s="593" t="s">
        <v>33</v>
      </c>
      <c r="DA18" s="593"/>
      <c r="DB18" s="593"/>
      <c r="DC18" s="593"/>
      <c r="DD18" s="601" t="s">
        <v>33</v>
      </c>
      <c r="DE18" s="370"/>
      <c r="DF18" s="370"/>
      <c r="DG18" s="370"/>
      <c r="DH18" s="370"/>
      <c r="DI18" s="370"/>
      <c r="DJ18" s="370"/>
      <c r="DK18" s="370"/>
      <c r="DL18" s="370"/>
      <c r="DM18" s="370"/>
      <c r="DN18" s="370"/>
      <c r="DO18" s="370"/>
      <c r="DP18" s="592"/>
      <c r="DQ18" s="601" t="s">
        <v>33</v>
      </c>
      <c r="DR18" s="370"/>
      <c r="DS18" s="370"/>
      <c r="DT18" s="370"/>
      <c r="DU18" s="370"/>
      <c r="DV18" s="370"/>
      <c r="DW18" s="370"/>
      <c r="DX18" s="370"/>
      <c r="DY18" s="370"/>
      <c r="DZ18" s="370"/>
      <c r="EA18" s="370"/>
      <c r="EB18" s="370"/>
      <c r="EC18" s="602"/>
    </row>
    <row r="19" spans="2:133" ht="11.25" customHeight="1" x14ac:dyDescent="0.2">
      <c r="B19" s="596" t="s">
        <v>362</v>
      </c>
      <c r="C19" s="485"/>
      <c r="D19" s="485"/>
      <c r="E19" s="485"/>
      <c r="F19" s="485"/>
      <c r="G19" s="485"/>
      <c r="H19" s="485"/>
      <c r="I19" s="485"/>
      <c r="J19" s="485"/>
      <c r="K19" s="485"/>
      <c r="L19" s="485"/>
      <c r="M19" s="485"/>
      <c r="N19" s="485"/>
      <c r="O19" s="485"/>
      <c r="P19" s="485"/>
      <c r="Q19" s="597"/>
      <c r="R19" s="591">
        <v>103330</v>
      </c>
      <c r="S19" s="370"/>
      <c r="T19" s="370"/>
      <c r="U19" s="370"/>
      <c r="V19" s="370"/>
      <c r="W19" s="370"/>
      <c r="X19" s="370"/>
      <c r="Y19" s="592"/>
      <c r="Z19" s="593">
        <v>0.3</v>
      </c>
      <c r="AA19" s="593"/>
      <c r="AB19" s="593"/>
      <c r="AC19" s="593"/>
      <c r="AD19" s="594">
        <v>103330</v>
      </c>
      <c r="AE19" s="594"/>
      <c r="AF19" s="594"/>
      <c r="AG19" s="594"/>
      <c r="AH19" s="594"/>
      <c r="AI19" s="594"/>
      <c r="AJ19" s="594"/>
      <c r="AK19" s="594"/>
      <c r="AL19" s="598">
        <v>0.5</v>
      </c>
      <c r="AM19" s="376"/>
      <c r="AN19" s="376"/>
      <c r="AO19" s="599"/>
      <c r="AP19" s="596" t="s">
        <v>366</v>
      </c>
      <c r="AQ19" s="485"/>
      <c r="AR19" s="485"/>
      <c r="AS19" s="485"/>
      <c r="AT19" s="485"/>
      <c r="AU19" s="485"/>
      <c r="AV19" s="485"/>
      <c r="AW19" s="485"/>
      <c r="AX19" s="485"/>
      <c r="AY19" s="485"/>
      <c r="AZ19" s="485"/>
      <c r="BA19" s="485"/>
      <c r="BB19" s="485"/>
      <c r="BC19" s="485"/>
      <c r="BD19" s="485"/>
      <c r="BE19" s="485"/>
      <c r="BF19" s="597"/>
      <c r="BG19" s="591">
        <v>904534</v>
      </c>
      <c r="BH19" s="370"/>
      <c r="BI19" s="370"/>
      <c r="BJ19" s="370"/>
      <c r="BK19" s="370"/>
      <c r="BL19" s="370"/>
      <c r="BM19" s="370"/>
      <c r="BN19" s="592"/>
      <c r="BO19" s="593">
        <v>5.3</v>
      </c>
      <c r="BP19" s="593"/>
      <c r="BQ19" s="593"/>
      <c r="BR19" s="593"/>
      <c r="BS19" s="594" t="s">
        <v>33</v>
      </c>
      <c r="BT19" s="594"/>
      <c r="BU19" s="594"/>
      <c r="BV19" s="594"/>
      <c r="BW19" s="594"/>
      <c r="BX19" s="594"/>
      <c r="BY19" s="594"/>
      <c r="BZ19" s="594"/>
      <c r="CA19" s="594"/>
      <c r="CB19" s="595"/>
      <c r="CD19" s="596" t="s">
        <v>337</v>
      </c>
      <c r="CE19" s="485"/>
      <c r="CF19" s="485"/>
      <c r="CG19" s="485"/>
      <c r="CH19" s="485"/>
      <c r="CI19" s="485"/>
      <c r="CJ19" s="485"/>
      <c r="CK19" s="485"/>
      <c r="CL19" s="485"/>
      <c r="CM19" s="485"/>
      <c r="CN19" s="485"/>
      <c r="CO19" s="485"/>
      <c r="CP19" s="485"/>
      <c r="CQ19" s="597"/>
      <c r="CR19" s="591" t="s">
        <v>33</v>
      </c>
      <c r="CS19" s="370"/>
      <c r="CT19" s="370"/>
      <c r="CU19" s="370"/>
      <c r="CV19" s="370"/>
      <c r="CW19" s="370"/>
      <c r="CX19" s="370"/>
      <c r="CY19" s="592"/>
      <c r="CZ19" s="593" t="s">
        <v>33</v>
      </c>
      <c r="DA19" s="593"/>
      <c r="DB19" s="593"/>
      <c r="DC19" s="593"/>
      <c r="DD19" s="601" t="s">
        <v>33</v>
      </c>
      <c r="DE19" s="370"/>
      <c r="DF19" s="370"/>
      <c r="DG19" s="370"/>
      <c r="DH19" s="370"/>
      <c r="DI19" s="370"/>
      <c r="DJ19" s="370"/>
      <c r="DK19" s="370"/>
      <c r="DL19" s="370"/>
      <c r="DM19" s="370"/>
      <c r="DN19" s="370"/>
      <c r="DO19" s="370"/>
      <c r="DP19" s="592"/>
      <c r="DQ19" s="601" t="s">
        <v>33</v>
      </c>
      <c r="DR19" s="370"/>
      <c r="DS19" s="370"/>
      <c r="DT19" s="370"/>
      <c r="DU19" s="370"/>
      <c r="DV19" s="370"/>
      <c r="DW19" s="370"/>
      <c r="DX19" s="370"/>
      <c r="DY19" s="370"/>
      <c r="DZ19" s="370"/>
      <c r="EA19" s="370"/>
      <c r="EB19" s="370"/>
      <c r="EC19" s="602"/>
    </row>
    <row r="20" spans="2:133" ht="11.25" customHeight="1" x14ac:dyDescent="0.2">
      <c r="B20" s="604" t="s">
        <v>368</v>
      </c>
      <c r="C20" s="605"/>
      <c r="D20" s="605"/>
      <c r="E20" s="605"/>
      <c r="F20" s="605"/>
      <c r="G20" s="605"/>
      <c r="H20" s="605"/>
      <c r="I20" s="605"/>
      <c r="J20" s="605"/>
      <c r="K20" s="605"/>
      <c r="L20" s="605"/>
      <c r="M20" s="605"/>
      <c r="N20" s="605"/>
      <c r="O20" s="605"/>
      <c r="P20" s="605"/>
      <c r="Q20" s="606"/>
      <c r="R20" s="591">
        <v>7673</v>
      </c>
      <c r="S20" s="370"/>
      <c r="T20" s="370"/>
      <c r="U20" s="370"/>
      <c r="V20" s="370"/>
      <c r="W20" s="370"/>
      <c r="X20" s="370"/>
      <c r="Y20" s="592"/>
      <c r="Z20" s="593">
        <v>0</v>
      </c>
      <c r="AA20" s="593"/>
      <c r="AB20" s="593"/>
      <c r="AC20" s="593"/>
      <c r="AD20" s="594">
        <v>7673</v>
      </c>
      <c r="AE20" s="594"/>
      <c r="AF20" s="594"/>
      <c r="AG20" s="594"/>
      <c r="AH20" s="594"/>
      <c r="AI20" s="594"/>
      <c r="AJ20" s="594"/>
      <c r="AK20" s="594"/>
      <c r="AL20" s="598">
        <v>0</v>
      </c>
      <c r="AM20" s="376"/>
      <c r="AN20" s="376"/>
      <c r="AO20" s="599"/>
      <c r="AP20" s="596" t="s">
        <v>369</v>
      </c>
      <c r="AQ20" s="485"/>
      <c r="AR20" s="485"/>
      <c r="AS20" s="485"/>
      <c r="AT20" s="485"/>
      <c r="AU20" s="485"/>
      <c r="AV20" s="485"/>
      <c r="AW20" s="485"/>
      <c r="AX20" s="485"/>
      <c r="AY20" s="485"/>
      <c r="AZ20" s="485"/>
      <c r="BA20" s="485"/>
      <c r="BB20" s="485"/>
      <c r="BC20" s="485"/>
      <c r="BD20" s="485"/>
      <c r="BE20" s="485"/>
      <c r="BF20" s="597"/>
      <c r="BG20" s="591">
        <v>904534</v>
      </c>
      <c r="BH20" s="370"/>
      <c r="BI20" s="370"/>
      <c r="BJ20" s="370"/>
      <c r="BK20" s="370"/>
      <c r="BL20" s="370"/>
      <c r="BM20" s="370"/>
      <c r="BN20" s="592"/>
      <c r="BO20" s="593">
        <v>5.3</v>
      </c>
      <c r="BP20" s="593"/>
      <c r="BQ20" s="593"/>
      <c r="BR20" s="593"/>
      <c r="BS20" s="594" t="s">
        <v>33</v>
      </c>
      <c r="BT20" s="594"/>
      <c r="BU20" s="594"/>
      <c r="BV20" s="594"/>
      <c r="BW20" s="594"/>
      <c r="BX20" s="594"/>
      <c r="BY20" s="594"/>
      <c r="BZ20" s="594"/>
      <c r="CA20" s="594"/>
      <c r="CB20" s="595"/>
      <c r="CD20" s="596" t="s">
        <v>75</v>
      </c>
      <c r="CE20" s="485"/>
      <c r="CF20" s="485"/>
      <c r="CG20" s="485"/>
      <c r="CH20" s="485"/>
      <c r="CI20" s="485"/>
      <c r="CJ20" s="485"/>
      <c r="CK20" s="485"/>
      <c r="CL20" s="485"/>
      <c r="CM20" s="485"/>
      <c r="CN20" s="485"/>
      <c r="CO20" s="485"/>
      <c r="CP20" s="485"/>
      <c r="CQ20" s="597"/>
      <c r="CR20" s="591">
        <v>36120041</v>
      </c>
      <c r="CS20" s="370"/>
      <c r="CT20" s="370"/>
      <c r="CU20" s="370"/>
      <c r="CV20" s="370"/>
      <c r="CW20" s="370"/>
      <c r="CX20" s="370"/>
      <c r="CY20" s="592"/>
      <c r="CZ20" s="593">
        <v>100</v>
      </c>
      <c r="DA20" s="593"/>
      <c r="DB20" s="593"/>
      <c r="DC20" s="593"/>
      <c r="DD20" s="601">
        <v>1900693</v>
      </c>
      <c r="DE20" s="370"/>
      <c r="DF20" s="370"/>
      <c r="DG20" s="370"/>
      <c r="DH20" s="370"/>
      <c r="DI20" s="370"/>
      <c r="DJ20" s="370"/>
      <c r="DK20" s="370"/>
      <c r="DL20" s="370"/>
      <c r="DM20" s="370"/>
      <c r="DN20" s="370"/>
      <c r="DO20" s="370"/>
      <c r="DP20" s="592"/>
      <c r="DQ20" s="601">
        <v>24195048</v>
      </c>
      <c r="DR20" s="370"/>
      <c r="DS20" s="370"/>
      <c r="DT20" s="370"/>
      <c r="DU20" s="370"/>
      <c r="DV20" s="370"/>
      <c r="DW20" s="370"/>
      <c r="DX20" s="370"/>
      <c r="DY20" s="370"/>
      <c r="DZ20" s="370"/>
      <c r="EA20" s="370"/>
      <c r="EB20" s="370"/>
      <c r="EC20" s="602"/>
    </row>
    <row r="21" spans="2:133" ht="11.25" customHeight="1" x14ac:dyDescent="0.2">
      <c r="B21" s="596" t="s">
        <v>371</v>
      </c>
      <c r="C21" s="485"/>
      <c r="D21" s="485"/>
      <c r="E21" s="485"/>
      <c r="F21" s="485"/>
      <c r="G21" s="485"/>
      <c r="H21" s="485"/>
      <c r="I21" s="485"/>
      <c r="J21" s="485"/>
      <c r="K21" s="485"/>
      <c r="L21" s="485"/>
      <c r="M21" s="485"/>
      <c r="N21" s="485"/>
      <c r="O21" s="485"/>
      <c r="P21" s="485"/>
      <c r="Q21" s="597"/>
      <c r="R21" s="591">
        <v>1274848</v>
      </c>
      <c r="S21" s="370"/>
      <c r="T21" s="370"/>
      <c r="U21" s="370"/>
      <c r="V21" s="370"/>
      <c r="W21" s="370"/>
      <c r="X21" s="370"/>
      <c r="Y21" s="592"/>
      <c r="Z21" s="593">
        <v>3.4</v>
      </c>
      <c r="AA21" s="593"/>
      <c r="AB21" s="593"/>
      <c r="AC21" s="593"/>
      <c r="AD21" s="594">
        <v>1120190</v>
      </c>
      <c r="AE21" s="594"/>
      <c r="AF21" s="594"/>
      <c r="AG21" s="594"/>
      <c r="AH21" s="594"/>
      <c r="AI21" s="594"/>
      <c r="AJ21" s="594"/>
      <c r="AK21" s="594"/>
      <c r="AL21" s="598">
        <v>5.4</v>
      </c>
      <c r="AM21" s="376"/>
      <c r="AN21" s="376"/>
      <c r="AO21" s="599"/>
      <c r="AP21" s="596" t="s">
        <v>375</v>
      </c>
      <c r="AQ21" s="607"/>
      <c r="AR21" s="607"/>
      <c r="AS21" s="607"/>
      <c r="AT21" s="607"/>
      <c r="AU21" s="607"/>
      <c r="AV21" s="607"/>
      <c r="AW21" s="607"/>
      <c r="AX21" s="607"/>
      <c r="AY21" s="607"/>
      <c r="AZ21" s="607"/>
      <c r="BA21" s="607"/>
      <c r="BB21" s="607"/>
      <c r="BC21" s="607"/>
      <c r="BD21" s="607"/>
      <c r="BE21" s="607"/>
      <c r="BF21" s="608"/>
      <c r="BG21" s="591" t="s">
        <v>33</v>
      </c>
      <c r="BH21" s="370"/>
      <c r="BI21" s="370"/>
      <c r="BJ21" s="370"/>
      <c r="BK21" s="370"/>
      <c r="BL21" s="370"/>
      <c r="BM21" s="370"/>
      <c r="BN21" s="592"/>
      <c r="BO21" s="593" t="s">
        <v>33</v>
      </c>
      <c r="BP21" s="593"/>
      <c r="BQ21" s="593"/>
      <c r="BR21" s="593"/>
      <c r="BS21" s="594" t="s">
        <v>33</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376</v>
      </c>
      <c r="C22" s="485"/>
      <c r="D22" s="485"/>
      <c r="E22" s="485"/>
      <c r="F22" s="485"/>
      <c r="G22" s="485"/>
      <c r="H22" s="485"/>
      <c r="I22" s="485"/>
      <c r="J22" s="485"/>
      <c r="K22" s="485"/>
      <c r="L22" s="485"/>
      <c r="M22" s="485"/>
      <c r="N22" s="485"/>
      <c r="O22" s="485"/>
      <c r="P22" s="485"/>
      <c r="Q22" s="597"/>
      <c r="R22" s="591">
        <v>1120190</v>
      </c>
      <c r="S22" s="370"/>
      <c r="T22" s="370"/>
      <c r="U22" s="370"/>
      <c r="V22" s="370"/>
      <c r="W22" s="370"/>
      <c r="X22" s="370"/>
      <c r="Y22" s="592"/>
      <c r="Z22" s="593">
        <v>3</v>
      </c>
      <c r="AA22" s="593"/>
      <c r="AB22" s="593"/>
      <c r="AC22" s="593"/>
      <c r="AD22" s="594">
        <v>1120190</v>
      </c>
      <c r="AE22" s="594"/>
      <c r="AF22" s="594"/>
      <c r="AG22" s="594"/>
      <c r="AH22" s="594"/>
      <c r="AI22" s="594"/>
      <c r="AJ22" s="594"/>
      <c r="AK22" s="594"/>
      <c r="AL22" s="598">
        <v>5.4</v>
      </c>
      <c r="AM22" s="376"/>
      <c r="AN22" s="376"/>
      <c r="AO22" s="599"/>
      <c r="AP22" s="596" t="s">
        <v>128</v>
      </c>
      <c r="AQ22" s="607"/>
      <c r="AR22" s="607"/>
      <c r="AS22" s="607"/>
      <c r="AT22" s="607"/>
      <c r="AU22" s="607"/>
      <c r="AV22" s="607"/>
      <c r="AW22" s="607"/>
      <c r="AX22" s="607"/>
      <c r="AY22" s="607"/>
      <c r="AZ22" s="607"/>
      <c r="BA22" s="607"/>
      <c r="BB22" s="607"/>
      <c r="BC22" s="607"/>
      <c r="BD22" s="607"/>
      <c r="BE22" s="607"/>
      <c r="BF22" s="608"/>
      <c r="BG22" s="591" t="s">
        <v>33</v>
      </c>
      <c r="BH22" s="370"/>
      <c r="BI22" s="370"/>
      <c r="BJ22" s="370"/>
      <c r="BK22" s="370"/>
      <c r="BL22" s="370"/>
      <c r="BM22" s="370"/>
      <c r="BN22" s="592"/>
      <c r="BO22" s="593" t="s">
        <v>33</v>
      </c>
      <c r="BP22" s="593"/>
      <c r="BQ22" s="593"/>
      <c r="BR22" s="593"/>
      <c r="BS22" s="594" t="s">
        <v>33</v>
      </c>
      <c r="BT22" s="594"/>
      <c r="BU22" s="594"/>
      <c r="BV22" s="594"/>
      <c r="BW22" s="594"/>
      <c r="BX22" s="594"/>
      <c r="BY22" s="594"/>
      <c r="BZ22" s="594"/>
      <c r="CA22" s="594"/>
      <c r="CB22" s="595"/>
      <c r="CD22" s="364" t="s">
        <v>378</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379</v>
      </c>
      <c r="C23" s="485"/>
      <c r="D23" s="485"/>
      <c r="E23" s="485"/>
      <c r="F23" s="485"/>
      <c r="G23" s="485"/>
      <c r="H23" s="485"/>
      <c r="I23" s="485"/>
      <c r="J23" s="485"/>
      <c r="K23" s="485"/>
      <c r="L23" s="485"/>
      <c r="M23" s="485"/>
      <c r="N23" s="485"/>
      <c r="O23" s="485"/>
      <c r="P23" s="485"/>
      <c r="Q23" s="597"/>
      <c r="R23" s="591">
        <v>154658</v>
      </c>
      <c r="S23" s="370"/>
      <c r="T23" s="370"/>
      <c r="U23" s="370"/>
      <c r="V23" s="370"/>
      <c r="W23" s="370"/>
      <c r="X23" s="370"/>
      <c r="Y23" s="592"/>
      <c r="Z23" s="593">
        <v>0.4</v>
      </c>
      <c r="AA23" s="593"/>
      <c r="AB23" s="593"/>
      <c r="AC23" s="593"/>
      <c r="AD23" s="594" t="s">
        <v>33</v>
      </c>
      <c r="AE23" s="594"/>
      <c r="AF23" s="594"/>
      <c r="AG23" s="594"/>
      <c r="AH23" s="594"/>
      <c r="AI23" s="594"/>
      <c r="AJ23" s="594"/>
      <c r="AK23" s="594"/>
      <c r="AL23" s="598" t="s">
        <v>33</v>
      </c>
      <c r="AM23" s="376"/>
      <c r="AN23" s="376"/>
      <c r="AO23" s="599"/>
      <c r="AP23" s="596" t="s">
        <v>174</v>
      </c>
      <c r="AQ23" s="607"/>
      <c r="AR23" s="607"/>
      <c r="AS23" s="607"/>
      <c r="AT23" s="607"/>
      <c r="AU23" s="607"/>
      <c r="AV23" s="607"/>
      <c r="AW23" s="607"/>
      <c r="AX23" s="607"/>
      <c r="AY23" s="607"/>
      <c r="AZ23" s="607"/>
      <c r="BA23" s="607"/>
      <c r="BB23" s="607"/>
      <c r="BC23" s="607"/>
      <c r="BD23" s="607"/>
      <c r="BE23" s="607"/>
      <c r="BF23" s="608"/>
      <c r="BG23" s="591">
        <v>904534</v>
      </c>
      <c r="BH23" s="370"/>
      <c r="BI23" s="370"/>
      <c r="BJ23" s="370"/>
      <c r="BK23" s="370"/>
      <c r="BL23" s="370"/>
      <c r="BM23" s="370"/>
      <c r="BN23" s="592"/>
      <c r="BO23" s="593">
        <v>5.3</v>
      </c>
      <c r="BP23" s="593"/>
      <c r="BQ23" s="593"/>
      <c r="BR23" s="593"/>
      <c r="BS23" s="594" t="s">
        <v>33</v>
      </c>
      <c r="BT23" s="594"/>
      <c r="BU23" s="594"/>
      <c r="BV23" s="594"/>
      <c r="BW23" s="594"/>
      <c r="BX23" s="594"/>
      <c r="BY23" s="594"/>
      <c r="BZ23" s="594"/>
      <c r="CA23" s="594"/>
      <c r="CB23" s="595"/>
      <c r="CD23" s="364" t="s">
        <v>153</v>
      </c>
      <c r="CE23" s="365"/>
      <c r="CF23" s="365"/>
      <c r="CG23" s="365"/>
      <c r="CH23" s="365"/>
      <c r="CI23" s="365"/>
      <c r="CJ23" s="365"/>
      <c r="CK23" s="365"/>
      <c r="CL23" s="365"/>
      <c r="CM23" s="365"/>
      <c r="CN23" s="365"/>
      <c r="CO23" s="365"/>
      <c r="CP23" s="365"/>
      <c r="CQ23" s="407"/>
      <c r="CR23" s="364" t="s">
        <v>381</v>
      </c>
      <c r="CS23" s="365"/>
      <c r="CT23" s="365"/>
      <c r="CU23" s="365"/>
      <c r="CV23" s="365"/>
      <c r="CW23" s="365"/>
      <c r="CX23" s="365"/>
      <c r="CY23" s="407"/>
      <c r="CZ23" s="364" t="s">
        <v>382</v>
      </c>
      <c r="DA23" s="365"/>
      <c r="DB23" s="365"/>
      <c r="DC23" s="407"/>
      <c r="DD23" s="364" t="s">
        <v>383</v>
      </c>
      <c r="DE23" s="365"/>
      <c r="DF23" s="365"/>
      <c r="DG23" s="365"/>
      <c r="DH23" s="365"/>
      <c r="DI23" s="365"/>
      <c r="DJ23" s="365"/>
      <c r="DK23" s="407"/>
      <c r="DL23" s="618" t="s">
        <v>386</v>
      </c>
      <c r="DM23" s="619"/>
      <c r="DN23" s="619"/>
      <c r="DO23" s="619"/>
      <c r="DP23" s="619"/>
      <c r="DQ23" s="619"/>
      <c r="DR23" s="619"/>
      <c r="DS23" s="619"/>
      <c r="DT23" s="619"/>
      <c r="DU23" s="619"/>
      <c r="DV23" s="620"/>
      <c r="DW23" s="364" t="s">
        <v>387</v>
      </c>
      <c r="DX23" s="365"/>
      <c r="DY23" s="365"/>
      <c r="DZ23" s="365"/>
      <c r="EA23" s="365"/>
      <c r="EB23" s="365"/>
      <c r="EC23" s="407"/>
    </row>
    <row r="24" spans="2:133" ht="11.25" customHeight="1" x14ac:dyDescent="0.2">
      <c r="B24" s="596" t="s">
        <v>389</v>
      </c>
      <c r="C24" s="485"/>
      <c r="D24" s="485"/>
      <c r="E24" s="485"/>
      <c r="F24" s="485"/>
      <c r="G24" s="485"/>
      <c r="H24" s="485"/>
      <c r="I24" s="485"/>
      <c r="J24" s="485"/>
      <c r="K24" s="485"/>
      <c r="L24" s="485"/>
      <c r="M24" s="485"/>
      <c r="N24" s="485"/>
      <c r="O24" s="485"/>
      <c r="P24" s="485"/>
      <c r="Q24" s="597"/>
      <c r="R24" s="591" t="s">
        <v>33</v>
      </c>
      <c r="S24" s="370"/>
      <c r="T24" s="370"/>
      <c r="U24" s="370"/>
      <c r="V24" s="370"/>
      <c r="W24" s="370"/>
      <c r="X24" s="370"/>
      <c r="Y24" s="592"/>
      <c r="Z24" s="593" t="s">
        <v>33</v>
      </c>
      <c r="AA24" s="593"/>
      <c r="AB24" s="593"/>
      <c r="AC24" s="593"/>
      <c r="AD24" s="594" t="s">
        <v>33</v>
      </c>
      <c r="AE24" s="594"/>
      <c r="AF24" s="594"/>
      <c r="AG24" s="594"/>
      <c r="AH24" s="594"/>
      <c r="AI24" s="594"/>
      <c r="AJ24" s="594"/>
      <c r="AK24" s="594"/>
      <c r="AL24" s="598" t="s">
        <v>33</v>
      </c>
      <c r="AM24" s="376"/>
      <c r="AN24" s="376"/>
      <c r="AO24" s="599"/>
      <c r="AP24" s="596" t="s">
        <v>112</v>
      </c>
      <c r="AQ24" s="607"/>
      <c r="AR24" s="607"/>
      <c r="AS24" s="607"/>
      <c r="AT24" s="607"/>
      <c r="AU24" s="607"/>
      <c r="AV24" s="607"/>
      <c r="AW24" s="607"/>
      <c r="AX24" s="607"/>
      <c r="AY24" s="607"/>
      <c r="AZ24" s="607"/>
      <c r="BA24" s="607"/>
      <c r="BB24" s="607"/>
      <c r="BC24" s="607"/>
      <c r="BD24" s="607"/>
      <c r="BE24" s="607"/>
      <c r="BF24" s="608"/>
      <c r="BG24" s="591" t="s">
        <v>33</v>
      </c>
      <c r="BH24" s="370"/>
      <c r="BI24" s="370"/>
      <c r="BJ24" s="370"/>
      <c r="BK24" s="370"/>
      <c r="BL24" s="370"/>
      <c r="BM24" s="370"/>
      <c r="BN24" s="592"/>
      <c r="BO24" s="593" t="s">
        <v>33</v>
      </c>
      <c r="BP24" s="593"/>
      <c r="BQ24" s="593"/>
      <c r="BR24" s="593"/>
      <c r="BS24" s="594" t="s">
        <v>33</v>
      </c>
      <c r="BT24" s="594"/>
      <c r="BU24" s="594"/>
      <c r="BV24" s="594"/>
      <c r="BW24" s="594"/>
      <c r="BX24" s="594"/>
      <c r="BY24" s="594"/>
      <c r="BZ24" s="594"/>
      <c r="CA24" s="594"/>
      <c r="CB24" s="595"/>
      <c r="CD24" s="580" t="s">
        <v>390</v>
      </c>
      <c r="CE24" s="581"/>
      <c r="CF24" s="581"/>
      <c r="CG24" s="581"/>
      <c r="CH24" s="581"/>
      <c r="CI24" s="581"/>
      <c r="CJ24" s="581"/>
      <c r="CK24" s="581"/>
      <c r="CL24" s="581"/>
      <c r="CM24" s="581"/>
      <c r="CN24" s="581"/>
      <c r="CO24" s="581"/>
      <c r="CP24" s="581"/>
      <c r="CQ24" s="582"/>
      <c r="CR24" s="583">
        <v>21008989</v>
      </c>
      <c r="CS24" s="584"/>
      <c r="CT24" s="584"/>
      <c r="CU24" s="584"/>
      <c r="CV24" s="584"/>
      <c r="CW24" s="584"/>
      <c r="CX24" s="584"/>
      <c r="CY24" s="585"/>
      <c r="CZ24" s="588">
        <v>58.2</v>
      </c>
      <c r="DA24" s="589"/>
      <c r="DB24" s="589"/>
      <c r="DC24" s="600"/>
      <c r="DD24" s="621">
        <v>12923595</v>
      </c>
      <c r="DE24" s="584"/>
      <c r="DF24" s="584"/>
      <c r="DG24" s="584"/>
      <c r="DH24" s="584"/>
      <c r="DI24" s="584"/>
      <c r="DJ24" s="584"/>
      <c r="DK24" s="585"/>
      <c r="DL24" s="621">
        <v>12095498</v>
      </c>
      <c r="DM24" s="584"/>
      <c r="DN24" s="584"/>
      <c r="DO24" s="584"/>
      <c r="DP24" s="584"/>
      <c r="DQ24" s="584"/>
      <c r="DR24" s="584"/>
      <c r="DS24" s="584"/>
      <c r="DT24" s="584"/>
      <c r="DU24" s="584"/>
      <c r="DV24" s="585"/>
      <c r="DW24" s="588">
        <v>57.7</v>
      </c>
      <c r="DX24" s="589"/>
      <c r="DY24" s="589"/>
      <c r="DZ24" s="589"/>
      <c r="EA24" s="589"/>
      <c r="EB24" s="589"/>
      <c r="EC24" s="590"/>
    </row>
    <row r="25" spans="2:133" ht="11.25" customHeight="1" x14ac:dyDescent="0.2">
      <c r="B25" s="596" t="s">
        <v>71</v>
      </c>
      <c r="C25" s="485"/>
      <c r="D25" s="485"/>
      <c r="E25" s="485"/>
      <c r="F25" s="485"/>
      <c r="G25" s="485"/>
      <c r="H25" s="485"/>
      <c r="I25" s="485"/>
      <c r="J25" s="485"/>
      <c r="K25" s="485"/>
      <c r="L25" s="485"/>
      <c r="M25" s="485"/>
      <c r="N25" s="485"/>
      <c r="O25" s="485"/>
      <c r="P25" s="485"/>
      <c r="Q25" s="597"/>
      <c r="R25" s="591">
        <v>21836982</v>
      </c>
      <c r="S25" s="370"/>
      <c r="T25" s="370"/>
      <c r="U25" s="370"/>
      <c r="V25" s="370"/>
      <c r="W25" s="370"/>
      <c r="X25" s="370"/>
      <c r="Y25" s="592"/>
      <c r="Z25" s="593">
        <v>57.6</v>
      </c>
      <c r="AA25" s="593"/>
      <c r="AB25" s="593"/>
      <c r="AC25" s="593"/>
      <c r="AD25" s="594">
        <v>20777790</v>
      </c>
      <c r="AE25" s="594"/>
      <c r="AF25" s="594"/>
      <c r="AG25" s="594"/>
      <c r="AH25" s="594"/>
      <c r="AI25" s="594"/>
      <c r="AJ25" s="594"/>
      <c r="AK25" s="594"/>
      <c r="AL25" s="598">
        <v>99.5</v>
      </c>
      <c r="AM25" s="376"/>
      <c r="AN25" s="376"/>
      <c r="AO25" s="599"/>
      <c r="AP25" s="596" t="s">
        <v>391</v>
      </c>
      <c r="AQ25" s="607"/>
      <c r="AR25" s="607"/>
      <c r="AS25" s="607"/>
      <c r="AT25" s="607"/>
      <c r="AU25" s="607"/>
      <c r="AV25" s="607"/>
      <c r="AW25" s="607"/>
      <c r="AX25" s="607"/>
      <c r="AY25" s="607"/>
      <c r="AZ25" s="607"/>
      <c r="BA25" s="607"/>
      <c r="BB25" s="607"/>
      <c r="BC25" s="607"/>
      <c r="BD25" s="607"/>
      <c r="BE25" s="607"/>
      <c r="BF25" s="608"/>
      <c r="BG25" s="591" t="s">
        <v>33</v>
      </c>
      <c r="BH25" s="370"/>
      <c r="BI25" s="370"/>
      <c r="BJ25" s="370"/>
      <c r="BK25" s="370"/>
      <c r="BL25" s="370"/>
      <c r="BM25" s="370"/>
      <c r="BN25" s="592"/>
      <c r="BO25" s="593" t="s">
        <v>33</v>
      </c>
      <c r="BP25" s="593"/>
      <c r="BQ25" s="593"/>
      <c r="BR25" s="593"/>
      <c r="BS25" s="594" t="s">
        <v>33</v>
      </c>
      <c r="BT25" s="594"/>
      <c r="BU25" s="594"/>
      <c r="BV25" s="594"/>
      <c r="BW25" s="594"/>
      <c r="BX25" s="594"/>
      <c r="BY25" s="594"/>
      <c r="BZ25" s="594"/>
      <c r="CA25" s="594"/>
      <c r="CB25" s="595"/>
      <c r="CD25" s="596" t="s">
        <v>236</v>
      </c>
      <c r="CE25" s="485"/>
      <c r="CF25" s="485"/>
      <c r="CG25" s="485"/>
      <c r="CH25" s="485"/>
      <c r="CI25" s="485"/>
      <c r="CJ25" s="485"/>
      <c r="CK25" s="485"/>
      <c r="CL25" s="485"/>
      <c r="CM25" s="485"/>
      <c r="CN25" s="485"/>
      <c r="CO25" s="485"/>
      <c r="CP25" s="485"/>
      <c r="CQ25" s="597"/>
      <c r="CR25" s="591">
        <v>6634732</v>
      </c>
      <c r="CS25" s="622"/>
      <c r="CT25" s="622"/>
      <c r="CU25" s="622"/>
      <c r="CV25" s="622"/>
      <c r="CW25" s="622"/>
      <c r="CX25" s="622"/>
      <c r="CY25" s="623"/>
      <c r="CZ25" s="598">
        <v>18.399999999999999</v>
      </c>
      <c r="DA25" s="624"/>
      <c r="DB25" s="624"/>
      <c r="DC25" s="625"/>
      <c r="DD25" s="601">
        <v>6286105</v>
      </c>
      <c r="DE25" s="622"/>
      <c r="DF25" s="622"/>
      <c r="DG25" s="622"/>
      <c r="DH25" s="622"/>
      <c r="DI25" s="622"/>
      <c r="DJ25" s="622"/>
      <c r="DK25" s="623"/>
      <c r="DL25" s="601">
        <v>6272440</v>
      </c>
      <c r="DM25" s="622"/>
      <c r="DN25" s="622"/>
      <c r="DO25" s="622"/>
      <c r="DP25" s="622"/>
      <c r="DQ25" s="622"/>
      <c r="DR25" s="622"/>
      <c r="DS25" s="622"/>
      <c r="DT25" s="622"/>
      <c r="DU25" s="622"/>
      <c r="DV25" s="623"/>
      <c r="DW25" s="598">
        <v>29.9</v>
      </c>
      <c r="DX25" s="624"/>
      <c r="DY25" s="624"/>
      <c r="DZ25" s="624"/>
      <c r="EA25" s="624"/>
      <c r="EB25" s="624"/>
      <c r="EC25" s="626"/>
    </row>
    <row r="26" spans="2:133" ht="11.25" customHeight="1" x14ac:dyDescent="0.2">
      <c r="B26" s="596" t="s">
        <v>342</v>
      </c>
      <c r="C26" s="485"/>
      <c r="D26" s="485"/>
      <c r="E26" s="485"/>
      <c r="F26" s="485"/>
      <c r="G26" s="485"/>
      <c r="H26" s="485"/>
      <c r="I26" s="485"/>
      <c r="J26" s="485"/>
      <c r="K26" s="485"/>
      <c r="L26" s="485"/>
      <c r="M26" s="485"/>
      <c r="N26" s="485"/>
      <c r="O26" s="485"/>
      <c r="P26" s="485"/>
      <c r="Q26" s="597"/>
      <c r="R26" s="591">
        <v>11605</v>
      </c>
      <c r="S26" s="370"/>
      <c r="T26" s="370"/>
      <c r="U26" s="370"/>
      <c r="V26" s="370"/>
      <c r="W26" s="370"/>
      <c r="X26" s="370"/>
      <c r="Y26" s="592"/>
      <c r="Z26" s="593">
        <v>0</v>
      </c>
      <c r="AA26" s="593"/>
      <c r="AB26" s="593"/>
      <c r="AC26" s="593"/>
      <c r="AD26" s="594">
        <v>11605</v>
      </c>
      <c r="AE26" s="594"/>
      <c r="AF26" s="594"/>
      <c r="AG26" s="594"/>
      <c r="AH26" s="594"/>
      <c r="AI26" s="594"/>
      <c r="AJ26" s="594"/>
      <c r="AK26" s="594"/>
      <c r="AL26" s="598">
        <v>0.1</v>
      </c>
      <c r="AM26" s="376"/>
      <c r="AN26" s="376"/>
      <c r="AO26" s="599"/>
      <c r="AP26" s="596" t="s">
        <v>392</v>
      </c>
      <c r="AQ26" s="607"/>
      <c r="AR26" s="607"/>
      <c r="AS26" s="607"/>
      <c r="AT26" s="607"/>
      <c r="AU26" s="607"/>
      <c r="AV26" s="607"/>
      <c r="AW26" s="607"/>
      <c r="AX26" s="607"/>
      <c r="AY26" s="607"/>
      <c r="AZ26" s="607"/>
      <c r="BA26" s="607"/>
      <c r="BB26" s="607"/>
      <c r="BC26" s="607"/>
      <c r="BD26" s="607"/>
      <c r="BE26" s="607"/>
      <c r="BF26" s="608"/>
      <c r="BG26" s="591" t="s">
        <v>33</v>
      </c>
      <c r="BH26" s="370"/>
      <c r="BI26" s="370"/>
      <c r="BJ26" s="370"/>
      <c r="BK26" s="370"/>
      <c r="BL26" s="370"/>
      <c r="BM26" s="370"/>
      <c r="BN26" s="592"/>
      <c r="BO26" s="593" t="s">
        <v>33</v>
      </c>
      <c r="BP26" s="593"/>
      <c r="BQ26" s="593"/>
      <c r="BR26" s="593"/>
      <c r="BS26" s="594" t="s">
        <v>33</v>
      </c>
      <c r="BT26" s="594"/>
      <c r="BU26" s="594"/>
      <c r="BV26" s="594"/>
      <c r="BW26" s="594"/>
      <c r="BX26" s="594"/>
      <c r="BY26" s="594"/>
      <c r="BZ26" s="594"/>
      <c r="CA26" s="594"/>
      <c r="CB26" s="595"/>
      <c r="CD26" s="596" t="s">
        <v>243</v>
      </c>
      <c r="CE26" s="485"/>
      <c r="CF26" s="485"/>
      <c r="CG26" s="485"/>
      <c r="CH26" s="485"/>
      <c r="CI26" s="485"/>
      <c r="CJ26" s="485"/>
      <c r="CK26" s="485"/>
      <c r="CL26" s="485"/>
      <c r="CM26" s="485"/>
      <c r="CN26" s="485"/>
      <c r="CO26" s="485"/>
      <c r="CP26" s="485"/>
      <c r="CQ26" s="597"/>
      <c r="CR26" s="591">
        <v>4329994</v>
      </c>
      <c r="CS26" s="370"/>
      <c r="CT26" s="370"/>
      <c r="CU26" s="370"/>
      <c r="CV26" s="370"/>
      <c r="CW26" s="370"/>
      <c r="CX26" s="370"/>
      <c r="CY26" s="592"/>
      <c r="CZ26" s="598">
        <v>12</v>
      </c>
      <c r="DA26" s="624"/>
      <c r="DB26" s="624"/>
      <c r="DC26" s="625"/>
      <c r="DD26" s="601">
        <v>4139196</v>
      </c>
      <c r="DE26" s="370"/>
      <c r="DF26" s="370"/>
      <c r="DG26" s="370"/>
      <c r="DH26" s="370"/>
      <c r="DI26" s="370"/>
      <c r="DJ26" s="370"/>
      <c r="DK26" s="592"/>
      <c r="DL26" s="601" t="s">
        <v>33</v>
      </c>
      <c r="DM26" s="370"/>
      <c r="DN26" s="370"/>
      <c r="DO26" s="370"/>
      <c r="DP26" s="370"/>
      <c r="DQ26" s="370"/>
      <c r="DR26" s="370"/>
      <c r="DS26" s="370"/>
      <c r="DT26" s="370"/>
      <c r="DU26" s="370"/>
      <c r="DV26" s="592"/>
      <c r="DW26" s="598" t="s">
        <v>33</v>
      </c>
      <c r="DX26" s="624"/>
      <c r="DY26" s="624"/>
      <c r="DZ26" s="624"/>
      <c r="EA26" s="624"/>
      <c r="EB26" s="624"/>
      <c r="EC26" s="626"/>
    </row>
    <row r="27" spans="2:133" ht="11.25" customHeight="1" x14ac:dyDescent="0.2">
      <c r="B27" s="596" t="s">
        <v>39</v>
      </c>
      <c r="C27" s="485"/>
      <c r="D27" s="485"/>
      <c r="E27" s="485"/>
      <c r="F27" s="485"/>
      <c r="G27" s="485"/>
      <c r="H27" s="485"/>
      <c r="I27" s="485"/>
      <c r="J27" s="485"/>
      <c r="K27" s="485"/>
      <c r="L27" s="485"/>
      <c r="M27" s="485"/>
      <c r="N27" s="485"/>
      <c r="O27" s="485"/>
      <c r="P27" s="485"/>
      <c r="Q27" s="597"/>
      <c r="R27" s="591">
        <v>242399</v>
      </c>
      <c r="S27" s="370"/>
      <c r="T27" s="370"/>
      <c r="U27" s="370"/>
      <c r="V27" s="370"/>
      <c r="W27" s="370"/>
      <c r="X27" s="370"/>
      <c r="Y27" s="592"/>
      <c r="Z27" s="593">
        <v>0.6</v>
      </c>
      <c r="AA27" s="593"/>
      <c r="AB27" s="593"/>
      <c r="AC27" s="593"/>
      <c r="AD27" s="594" t="s">
        <v>33</v>
      </c>
      <c r="AE27" s="594"/>
      <c r="AF27" s="594"/>
      <c r="AG27" s="594"/>
      <c r="AH27" s="594"/>
      <c r="AI27" s="594"/>
      <c r="AJ27" s="594"/>
      <c r="AK27" s="594"/>
      <c r="AL27" s="598" t="s">
        <v>33</v>
      </c>
      <c r="AM27" s="376"/>
      <c r="AN27" s="376"/>
      <c r="AO27" s="599"/>
      <c r="AP27" s="596" t="s">
        <v>129</v>
      </c>
      <c r="AQ27" s="485"/>
      <c r="AR27" s="485"/>
      <c r="AS27" s="485"/>
      <c r="AT27" s="485"/>
      <c r="AU27" s="485"/>
      <c r="AV27" s="485"/>
      <c r="AW27" s="485"/>
      <c r="AX27" s="485"/>
      <c r="AY27" s="485"/>
      <c r="AZ27" s="485"/>
      <c r="BA27" s="485"/>
      <c r="BB27" s="485"/>
      <c r="BC27" s="485"/>
      <c r="BD27" s="485"/>
      <c r="BE27" s="485"/>
      <c r="BF27" s="597"/>
      <c r="BG27" s="591">
        <v>17227120</v>
      </c>
      <c r="BH27" s="370"/>
      <c r="BI27" s="370"/>
      <c r="BJ27" s="370"/>
      <c r="BK27" s="370"/>
      <c r="BL27" s="370"/>
      <c r="BM27" s="370"/>
      <c r="BN27" s="592"/>
      <c r="BO27" s="593">
        <v>100</v>
      </c>
      <c r="BP27" s="593"/>
      <c r="BQ27" s="593"/>
      <c r="BR27" s="593"/>
      <c r="BS27" s="594">
        <v>168221</v>
      </c>
      <c r="BT27" s="594"/>
      <c r="BU27" s="594"/>
      <c r="BV27" s="594"/>
      <c r="BW27" s="594"/>
      <c r="BX27" s="594"/>
      <c r="BY27" s="594"/>
      <c r="BZ27" s="594"/>
      <c r="CA27" s="594"/>
      <c r="CB27" s="595"/>
      <c r="CD27" s="596" t="s">
        <v>394</v>
      </c>
      <c r="CE27" s="485"/>
      <c r="CF27" s="485"/>
      <c r="CG27" s="485"/>
      <c r="CH27" s="485"/>
      <c r="CI27" s="485"/>
      <c r="CJ27" s="485"/>
      <c r="CK27" s="485"/>
      <c r="CL27" s="485"/>
      <c r="CM27" s="485"/>
      <c r="CN27" s="485"/>
      <c r="CO27" s="485"/>
      <c r="CP27" s="485"/>
      <c r="CQ27" s="597"/>
      <c r="CR27" s="591">
        <v>11668714</v>
      </c>
      <c r="CS27" s="622"/>
      <c r="CT27" s="622"/>
      <c r="CU27" s="622"/>
      <c r="CV27" s="622"/>
      <c r="CW27" s="622"/>
      <c r="CX27" s="622"/>
      <c r="CY27" s="623"/>
      <c r="CZ27" s="598">
        <v>32.299999999999997</v>
      </c>
      <c r="DA27" s="624"/>
      <c r="DB27" s="624"/>
      <c r="DC27" s="625"/>
      <c r="DD27" s="601">
        <v>3940434</v>
      </c>
      <c r="DE27" s="622"/>
      <c r="DF27" s="622"/>
      <c r="DG27" s="622"/>
      <c r="DH27" s="622"/>
      <c r="DI27" s="622"/>
      <c r="DJ27" s="622"/>
      <c r="DK27" s="623"/>
      <c r="DL27" s="601">
        <v>3126002</v>
      </c>
      <c r="DM27" s="622"/>
      <c r="DN27" s="622"/>
      <c r="DO27" s="622"/>
      <c r="DP27" s="622"/>
      <c r="DQ27" s="622"/>
      <c r="DR27" s="622"/>
      <c r="DS27" s="622"/>
      <c r="DT27" s="622"/>
      <c r="DU27" s="622"/>
      <c r="DV27" s="623"/>
      <c r="DW27" s="598">
        <v>14.9</v>
      </c>
      <c r="DX27" s="624"/>
      <c r="DY27" s="624"/>
      <c r="DZ27" s="624"/>
      <c r="EA27" s="624"/>
      <c r="EB27" s="624"/>
      <c r="EC27" s="626"/>
    </row>
    <row r="28" spans="2:133" ht="11.25" customHeight="1" x14ac:dyDescent="0.2">
      <c r="B28" s="596" t="s">
        <v>397</v>
      </c>
      <c r="C28" s="485"/>
      <c r="D28" s="485"/>
      <c r="E28" s="485"/>
      <c r="F28" s="485"/>
      <c r="G28" s="485"/>
      <c r="H28" s="485"/>
      <c r="I28" s="485"/>
      <c r="J28" s="485"/>
      <c r="K28" s="485"/>
      <c r="L28" s="485"/>
      <c r="M28" s="485"/>
      <c r="N28" s="485"/>
      <c r="O28" s="485"/>
      <c r="P28" s="485"/>
      <c r="Q28" s="597"/>
      <c r="R28" s="591">
        <v>262275</v>
      </c>
      <c r="S28" s="370"/>
      <c r="T28" s="370"/>
      <c r="U28" s="370"/>
      <c r="V28" s="370"/>
      <c r="W28" s="370"/>
      <c r="X28" s="370"/>
      <c r="Y28" s="592"/>
      <c r="Z28" s="593">
        <v>0.7</v>
      </c>
      <c r="AA28" s="593"/>
      <c r="AB28" s="593"/>
      <c r="AC28" s="593"/>
      <c r="AD28" s="594">
        <v>81983</v>
      </c>
      <c r="AE28" s="594"/>
      <c r="AF28" s="594"/>
      <c r="AG28" s="594"/>
      <c r="AH28" s="594"/>
      <c r="AI28" s="594"/>
      <c r="AJ28" s="594"/>
      <c r="AK28" s="594"/>
      <c r="AL28" s="598">
        <v>0.4</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164</v>
      </c>
      <c r="CE28" s="485"/>
      <c r="CF28" s="485"/>
      <c r="CG28" s="485"/>
      <c r="CH28" s="485"/>
      <c r="CI28" s="485"/>
      <c r="CJ28" s="485"/>
      <c r="CK28" s="485"/>
      <c r="CL28" s="485"/>
      <c r="CM28" s="485"/>
      <c r="CN28" s="485"/>
      <c r="CO28" s="485"/>
      <c r="CP28" s="485"/>
      <c r="CQ28" s="597"/>
      <c r="CR28" s="591">
        <v>2705543</v>
      </c>
      <c r="CS28" s="370"/>
      <c r="CT28" s="370"/>
      <c r="CU28" s="370"/>
      <c r="CV28" s="370"/>
      <c r="CW28" s="370"/>
      <c r="CX28" s="370"/>
      <c r="CY28" s="592"/>
      <c r="CZ28" s="598">
        <v>7.5</v>
      </c>
      <c r="DA28" s="624"/>
      <c r="DB28" s="624"/>
      <c r="DC28" s="625"/>
      <c r="DD28" s="601">
        <v>2697056</v>
      </c>
      <c r="DE28" s="370"/>
      <c r="DF28" s="370"/>
      <c r="DG28" s="370"/>
      <c r="DH28" s="370"/>
      <c r="DI28" s="370"/>
      <c r="DJ28" s="370"/>
      <c r="DK28" s="592"/>
      <c r="DL28" s="601">
        <v>2697056</v>
      </c>
      <c r="DM28" s="370"/>
      <c r="DN28" s="370"/>
      <c r="DO28" s="370"/>
      <c r="DP28" s="370"/>
      <c r="DQ28" s="370"/>
      <c r="DR28" s="370"/>
      <c r="DS28" s="370"/>
      <c r="DT28" s="370"/>
      <c r="DU28" s="370"/>
      <c r="DV28" s="592"/>
      <c r="DW28" s="598">
        <v>12.9</v>
      </c>
      <c r="DX28" s="624"/>
      <c r="DY28" s="624"/>
      <c r="DZ28" s="624"/>
      <c r="EA28" s="624"/>
      <c r="EB28" s="624"/>
      <c r="EC28" s="626"/>
    </row>
    <row r="29" spans="2:133" ht="11.25" customHeight="1" x14ac:dyDescent="0.2">
      <c r="B29" s="596" t="s">
        <v>136</v>
      </c>
      <c r="C29" s="485"/>
      <c r="D29" s="485"/>
      <c r="E29" s="485"/>
      <c r="F29" s="485"/>
      <c r="G29" s="485"/>
      <c r="H29" s="485"/>
      <c r="I29" s="485"/>
      <c r="J29" s="485"/>
      <c r="K29" s="485"/>
      <c r="L29" s="485"/>
      <c r="M29" s="485"/>
      <c r="N29" s="485"/>
      <c r="O29" s="485"/>
      <c r="P29" s="485"/>
      <c r="Q29" s="597"/>
      <c r="R29" s="591">
        <v>74854</v>
      </c>
      <c r="S29" s="370"/>
      <c r="T29" s="370"/>
      <c r="U29" s="370"/>
      <c r="V29" s="370"/>
      <c r="W29" s="370"/>
      <c r="X29" s="370"/>
      <c r="Y29" s="592"/>
      <c r="Z29" s="593">
        <v>0.2</v>
      </c>
      <c r="AA29" s="593"/>
      <c r="AB29" s="593"/>
      <c r="AC29" s="593"/>
      <c r="AD29" s="594" t="s">
        <v>33</v>
      </c>
      <c r="AE29" s="594"/>
      <c r="AF29" s="594"/>
      <c r="AG29" s="594"/>
      <c r="AH29" s="594"/>
      <c r="AI29" s="594"/>
      <c r="AJ29" s="594"/>
      <c r="AK29" s="594"/>
      <c r="AL29" s="598" t="s">
        <v>33</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247</v>
      </c>
      <c r="CE29" s="564"/>
      <c r="CF29" s="596" t="s">
        <v>23</v>
      </c>
      <c r="CG29" s="485"/>
      <c r="CH29" s="485"/>
      <c r="CI29" s="485"/>
      <c r="CJ29" s="485"/>
      <c r="CK29" s="485"/>
      <c r="CL29" s="485"/>
      <c r="CM29" s="485"/>
      <c r="CN29" s="485"/>
      <c r="CO29" s="485"/>
      <c r="CP29" s="485"/>
      <c r="CQ29" s="597"/>
      <c r="CR29" s="591">
        <v>2705540</v>
      </c>
      <c r="CS29" s="622"/>
      <c r="CT29" s="622"/>
      <c r="CU29" s="622"/>
      <c r="CV29" s="622"/>
      <c r="CW29" s="622"/>
      <c r="CX29" s="622"/>
      <c r="CY29" s="623"/>
      <c r="CZ29" s="598">
        <v>7.5</v>
      </c>
      <c r="DA29" s="624"/>
      <c r="DB29" s="624"/>
      <c r="DC29" s="625"/>
      <c r="DD29" s="601">
        <v>2697053</v>
      </c>
      <c r="DE29" s="622"/>
      <c r="DF29" s="622"/>
      <c r="DG29" s="622"/>
      <c r="DH29" s="622"/>
      <c r="DI29" s="622"/>
      <c r="DJ29" s="622"/>
      <c r="DK29" s="623"/>
      <c r="DL29" s="601">
        <v>2697053</v>
      </c>
      <c r="DM29" s="622"/>
      <c r="DN29" s="622"/>
      <c r="DO29" s="622"/>
      <c r="DP29" s="622"/>
      <c r="DQ29" s="622"/>
      <c r="DR29" s="622"/>
      <c r="DS29" s="622"/>
      <c r="DT29" s="622"/>
      <c r="DU29" s="622"/>
      <c r="DV29" s="623"/>
      <c r="DW29" s="598">
        <v>12.9</v>
      </c>
      <c r="DX29" s="624"/>
      <c r="DY29" s="624"/>
      <c r="DZ29" s="624"/>
      <c r="EA29" s="624"/>
      <c r="EB29" s="624"/>
      <c r="EC29" s="626"/>
    </row>
    <row r="30" spans="2:133" ht="11.25" customHeight="1" x14ac:dyDescent="0.2">
      <c r="B30" s="596" t="s">
        <v>398</v>
      </c>
      <c r="C30" s="485"/>
      <c r="D30" s="485"/>
      <c r="E30" s="485"/>
      <c r="F30" s="485"/>
      <c r="G30" s="485"/>
      <c r="H30" s="485"/>
      <c r="I30" s="485"/>
      <c r="J30" s="485"/>
      <c r="K30" s="485"/>
      <c r="L30" s="485"/>
      <c r="M30" s="485"/>
      <c r="N30" s="485"/>
      <c r="O30" s="485"/>
      <c r="P30" s="485"/>
      <c r="Q30" s="597"/>
      <c r="R30" s="591">
        <v>8008674</v>
      </c>
      <c r="S30" s="370"/>
      <c r="T30" s="370"/>
      <c r="U30" s="370"/>
      <c r="V30" s="370"/>
      <c r="W30" s="370"/>
      <c r="X30" s="370"/>
      <c r="Y30" s="592"/>
      <c r="Z30" s="593">
        <v>21.1</v>
      </c>
      <c r="AA30" s="593"/>
      <c r="AB30" s="593"/>
      <c r="AC30" s="593"/>
      <c r="AD30" s="594" t="s">
        <v>33</v>
      </c>
      <c r="AE30" s="594"/>
      <c r="AF30" s="594"/>
      <c r="AG30" s="594"/>
      <c r="AH30" s="594"/>
      <c r="AI30" s="594"/>
      <c r="AJ30" s="594"/>
      <c r="AK30" s="594"/>
      <c r="AL30" s="598" t="s">
        <v>33</v>
      </c>
      <c r="AM30" s="376"/>
      <c r="AN30" s="376"/>
      <c r="AO30" s="599"/>
      <c r="AP30" s="364" t="s">
        <v>153</v>
      </c>
      <c r="AQ30" s="365"/>
      <c r="AR30" s="365"/>
      <c r="AS30" s="365"/>
      <c r="AT30" s="365"/>
      <c r="AU30" s="365"/>
      <c r="AV30" s="365"/>
      <c r="AW30" s="365"/>
      <c r="AX30" s="365"/>
      <c r="AY30" s="365"/>
      <c r="AZ30" s="365"/>
      <c r="BA30" s="365"/>
      <c r="BB30" s="365"/>
      <c r="BC30" s="365"/>
      <c r="BD30" s="365"/>
      <c r="BE30" s="365"/>
      <c r="BF30" s="407"/>
      <c r="BG30" s="364" t="s">
        <v>399</v>
      </c>
      <c r="BH30" s="627"/>
      <c r="BI30" s="627"/>
      <c r="BJ30" s="627"/>
      <c r="BK30" s="627"/>
      <c r="BL30" s="627"/>
      <c r="BM30" s="627"/>
      <c r="BN30" s="627"/>
      <c r="BO30" s="627"/>
      <c r="BP30" s="627"/>
      <c r="BQ30" s="628"/>
      <c r="BR30" s="364" t="s">
        <v>259</v>
      </c>
      <c r="BS30" s="627"/>
      <c r="BT30" s="627"/>
      <c r="BU30" s="627"/>
      <c r="BV30" s="627"/>
      <c r="BW30" s="627"/>
      <c r="BX30" s="627"/>
      <c r="BY30" s="627"/>
      <c r="BZ30" s="627"/>
      <c r="CA30" s="627"/>
      <c r="CB30" s="628"/>
      <c r="CD30" s="572"/>
      <c r="CE30" s="567"/>
      <c r="CF30" s="596" t="s">
        <v>400</v>
      </c>
      <c r="CG30" s="485"/>
      <c r="CH30" s="485"/>
      <c r="CI30" s="485"/>
      <c r="CJ30" s="485"/>
      <c r="CK30" s="485"/>
      <c r="CL30" s="485"/>
      <c r="CM30" s="485"/>
      <c r="CN30" s="485"/>
      <c r="CO30" s="485"/>
      <c r="CP30" s="485"/>
      <c r="CQ30" s="597"/>
      <c r="CR30" s="591">
        <v>2638089</v>
      </c>
      <c r="CS30" s="370"/>
      <c r="CT30" s="370"/>
      <c r="CU30" s="370"/>
      <c r="CV30" s="370"/>
      <c r="CW30" s="370"/>
      <c r="CX30" s="370"/>
      <c r="CY30" s="592"/>
      <c r="CZ30" s="598">
        <v>7.3</v>
      </c>
      <c r="DA30" s="624"/>
      <c r="DB30" s="624"/>
      <c r="DC30" s="625"/>
      <c r="DD30" s="601">
        <v>2629816</v>
      </c>
      <c r="DE30" s="370"/>
      <c r="DF30" s="370"/>
      <c r="DG30" s="370"/>
      <c r="DH30" s="370"/>
      <c r="DI30" s="370"/>
      <c r="DJ30" s="370"/>
      <c r="DK30" s="592"/>
      <c r="DL30" s="601">
        <v>2629816</v>
      </c>
      <c r="DM30" s="370"/>
      <c r="DN30" s="370"/>
      <c r="DO30" s="370"/>
      <c r="DP30" s="370"/>
      <c r="DQ30" s="370"/>
      <c r="DR30" s="370"/>
      <c r="DS30" s="370"/>
      <c r="DT30" s="370"/>
      <c r="DU30" s="370"/>
      <c r="DV30" s="592"/>
      <c r="DW30" s="598">
        <v>12.5</v>
      </c>
      <c r="DX30" s="624"/>
      <c r="DY30" s="624"/>
      <c r="DZ30" s="624"/>
      <c r="EA30" s="624"/>
      <c r="EB30" s="624"/>
      <c r="EC30" s="626"/>
    </row>
    <row r="31" spans="2:133" ht="11.25" customHeight="1" x14ac:dyDescent="0.2">
      <c r="B31" s="604" t="s">
        <v>401</v>
      </c>
      <c r="C31" s="605"/>
      <c r="D31" s="605"/>
      <c r="E31" s="605"/>
      <c r="F31" s="605"/>
      <c r="G31" s="605"/>
      <c r="H31" s="605"/>
      <c r="I31" s="605"/>
      <c r="J31" s="605"/>
      <c r="K31" s="605"/>
      <c r="L31" s="605"/>
      <c r="M31" s="605"/>
      <c r="N31" s="605"/>
      <c r="O31" s="605"/>
      <c r="P31" s="605"/>
      <c r="Q31" s="606"/>
      <c r="R31" s="591" t="s">
        <v>33</v>
      </c>
      <c r="S31" s="370"/>
      <c r="T31" s="370"/>
      <c r="U31" s="370"/>
      <c r="V31" s="370"/>
      <c r="W31" s="370"/>
      <c r="X31" s="370"/>
      <c r="Y31" s="592"/>
      <c r="Z31" s="593" t="s">
        <v>33</v>
      </c>
      <c r="AA31" s="593"/>
      <c r="AB31" s="593"/>
      <c r="AC31" s="593"/>
      <c r="AD31" s="594" t="s">
        <v>33</v>
      </c>
      <c r="AE31" s="594"/>
      <c r="AF31" s="594"/>
      <c r="AG31" s="594"/>
      <c r="AH31" s="594"/>
      <c r="AI31" s="594"/>
      <c r="AJ31" s="594"/>
      <c r="AK31" s="594"/>
      <c r="AL31" s="598" t="s">
        <v>33</v>
      </c>
      <c r="AM31" s="376"/>
      <c r="AN31" s="376"/>
      <c r="AO31" s="599"/>
      <c r="AP31" s="545" t="s">
        <v>402</v>
      </c>
      <c r="AQ31" s="546"/>
      <c r="AR31" s="546"/>
      <c r="AS31" s="546"/>
      <c r="AT31" s="674" t="s">
        <v>350</v>
      </c>
      <c r="AU31" s="42"/>
      <c r="AV31" s="42"/>
      <c r="AW31" s="42"/>
      <c r="AX31" s="580" t="s">
        <v>91</v>
      </c>
      <c r="AY31" s="581"/>
      <c r="AZ31" s="581"/>
      <c r="BA31" s="581"/>
      <c r="BB31" s="581"/>
      <c r="BC31" s="581"/>
      <c r="BD31" s="581"/>
      <c r="BE31" s="581"/>
      <c r="BF31" s="582"/>
      <c r="BG31" s="629">
        <v>99.5</v>
      </c>
      <c r="BH31" s="630"/>
      <c r="BI31" s="630"/>
      <c r="BJ31" s="630"/>
      <c r="BK31" s="630"/>
      <c r="BL31" s="630"/>
      <c r="BM31" s="589">
        <v>98.5</v>
      </c>
      <c r="BN31" s="630"/>
      <c r="BO31" s="630"/>
      <c r="BP31" s="630"/>
      <c r="BQ31" s="631"/>
      <c r="BR31" s="629">
        <v>99.4</v>
      </c>
      <c r="BS31" s="630"/>
      <c r="BT31" s="630"/>
      <c r="BU31" s="630"/>
      <c r="BV31" s="630"/>
      <c r="BW31" s="630"/>
      <c r="BX31" s="589">
        <v>98.3</v>
      </c>
      <c r="BY31" s="630"/>
      <c r="BZ31" s="630"/>
      <c r="CA31" s="630"/>
      <c r="CB31" s="631"/>
      <c r="CD31" s="572"/>
      <c r="CE31" s="567"/>
      <c r="CF31" s="596" t="s">
        <v>404</v>
      </c>
      <c r="CG31" s="485"/>
      <c r="CH31" s="485"/>
      <c r="CI31" s="485"/>
      <c r="CJ31" s="485"/>
      <c r="CK31" s="485"/>
      <c r="CL31" s="485"/>
      <c r="CM31" s="485"/>
      <c r="CN31" s="485"/>
      <c r="CO31" s="485"/>
      <c r="CP31" s="485"/>
      <c r="CQ31" s="597"/>
      <c r="CR31" s="591">
        <v>67451</v>
      </c>
      <c r="CS31" s="622"/>
      <c r="CT31" s="622"/>
      <c r="CU31" s="622"/>
      <c r="CV31" s="622"/>
      <c r="CW31" s="622"/>
      <c r="CX31" s="622"/>
      <c r="CY31" s="623"/>
      <c r="CZ31" s="598">
        <v>0.2</v>
      </c>
      <c r="DA31" s="624"/>
      <c r="DB31" s="624"/>
      <c r="DC31" s="625"/>
      <c r="DD31" s="601">
        <v>67237</v>
      </c>
      <c r="DE31" s="622"/>
      <c r="DF31" s="622"/>
      <c r="DG31" s="622"/>
      <c r="DH31" s="622"/>
      <c r="DI31" s="622"/>
      <c r="DJ31" s="622"/>
      <c r="DK31" s="623"/>
      <c r="DL31" s="601">
        <v>67237</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2">
      <c r="B32" s="596" t="s">
        <v>328</v>
      </c>
      <c r="C32" s="485"/>
      <c r="D32" s="485"/>
      <c r="E32" s="485"/>
      <c r="F32" s="485"/>
      <c r="G32" s="485"/>
      <c r="H32" s="485"/>
      <c r="I32" s="485"/>
      <c r="J32" s="485"/>
      <c r="K32" s="485"/>
      <c r="L32" s="485"/>
      <c r="M32" s="485"/>
      <c r="N32" s="485"/>
      <c r="O32" s="485"/>
      <c r="P32" s="485"/>
      <c r="Q32" s="597"/>
      <c r="R32" s="591">
        <v>2799845</v>
      </c>
      <c r="S32" s="370"/>
      <c r="T32" s="370"/>
      <c r="U32" s="370"/>
      <c r="V32" s="370"/>
      <c r="W32" s="370"/>
      <c r="X32" s="370"/>
      <c r="Y32" s="592"/>
      <c r="Z32" s="593">
        <v>7.4</v>
      </c>
      <c r="AA32" s="593"/>
      <c r="AB32" s="593"/>
      <c r="AC32" s="593"/>
      <c r="AD32" s="594" t="s">
        <v>33</v>
      </c>
      <c r="AE32" s="594"/>
      <c r="AF32" s="594"/>
      <c r="AG32" s="594"/>
      <c r="AH32" s="594"/>
      <c r="AI32" s="594"/>
      <c r="AJ32" s="594"/>
      <c r="AK32" s="594"/>
      <c r="AL32" s="598" t="s">
        <v>33</v>
      </c>
      <c r="AM32" s="376"/>
      <c r="AN32" s="376"/>
      <c r="AO32" s="599"/>
      <c r="AP32" s="673"/>
      <c r="AQ32" s="532"/>
      <c r="AR32" s="532"/>
      <c r="AS32" s="532"/>
      <c r="AT32" s="675"/>
      <c r="AU32" s="1" t="s">
        <v>109</v>
      </c>
      <c r="AX32" s="596" t="s">
        <v>405</v>
      </c>
      <c r="AY32" s="485"/>
      <c r="AZ32" s="485"/>
      <c r="BA32" s="485"/>
      <c r="BB32" s="485"/>
      <c r="BC32" s="485"/>
      <c r="BD32" s="485"/>
      <c r="BE32" s="485"/>
      <c r="BF32" s="597"/>
      <c r="BG32" s="632">
        <v>99.4</v>
      </c>
      <c r="BH32" s="622"/>
      <c r="BI32" s="622"/>
      <c r="BJ32" s="622"/>
      <c r="BK32" s="622"/>
      <c r="BL32" s="622"/>
      <c r="BM32" s="376">
        <v>98</v>
      </c>
      <c r="BN32" s="622"/>
      <c r="BO32" s="622"/>
      <c r="BP32" s="622"/>
      <c r="BQ32" s="633"/>
      <c r="BR32" s="632">
        <v>99.2</v>
      </c>
      <c r="BS32" s="622"/>
      <c r="BT32" s="622"/>
      <c r="BU32" s="622"/>
      <c r="BV32" s="622"/>
      <c r="BW32" s="622"/>
      <c r="BX32" s="376">
        <v>97.7</v>
      </c>
      <c r="BY32" s="622"/>
      <c r="BZ32" s="622"/>
      <c r="CA32" s="622"/>
      <c r="CB32" s="633"/>
      <c r="CD32" s="573"/>
      <c r="CE32" s="575"/>
      <c r="CF32" s="596" t="s">
        <v>406</v>
      </c>
      <c r="CG32" s="485"/>
      <c r="CH32" s="485"/>
      <c r="CI32" s="485"/>
      <c r="CJ32" s="485"/>
      <c r="CK32" s="485"/>
      <c r="CL32" s="485"/>
      <c r="CM32" s="485"/>
      <c r="CN32" s="485"/>
      <c r="CO32" s="485"/>
      <c r="CP32" s="485"/>
      <c r="CQ32" s="597"/>
      <c r="CR32" s="591">
        <v>3</v>
      </c>
      <c r="CS32" s="370"/>
      <c r="CT32" s="370"/>
      <c r="CU32" s="370"/>
      <c r="CV32" s="370"/>
      <c r="CW32" s="370"/>
      <c r="CX32" s="370"/>
      <c r="CY32" s="592"/>
      <c r="CZ32" s="598">
        <v>0</v>
      </c>
      <c r="DA32" s="624"/>
      <c r="DB32" s="624"/>
      <c r="DC32" s="625"/>
      <c r="DD32" s="601">
        <v>3</v>
      </c>
      <c r="DE32" s="370"/>
      <c r="DF32" s="370"/>
      <c r="DG32" s="370"/>
      <c r="DH32" s="370"/>
      <c r="DI32" s="370"/>
      <c r="DJ32" s="370"/>
      <c r="DK32" s="592"/>
      <c r="DL32" s="601">
        <v>3</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2">
      <c r="B33" s="596" t="s">
        <v>347</v>
      </c>
      <c r="C33" s="485"/>
      <c r="D33" s="485"/>
      <c r="E33" s="485"/>
      <c r="F33" s="485"/>
      <c r="G33" s="485"/>
      <c r="H33" s="485"/>
      <c r="I33" s="485"/>
      <c r="J33" s="485"/>
      <c r="K33" s="485"/>
      <c r="L33" s="485"/>
      <c r="M33" s="485"/>
      <c r="N33" s="485"/>
      <c r="O33" s="485"/>
      <c r="P33" s="485"/>
      <c r="Q33" s="597"/>
      <c r="R33" s="591">
        <v>14683</v>
      </c>
      <c r="S33" s="370"/>
      <c r="T33" s="370"/>
      <c r="U33" s="370"/>
      <c r="V33" s="370"/>
      <c r="W33" s="370"/>
      <c r="X33" s="370"/>
      <c r="Y33" s="592"/>
      <c r="Z33" s="593">
        <v>0</v>
      </c>
      <c r="AA33" s="593"/>
      <c r="AB33" s="593"/>
      <c r="AC33" s="593"/>
      <c r="AD33" s="594">
        <v>7537</v>
      </c>
      <c r="AE33" s="594"/>
      <c r="AF33" s="594"/>
      <c r="AG33" s="594"/>
      <c r="AH33" s="594"/>
      <c r="AI33" s="594"/>
      <c r="AJ33" s="594"/>
      <c r="AK33" s="594"/>
      <c r="AL33" s="598">
        <v>0</v>
      </c>
      <c r="AM33" s="376"/>
      <c r="AN33" s="376"/>
      <c r="AO33" s="599"/>
      <c r="AP33" s="548"/>
      <c r="AQ33" s="549"/>
      <c r="AR33" s="549"/>
      <c r="AS33" s="549"/>
      <c r="AT33" s="676"/>
      <c r="AU33" s="43"/>
      <c r="AV33" s="43"/>
      <c r="AW33" s="43"/>
      <c r="AX33" s="609" t="s">
        <v>407</v>
      </c>
      <c r="AY33" s="610"/>
      <c r="AZ33" s="610"/>
      <c r="BA33" s="610"/>
      <c r="BB33" s="610"/>
      <c r="BC33" s="610"/>
      <c r="BD33" s="610"/>
      <c r="BE33" s="610"/>
      <c r="BF33" s="611"/>
      <c r="BG33" s="634">
        <v>99.7</v>
      </c>
      <c r="BH33" s="635"/>
      <c r="BI33" s="635"/>
      <c r="BJ33" s="635"/>
      <c r="BK33" s="635"/>
      <c r="BL33" s="635"/>
      <c r="BM33" s="636">
        <v>98.8</v>
      </c>
      <c r="BN33" s="635"/>
      <c r="BO33" s="635"/>
      <c r="BP33" s="635"/>
      <c r="BQ33" s="637"/>
      <c r="BR33" s="634">
        <v>99.6</v>
      </c>
      <c r="BS33" s="635"/>
      <c r="BT33" s="635"/>
      <c r="BU33" s="635"/>
      <c r="BV33" s="635"/>
      <c r="BW33" s="635"/>
      <c r="BX33" s="636">
        <v>98.7</v>
      </c>
      <c r="BY33" s="635"/>
      <c r="BZ33" s="635"/>
      <c r="CA33" s="635"/>
      <c r="CB33" s="637"/>
      <c r="CD33" s="596" t="s">
        <v>385</v>
      </c>
      <c r="CE33" s="485"/>
      <c r="CF33" s="485"/>
      <c r="CG33" s="485"/>
      <c r="CH33" s="485"/>
      <c r="CI33" s="485"/>
      <c r="CJ33" s="485"/>
      <c r="CK33" s="485"/>
      <c r="CL33" s="485"/>
      <c r="CM33" s="485"/>
      <c r="CN33" s="485"/>
      <c r="CO33" s="485"/>
      <c r="CP33" s="485"/>
      <c r="CQ33" s="597"/>
      <c r="CR33" s="591">
        <v>13206015</v>
      </c>
      <c r="CS33" s="622"/>
      <c r="CT33" s="622"/>
      <c r="CU33" s="622"/>
      <c r="CV33" s="622"/>
      <c r="CW33" s="622"/>
      <c r="CX33" s="622"/>
      <c r="CY33" s="623"/>
      <c r="CZ33" s="598">
        <v>36.6</v>
      </c>
      <c r="DA33" s="624"/>
      <c r="DB33" s="624"/>
      <c r="DC33" s="625"/>
      <c r="DD33" s="601">
        <v>10915422</v>
      </c>
      <c r="DE33" s="622"/>
      <c r="DF33" s="622"/>
      <c r="DG33" s="622"/>
      <c r="DH33" s="622"/>
      <c r="DI33" s="622"/>
      <c r="DJ33" s="622"/>
      <c r="DK33" s="623"/>
      <c r="DL33" s="601">
        <v>8644708</v>
      </c>
      <c r="DM33" s="622"/>
      <c r="DN33" s="622"/>
      <c r="DO33" s="622"/>
      <c r="DP33" s="622"/>
      <c r="DQ33" s="622"/>
      <c r="DR33" s="622"/>
      <c r="DS33" s="622"/>
      <c r="DT33" s="622"/>
      <c r="DU33" s="622"/>
      <c r="DV33" s="623"/>
      <c r="DW33" s="598">
        <v>41.2</v>
      </c>
      <c r="DX33" s="624"/>
      <c r="DY33" s="624"/>
      <c r="DZ33" s="624"/>
      <c r="EA33" s="624"/>
      <c r="EB33" s="624"/>
      <c r="EC33" s="626"/>
    </row>
    <row r="34" spans="2:133" ht="11.25" customHeight="1" x14ac:dyDescent="0.2">
      <c r="B34" s="596" t="s">
        <v>279</v>
      </c>
      <c r="C34" s="485"/>
      <c r="D34" s="485"/>
      <c r="E34" s="485"/>
      <c r="F34" s="485"/>
      <c r="G34" s="485"/>
      <c r="H34" s="485"/>
      <c r="I34" s="485"/>
      <c r="J34" s="485"/>
      <c r="K34" s="485"/>
      <c r="L34" s="485"/>
      <c r="M34" s="485"/>
      <c r="N34" s="485"/>
      <c r="O34" s="485"/>
      <c r="P34" s="485"/>
      <c r="Q34" s="597"/>
      <c r="R34" s="591">
        <v>62286</v>
      </c>
      <c r="S34" s="370"/>
      <c r="T34" s="370"/>
      <c r="U34" s="370"/>
      <c r="V34" s="370"/>
      <c r="W34" s="370"/>
      <c r="X34" s="370"/>
      <c r="Y34" s="592"/>
      <c r="Z34" s="593">
        <v>0.2</v>
      </c>
      <c r="AA34" s="593"/>
      <c r="AB34" s="593"/>
      <c r="AC34" s="593"/>
      <c r="AD34" s="594" t="s">
        <v>33</v>
      </c>
      <c r="AE34" s="594"/>
      <c r="AF34" s="594"/>
      <c r="AG34" s="594"/>
      <c r="AH34" s="594"/>
      <c r="AI34" s="594"/>
      <c r="AJ34" s="594"/>
      <c r="AK34" s="594"/>
      <c r="AL34" s="598" t="s">
        <v>33</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360</v>
      </c>
      <c r="CE34" s="485"/>
      <c r="CF34" s="485"/>
      <c r="CG34" s="485"/>
      <c r="CH34" s="485"/>
      <c r="CI34" s="485"/>
      <c r="CJ34" s="485"/>
      <c r="CK34" s="485"/>
      <c r="CL34" s="485"/>
      <c r="CM34" s="485"/>
      <c r="CN34" s="485"/>
      <c r="CO34" s="485"/>
      <c r="CP34" s="485"/>
      <c r="CQ34" s="597"/>
      <c r="CR34" s="591">
        <v>5392807</v>
      </c>
      <c r="CS34" s="370"/>
      <c r="CT34" s="370"/>
      <c r="CU34" s="370"/>
      <c r="CV34" s="370"/>
      <c r="CW34" s="370"/>
      <c r="CX34" s="370"/>
      <c r="CY34" s="592"/>
      <c r="CZ34" s="598">
        <v>14.9</v>
      </c>
      <c r="DA34" s="624"/>
      <c r="DB34" s="624"/>
      <c r="DC34" s="625"/>
      <c r="DD34" s="601">
        <v>4216821</v>
      </c>
      <c r="DE34" s="370"/>
      <c r="DF34" s="370"/>
      <c r="DG34" s="370"/>
      <c r="DH34" s="370"/>
      <c r="DI34" s="370"/>
      <c r="DJ34" s="370"/>
      <c r="DK34" s="592"/>
      <c r="DL34" s="601">
        <v>3840634</v>
      </c>
      <c r="DM34" s="370"/>
      <c r="DN34" s="370"/>
      <c r="DO34" s="370"/>
      <c r="DP34" s="370"/>
      <c r="DQ34" s="370"/>
      <c r="DR34" s="370"/>
      <c r="DS34" s="370"/>
      <c r="DT34" s="370"/>
      <c r="DU34" s="370"/>
      <c r="DV34" s="592"/>
      <c r="DW34" s="598">
        <v>18.3</v>
      </c>
      <c r="DX34" s="624"/>
      <c r="DY34" s="624"/>
      <c r="DZ34" s="624"/>
      <c r="EA34" s="624"/>
      <c r="EB34" s="624"/>
      <c r="EC34" s="626"/>
    </row>
    <row r="35" spans="2:133" ht="11.25" customHeight="1" x14ac:dyDescent="0.2">
      <c r="B35" s="596" t="s">
        <v>408</v>
      </c>
      <c r="C35" s="485"/>
      <c r="D35" s="485"/>
      <c r="E35" s="485"/>
      <c r="F35" s="485"/>
      <c r="G35" s="485"/>
      <c r="H35" s="485"/>
      <c r="I35" s="485"/>
      <c r="J35" s="485"/>
      <c r="K35" s="485"/>
      <c r="L35" s="485"/>
      <c r="M35" s="485"/>
      <c r="N35" s="485"/>
      <c r="O35" s="485"/>
      <c r="P35" s="485"/>
      <c r="Q35" s="597"/>
      <c r="R35" s="591">
        <v>657741</v>
      </c>
      <c r="S35" s="370"/>
      <c r="T35" s="370"/>
      <c r="U35" s="370"/>
      <c r="V35" s="370"/>
      <c r="W35" s="370"/>
      <c r="X35" s="370"/>
      <c r="Y35" s="592"/>
      <c r="Z35" s="593">
        <v>1.7</v>
      </c>
      <c r="AA35" s="593"/>
      <c r="AB35" s="593"/>
      <c r="AC35" s="593"/>
      <c r="AD35" s="594" t="s">
        <v>33</v>
      </c>
      <c r="AE35" s="594"/>
      <c r="AF35" s="594"/>
      <c r="AG35" s="594"/>
      <c r="AH35" s="594"/>
      <c r="AI35" s="594"/>
      <c r="AJ35" s="594"/>
      <c r="AK35" s="594"/>
      <c r="AL35" s="598" t="s">
        <v>33</v>
      </c>
      <c r="AM35" s="376"/>
      <c r="AN35" s="376"/>
      <c r="AO35" s="599"/>
      <c r="AP35" s="16"/>
      <c r="AQ35" s="364" t="s">
        <v>155</v>
      </c>
      <c r="AR35" s="365"/>
      <c r="AS35" s="365"/>
      <c r="AT35" s="365"/>
      <c r="AU35" s="365"/>
      <c r="AV35" s="365"/>
      <c r="AW35" s="365"/>
      <c r="AX35" s="365"/>
      <c r="AY35" s="365"/>
      <c r="AZ35" s="365"/>
      <c r="BA35" s="365"/>
      <c r="BB35" s="365"/>
      <c r="BC35" s="365"/>
      <c r="BD35" s="365"/>
      <c r="BE35" s="365"/>
      <c r="BF35" s="407"/>
      <c r="BG35" s="364" t="s">
        <v>409</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367</v>
      </c>
      <c r="CE35" s="485"/>
      <c r="CF35" s="485"/>
      <c r="CG35" s="485"/>
      <c r="CH35" s="485"/>
      <c r="CI35" s="485"/>
      <c r="CJ35" s="485"/>
      <c r="CK35" s="485"/>
      <c r="CL35" s="485"/>
      <c r="CM35" s="485"/>
      <c r="CN35" s="485"/>
      <c r="CO35" s="485"/>
      <c r="CP35" s="485"/>
      <c r="CQ35" s="597"/>
      <c r="CR35" s="591">
        <v>284291</v>
      </c>
      <c r="CS35" s="622"/>
      <c r="CT35" s="622"/>
      <c r="CU35" s="622"/>
      <c r="CV35" s="622"/>
      <c r="CW35" s="622"/>
      <c r="CX35" s="622"/>
      <c r="CY35" s="623"/>
      <c r="CZ35" s="598">
        <v>0.8</v>
      </c>
      <c r="DA35" s="624"/>
      <c r="DB35" s="624"/>
      <c r="DC35" s="625"/>
      <c r="DD35" s="601">
        <v>246640</v>
      </c>
      <c r="DE35" s="622"/>
      <c r="DF35" s="622"/>
      <c r="DG35" s="622"/>
      <c r="DH35" s="622"/>
      <c r="DI35" s="622"/>
      <c r="DJ35" s="622"/>
      <c r="DK35" s="623"/>
      <c r="DL35" s="601">
        <v>246640</v>
      </c>
      <c r="DM35" s="622"/>
      <c r="DN35" s="622"/>
      <c r="DO35" s="622"/>
      <c r="DP35" s="622"/>
      <c r="DQ35" s="622"/>
      <c r="DR35" s="622"/>
      <c r="DS35" s="622"/>
      <c r="DT35" s="622"/>
      <c r="DU35" s="622"/>
      <c r="DV35" s="623"/>
      <c r="DW35" s="598">
        <v>1.2</v>
      </c>
      <c r="DX35" s="624"/>
      <c r="DY35" s="624"/>
      <c r="DZ35" s="624"/>
      <c r="EA35" s="624"/>
      <c r="EB35" s="624"/>
      <c r="EC35" s="626"/>
    </row>
    <row r="36" spans="2:133" ht="11.25" customHeight="1" x14ac:dyDescent="0.2">
      <c r="B36" s="596" t="s">
        <v>116</v>
      </c>
      <c r="C36" s="485"/>
      <c r="D36" s="485"/>
      <c r="E36" s="485"/>
      <c r="F36" s="485"/>
      <c r="G36" s="485"/>
      <c r="H36" s="485"/>
      <c r="I36" s="485"/>
      <c r="J36" s="485"/>
      <c r="K36" s="485"/>
      <c r="L36" s="485"/>
      <c r="M36" s="485"/>
      <c r="N36" s="485"/>
      <c r="O36" s="485"/>
      <c r="P36" s="485"/>
      <c r="Q36" s="597"/>
      <c r="R36" s="591">
        <v>2038450</v>
      </c>
      <c r="S36" s="370"/>
      <c r="T36" s="370"/>
      <c r="U36" s="370"/>
      <c r="V36" s="370"/>
      <c r="W36" s="370"/>
      <c r="X36" s="370"/>
      <c r="Y36" s="592"/>
      <c r="Z36" s="593">
        <v>5.4</v>
      </c>
      <c r="AA36" s="593"/>
      <c r="AB36" s="593"/>
      <c r="AC36" s="593"/>
      <c r="AD36" s="594" t="s">
        <v>33</v>
      </c>
      <c r="AE36" s="594"/>
      <c r="AF36" s="594"/>
      <c r="AG36" s="594"/>
      <c r="AH36" s="594"/>
      <c r="AI36" s="594"/>
      <c r="AJ36" s="594"/>
      <c r="AK36" s="594"/>
      <c r="AL36" s="598" t="s">
        <v>33</v>
      </c>
      <c r="AM36" s="376"/>
      <c r="AN36" s="376"/>
      <c r="AO36" s="599"/>
      <c r="AP36" s="16"/>
      <c r="AQ36" s="638" t="s">
        <v>129</v>
      </c>
      <c r="AR36" s="639"/>
      <c r="AS36" s="639"/>
      <c r="AT36" s="639"/>
      <c r="AU36" s="639"/>
      <c r="AV36" s="639"/>
      <c r="AW36" s="639"/>
      <c r="AX36" s="639"/>
      <c r="AY36" s="640"/>
      <c r="AZ36" s="583">
        <v>4410871</v>
      </c>
      <c r="BA36" s="584"/>
      <c r="BB36" s="584"/>
      <c r="BC36" s="584"/>
      <c r="BD36" s="584"/>
      <c r="BE36" s="584"/>
      <c r="BF36" s="641"/>
      <c r="BG36" s="580" t="s">
        <v>280</v>
      </c>
      <c r="BH36" s="581"/>
      <c r="BI36" s="581"/>
      <c r="BJ36" s="581"/>
      <c r="BK36" s="581"/>
      <c r="BL36" s="581"/>
      <c r="BM36" s="581"/>
      <c r="BN36" s="581"/>
      <c r="BO36" s="581"/>
      <c r="BP36" s="581"/>
      <c r="BQ36" s="581"/>
      <c r="BR36" s="581"/>
      <c r="BS36" s="581"/>
      <c r="BT36" s="581"/>
      <c r="BU36" s="582"/>
      <c r="BV36" s="583">
        <v>124484</v>
      </c>
      <c r="BW36" s="584"/>
      <c r="BX36" s="584"/>
      <c r="BY36" s="584"/>
      <c r="BZ36" s="584"/>
      <c r="CA36" s="584"/>
      <c r="CB36" s="641"/>
      <c r="CD36" s="596" t="s">
        <v>227</v>
      </c>
      <c r="CE36" s="485"/>
      <c r="CF36" s="485"/>
      <c r="CG36" s="485"/>
      <c r="CH36" s="485"/>
      <c r="CI36" s="485"/>
      <c r="CJ36" s="485"/>
      <c r="CK36" s="485"/>
      <c r="CL36" s="485"/>
      <c r="CM36" s="485"/>
      <c r="CN36" s="485"/>
      <c r="CO36" s="485"/>
      <c r="CP36" s="485"/>
      <c r="CQ36" s="597"/>
      <c r="CR36" s="591">
        <v>3033082</v>
      </c>
      <c r="CS36" s="370"/>
      <c r="CT36" s="370"/>
      <c r="CU36" s="370"/>
      <c r="CV36" s="370"/>
      <c r="CW36" s="370"/>
      <c r="CX36" s="370"/>
      <c r="CY36" s="592"/>
      <c r="CZ36" s="598">
        <v>8.4</v>
      </c>
      <c r="DA36" s="624"/>
      <c r="DB36" s="624"/>
      <c r="DC36" s="625"/>
      <c r="DD36" s="601">
        <v>2762657</v>
      </c>
      <c r="DE36" s="370"/>
      <c r="DF36" s="370"/>
      <c r="DG36" s="370"/>
      <c r="DH36" s="370"/>
      <c r="DI36" s="370"/>
      <c r="DJ36" s="370"/>
      <c r="DK36" s="592"/>
      <c r="DL36" s="601">
        <v>2097797</v>
      </c>
      <c r="DM36" s="370"/>
      <c r="DN36" s="370"/>
      <c r="DO36" s="370"/>
      <c r="DP36" s="370"/>
      <c r="DQ36" s="370"/>
      <c r="DR36" s="370"/>
      <c r="DS36" s="370"/>
      <c r="DT36" s="370"/>
      <c r="DU36" s="370"/>
      <c r="DV36" s="592"/>
      <c r="DW36" s="598">
        <v>10</v>
      </c>
      <c r="DX36" s="624"/>
      <c r="DY36" s="624"/>
      <c r="DZ36" s="624"/>
      <c r="EA36" s="624"/>
      <c r="EB36" s="624"/>
      <c r="EC36" s="626"/>
    </row>
    <row r="37" spans="2:133" ht="11.25" customHeight="1" x14ac:dyDescent="0.2">
      <c r="B37" s="596" t="s">
        <v>412</v>
      </c>
      <c r="C37" s="485"/>
      <c r="D37" s="485"/>
      <c r="E37" s="485"/>
      <c r="F37" s="485"/>
      <c r="G37" s="485"/>
      <c r="H37" s="485"/>
      <c r="I37" s="485"/>
      <c r="J37" s="485"/>
      <c r="K37" s="485"/>
      <c r="L37" s="485"/>
      <c r="M37" s="485"/>
      <c r="N37" s="485"/>
      <c r="O37" s="485"/>
      <c r="P37" s="485"/>
      <c r="Q37" s="597"/>
      <c r="R37" s="591">
        <v>633193</v>
      </c>
      <c r="S37" s="370"/>
      <c r="T37" s="370"/>
      <c r="U37" s="370"/>
      <c r="V37" s="370"/>
      <c r="W37" s="370"/>
      <c r="X37" s="370"/>
      <c r="Y37" s="592"/>
      <c r="Z37" s="593">
        <v>1.7</v>
      </c>
      <c r="AA37" s="593"/>
      <c r="AB37" s="593"/>
      <c r="AC37" s="593"/>
      <c r="AD37" s="594">
        <v>1265</v>
      </c>
      <c r="AE37" s="594"/>
      <c r="AF37" s="594"/>
      <c r="AG37" s="594"/>
      <c r="AH37" s="594"/>
      <c r="AI37" s="594"/>
      <c r="AJ37" s="594"/>
      <c r="AK37" s="594"/>
      <c r="AL37" s="598">
        <v>0</v>
      </c>
      <c r="AM37" s="376"/>
      <c r="AN37" s="376"/>
      <c r="AO37" s="599"/>
      <c r="AQ37" s="642" t="s">
        <v>294</v>
      </c>
      <c r="AR37" s="373"/>
      <c r="AS37" s="373"/>
      <c r="AT37" s="373"/>
      <c r="AU37" s="373"/>
      <c r="AV37" s="373"/>
      <c r="AW37" s="373"/>
      <c r="AX37" s="373"/>
      <c r="AY37" s="643"/>
      <c r="AZ37" s="591">
        <v>1042480</v>
      </c>
      <c r="BA37" s="370"/>
      <c r="BB37" s="370"/>
      <c r="BC37" s="370"/>
      <c r="BD37" s="622"/>
      <c r="BE37" s="622"/>
      <c r="BF37" s="633"/>
      <c r="BG37" s="596" t="s">
        <v>413</v>
      </c>
      <c r="BH37" s="485"/>
      <c r="BI37" s="485"/>
      <c r="BJ37" s="485"/>
      <c r="BK37" s="485"/>
      <c r="BL37" s="485"/>
      <c r="BM37" s="485"/>
      <c r="BN37" s="485"/>
      <c r="BO37" s="485"/>
      <c r="BP37" s="485"/>
      <c r="BQ37" s="485"/>
      <c r="BR37" s="485"/>
      <c r="BS37" s="485"/>
      <c r="BT37" s="485"/>
      <c r="BU37" s="597"/>
      <c r="BV37" s="591">
        <v>58532</v>
      </c>
      <c r="BW37" s="370"/>
      <c r="BX37" s="370"/>
      <c r="BY37" s="370"/>
      <c r="BZ37" s="370"/>
      <c r="CA37" s="370"/>
      <c r="CB37" s="602"/>
      <c r="CD37" s="596" t="s">
        <v>210</v>
      </c>
      <c r="CE37" s="485"/>
      <c r="CF37" s="485"/>
      <c r="CG37" s="485"/>
      <c r="CH37" s="485"/>
      <c r="CI37" s="485"/>
      <c r="CJ37" s="485"/>
      <c r="CK37" s="485"/>
      <c r="CL37" s="485"/>
      <c r="CM37" s="485"/>
      <c r="CN37" s="485"/>
      <c r="CO37" s="485"/>
      <c r="CP37" s="485"/>
      <c r="CQ37" s="597"/>
      <c r="CR37" s="591">
        <v>710419</v>
      </c>
      <c r="CS37" s="622"/>
      <c r="CT37" s="622"/>
      <c r="CU37" s="622"/>
      <c r="CV37" s="622"/>
      <c r="CW37" s="622"/>
      <c r="CX37" s="622"/>
      <c r="CY37" s="623"/>
      <c r="CZ37" s="598">
        <v>2</v>
      </c>
      <c r="DA37" s="624"/>
      <c r="DB37" s="624"/>
      <c r="DC37" s="625"/>
      <c r="DD37" s="601">
        <v>710419</v>
      </c>
      <c r="DE37" s="622"/>
      <c r="DF37" s="622"/>
      <c r="DG37" s="622"/>
      <c r="DH37" s="622"/>
      <c r="DI37" s="622"/>
      <c r="DJ37" s="622"/>
      <c r="DK37" s="623"/>
      <c r="DL37" s="601">
        <v>710419</v>
      </c>
      <c r="DM37" s="622"/>
      <c r="DN37" s="622"/>
      <c r="DO37" s="622"/>
      <c r="DP37" s="622"/>
      <c r="DQ37" s="622"/>
      <c r="DR37" s="622"/>
      <c r="DS37" s="622"/>
      <c r="DT37" s="622"/>
      <c r="DU37" s="622"/>
      <c r="DV37" s="623"/>
      <c r="DW37" s="598">
        <v>3.4</v>
      </c>
      <c r="DX37" s="624"/>
      <c r="DY37" s="624"/>
      <c r="DZ37" s="624"/>
      <c r="EA37" s="624"/>
      <c r="EB37" s="624"/>
      <c r="EC37" s="626"/>
    </row>
    <row r="38" spans="2:133" ht="11.25" customHeight="1" x14ac:dyDescent="0.2">
      <c r="B38" s="596" t="s">
        <v>290</v>
      </c>
      <c r="C38" s="485"/>
      <c r="D38" s="485"/>
      <c r="E38" s="485"/>
      <c r="F38" s="485"/>
      <c r="G38" s="485"/>
      <c r="H38" s="485"/>
      <c r="I38" s="485"/>
      <c r="J38" s="485"/>
      <c r="K38" s="485"/>
      <c r="L38" s="485"/>
      <c r="M38" s="485"/>
      <c r="N38" s="485"/>
      <c r="O38" s="485"/>
      <c r="P38" s="485"/>
      <c r="Q38" s="597"/>
      <c r="R38" s="591">
        <v>1259300</v>
      </c>
      <c r="S38" s="370"/>
      <c r="T38" s="370"/>
      <c r="U38" s="370"/>
      <c r="V38" s="370"/>
      <c r="W38" s="370"/>
      <c r="X38" s="370"/>
      <c r="Y38" s="592"/>
      <c r="Z38" s="593">
        <v>3.3</v>
      </c>
      <c r="AA38" s="593"/>
      <c r="AB38" s="593"/>
      <c r="AC38" s="593"/>
      <c r="AD38" s="594" t="s">
        <v>33</v>
      </c>
      <c r="AE38" s="594"/>
      <c r="AF38" s="594"/>
      <c r="AG38" s="594"/>
      <c r="AH38" s="594"/>
      <c r="AI38" s="594"/>
      <c r="AJ38" s="594"/>
      <c r="AK38" s="594"/>
      <c r="AL38" s="598" t="s">
        <v>33</v>
      </c>
      <c r="AM38" s="376"/>
      <c r="AN38" s="376"/>
      <c r="AO38" s="599"/>
      <c r="AQ38" s="642" t="s">
        <v>147</v>
      </c>
      <c r="AR38" s="373"/>
      <c r="AS38" s="373"/>
      <c r="AT38" s="373"/>
      <c r="AU38" s="373"/>
      <c r="AV38" s="373"/>
      <c r="AW38" s="373"/>
      <c r="AX38" s="373"/>
      <c r="AY38" s="643"/>
      <c r="AZ38" s="591" t="s">
        <v>33</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11906</v>
      </c>
      <c r="BW38" s="370"/>
      <c r="BX38" s="370"/>
      <c r="BY38" s="370"/>
      <c r="BZ38" s="370"/>
      <c r="CA38" s="370"/>
      <c r="CB38" s="602"/>
      <c r="CD38" s="596" t="s">
        <v>291</v>
      </c>
      <c r="CE38" s="485"/>
      <c r="CF38" s="485"/>
      <c r="CG38" s="485"/>
      <c r="CH38" s="485"/>
      <c r="CI38" s="485"/>
      <c r="CJ38" s="485"/>
      <c r="CK38" s="485"/>
      <c r="CL38" s="485"/>
      <c r="CM38" s="485"/>
      <c r="CN38" s="485"/>
      <c r="CO38" s="485"/>
      <c r="CP38" s="485"/>
      <c r="CQ38" s="597"/>
      <c r="CR38" s="591">
        <v>3368391</v>
      </c>
      <c r="CS38" s="370"/>
      <c r="CT38" s="370"/>
      <c r="CU38" s="370"/>
      <c r="CV38" s="370"/>
      <c r="CW38" s="370"/>
      <c r="CX38" s="370"/>
      <c r="CY38" s="592"/>
      <c r="CZ38" s="598">
        <v>9.3000000000000007</v>
      </c>
      <c r="DA38" s="624"/>
      <c r="DB38" s="624"/>
      <c r="DC38" s="625"/>
      <c r="DD38" s="601">
        <v>2867391</v>
      </c>
      <c r="DE38" s="370"/>
      <c r="DF38" s="370"/>
      <c r="DG38" s="370"/>
      <c r="DH38" s="370"/>
      <c r="DI38" s="370"/>
      <c r="DJ38" s="370"/>
      <c r="DK38" s="592"/>
      <c r="DL38" s="601">
        <v>2329267</v>
      </c>
      <c r="DM38" s="370"/>
      <c r="DN38" s="370"/>
      <c r="DO38" s="370"/>
      <c r="DP38" s="370"/>
      <c r="DQ38" s="370"/>
      <c r="DR38" s="370"/>
      <c r="DS38" s="370"/>
      <c r="DT38" s="370"/>
      <c r="DU38" s="370"/>
      <c r="DV38" s="592"/>
      <c r="DW38" s="598">
        <v>11.1</v>
      </c>
      <c r="DX38" s="624"/>
      <c r="DY38" s="624"/>
      <c r="DZ38" s="624"/>
      <c r="EA38" s="624"/>
      <c r="EB38" s="624"/>
      <c r="EC38" s="626"/>
    </row>
    <row r="39" spans="2:133" ht="11.25" customHeight="1" x14ac:dyDescent="0.2">
      <c r="B39" s="596" t="s">
        <v>415</v>
      </c>
      <c r="C39" s="485"/>
      <c r="D39" s="485"/>
      <c r="E39" s="485"/>
      <c r="F39" s="485"/>
      <c r="G39" s="485"/>
      <c r="H39" s="485"/>
      <c r="I39" s="485"/>
      <c r="J39" s="485"/>
      <c r="K39" s="485"/>
      <c r="L39" s="485"/>
      <c r="M39" s="485"/>
      <c r="N39" s="485"/>
      <c r="O39" s="485"/>
      <c r="P39" s="485"/>
      <c r="Q39" s="597"/>
      <c r="R39" s="591" t="s">
        <v>33</v>
      </c>
      <c r="S39" s="370"/>
      <c r="T39" s="370"/>
      <c r="U39" s="370"/>
      <c r="V39" s="370"/>
      <c r="W39" s="370"/>
      <c r="X39" s="370"/>
      <c r="Y39" s="592"/>
      <c r="Z39" s="593" t="s">
        <v>33</v>
      </c>
      <c r="AA39" s="593"/>
      <c r="AB39" s="593"/>
      <c r="AC39" s="593"/>
      <c r="AD39" s="594" t="s">
        <v>33</v>
      </c>
      <c r="AE39" s="594"/>
      <c r="AF39" s="594"/>
      <c r="AG39" s="594"/>
      <c r="AH39" s="594"/>
      <c r="AI39" s="594"/>
      <c r="AJ39" s="594"/>
      <c r="AK39" s="594"/>
      <c r="AL39" s="598" t="s">
        <v>33</v>
      </c>
      <c r="AM39" s="376"/>
      <c r="AN39" s="376"/>
      <c r="AO39" s="599"/>
      <c r="AQ39" s="642" t="s">
        <v>419</v>
      </c>
      <c r="AR39" s="373"/>
      <c r="AS39" s="373"/>
      <c r="AT39" s="373"/>
      <c r="AU39" s="373"/>
      <c r="AV39" s="373"/>
      <c r="AW39" s="373"/>
      <c r="AX39" s="373"/>
      <c r="AY39" s="643"/>
      <c r="AZ39" s="591" t="s">
        <v>33</v>
      </c>
      <c r="BA39" s="370"/>
      <c r="BB39" s="370"/>
      <c r="BC39" s="370"/>
      <c r="BD39" s="622"/>
      <c r="BE39" s="622"/>
      <c r="BF39" s="633"/>
      <c r="BG39" s="596" t="s">
        <v>410</v>
      </c>
      <c r="BH39" s="485"/>
      <c r="BI39" s="485"/>
      <c r="BJ39" s="485"/>
      <c r="BK39" s="485"/>
      <c r="BL39" s="485"/>
      <c r="BM39" s="485"/>
      <c r="BN39" s="485"/>
      <c r="BO39" s="485"/>
      <c r="BP39" s="485"/>
      <c r="BQ39" s="485"/>
      <c r="BR39" s="485"/>
      <c r="BS39" s="485"/>
      <c r="BT39" s="485"/>
      <c r="BU39" s="597"/>
      <c r="BV39" s="591">
        <v>17391</v>
      </c>
      <c r="BW39" s="370"/>
      <c r="BX39" s="370"/>
      <c r="BY39" s="370"/>
      <c r="BZ39" s="370"/>
      <c r="CA39" s="370"/>
      <c r="CB39" s="602"/>
      <c r="CD39" s="596" t="s">
        <v>420</v>
      </c>
      <c r="CE39" s="485"/>
      <c r="CF39" s="485"/>
      <c r="CG39" s="485"/>
      <c r="CH39" s="485"/>
      <c r="CI39" s="485"/>
      <c r="CJ39" s="485"/>
      <c r="CK39" s="485"/>
      <c r="CL39" s="485"/>
      <c r="CM39" s="485"/>
      <c r="CN39" s="485"/>
      <c r="CO39" s="485"/>
      <c r="CP39" s="485"/>
      <c r="CQ39" s="597"/>
      <c r="CR39" s="591">
        <v>614333</v>
      </c>
      <c r="CS39" s="622"/>
      <c r="CT39" s="622"/>
      <c r="CU39" s="622"/>
      <c r="CV39" s="622"/>
      <c r="CW39" s="622"/>
      <c r="CX39" s="622"/>
      <c r="CY39" s="623"/>
      <c r="CZ39" s="598">
        <v>1.7</v>
      </c>
      <c r="DA39" s="624"/>
      <c r="DB39" s="624"/>
      <c r="DC39" s="625"/>
      <c r="DD39" s="601">
        <v>568802</v>
      </c>
      <c r="DE39" s="622"/>
      <c r="DF39" s="622"/>
      <c r="DG39" s="622"/>
      <c r="DH39" s="622"/>
      <c r="DI39" s="622"/>
      <c r="DJ39" s="622"/>
      <c r="DK39" s="623"/>
      <c r="DL39" s="601" t="s">
        <v>33</v>
      </c>
      <c r="DM39" s="622"/>
      <c r="DN39" s="622"/>
      <c r="DO39" s="622"/>
      <c r="DP39" s="622"/>
      <c r="DQ39" s="622"/>
      <c r="DR39" s="622"/>
      <c r="DS39" s="622"/>
      <c r="DT39" s="622"/>
      <c r="DU39" s="622"/>
      <c r="DV39" s="623"/>
      <c r="DW39" s="598" t="s">
        <v>33</v>
      </c>
      <c r="DX39" s="624"/>
      <c r="DY39" s="624"/>
      <c r="DZ39" s="624"/>
      <c r="EA39" s="624"/>
      <c r="EB39" s="624"/>
      <c r="EC39" s="626"/>
    </row>
    <row r="40" spans="2:133" ht="11.25" customHeight="1" x14ac:dyDescent="0.2">
      <c r="B40" s="596" t="s">
        <v>115</v>
      </c>
      <c r="C40" s="485"/>
      <c r="D40" s="485"/>
      <c r="E40" s="485"/>
      <c r="F40" s="485"/>
      <c r="G40" s="485"/>
      <c r="H40" s="485"/>
      <c r="I40" s="485"/>
      <c r="J40" s="485"/>
      <c r="K40" s="485"/>
      <c r="L40" s="485"/>
      <c r="M40" s="485"/>
      <c r="N40" s="485"/>
      <c r="O40" s="485"/>
      <c r="P40" s="485"/>
      <c r="Q40" s="597"/>
      <c r="R40" s="591">
        <v>98900</v>
      </c>
      <c r="S40" s="370"/>
      <c r="T40" s="370"/>
      <c r="U40" s="370"/>
      <c r="V40" s="370"/>
      <c r="W40" s="370"/>
      <c r="X40" s="370"/>
      <c r="Y40" s="592"/>
      <c r="Z40" s="593">
        <v>0.3</v>
      </c>
      <c r="AA40" s="593"/>
      <c r="AB40" s="593"/>
      <c r="AC40" s="593"/>
      <c r="AD40" s="594" t="s">
        <v>33</v>
      </c>
      <c r="AE40" s="594"/>
      <c r="AF40" s="594"/>
      <c r="AG40" s="594"/>
      <c r="AH40" s="594"/>
      <c r="AI40" s="594"/>
      <c r="AJ40" s="594"/>
      <c r="AK40" s="594"/>
      <c r="AL40" s="598" t="s">
        <v>33</v>
      </c>
      <c r="AM40" s="376"/>
      <c r="AN40" s="376"/>
      <c r="AO40" s="599"/>
      <c r="AQ40" s="642" t="s">
        <v>422</v>
      </c>
      <c r="AR40" s="373"/>
      <c r="AS40" s="373"/>
      <c r="AT40" s="373"/>
      <c r="AU40" s="373"/>
      <c r="AV40" s="373"/>
      <c r="AW40" s="373"/>
      <c r="AX40" s="373"/>
      <c r="AY40" s="643"/>
      <c r="AZ40" s="591" t="s">
        <v>33</v>
      </c>
      <c r="BA40" s="370"/>
      <c r="BB40" s="370"/>
      <c r="BC40" s="370"/>
      <c r="BD40" s="622"/>
      <c r="BE40" s="622"/>
      <c r="BF40" s="633"/>
      <c r="BG40" s="673" t="s">
        <v>193</v>
      </c>
      <c r="BH40" s="532"/>
      <c r="BI40" s="532"/>
      <c r="BJ40" s="532"/>
      <c r="BK40" s="532"/>
      <c r="BL40" s="7"/>
      <c r="BM40" s="485" t="s">
        <v>423</v>
      </c>
      <c r="BN40" s="485"/>
      <c r="BO40" s="485"/>
      <c r="BP40" s="485"/>
      <c r="BQ40" s="485"/>
      <c r="BR40" s="485"/>
      <c r="BS40" s="485"/>
      <c r="BT40" s="485"/>
      <c r="BU40" s="597"/>
      <c r="BV40" s="591">
        <v>100</v>
      </c>
      <c r="BW40" s="370"/>
      <c r="BX40" s="370"/>
      <c r="BY40" s="370"/>
      <c r="BZ40" s="370"/>
      <c r="CA40" s="370"/>
      <c r="CB40" s="602"/>
      <c r="CD40" s="596" t="s">
        <v>424</v>
      </c>
      <c r="CE40" s="485"/>
      <c r="CF40" s="485"/>
      <c r="CG40" s="485"/>
      <c r="CH40" s="485"/>
      <c r="CI40" s="485"/>
      <c r="CJ40" s="485"/>
      <c r="CK40" s="485"/>
      <c r="CL40" s="485"/>
      <c r="CM40" s="485"/>
      <c r="CN40" s="485"/>
      <c r="CO40" s="485"/>
      <c r="CP40" s="485"/>
      <c r="CQ40" s="597"/>
      <c r="CR40" s="591">
        <v>513111</v>
      </c>
      <c r="CS40" s="370"/>
      <c r="CT40" s="370"/>
      <c r="CU40" s="370"/>
      <c r="CV40" s="370"/>
      <c r="CW40" s="370"/>
      <c r="CX40" s="370"/>
      <c r="CY40" s="592"/>
      <c r="CZ40" s="598">
        <v>1.4</v>
      </c>
      <c r="DA40" s="624"/>
      <c r="DB40" s="624"/>
      <c r="DC40" s="625"/>
      <c r="DD40" s="601">
        <v>253111</v>
      </c>
      <c r="DE40" s="370"/>
      <c r="DF40" s="370"/>
      <c r="DG40" s="370"/>
      <c r="DH40" s="370"/>
      <c r="DI40" s="370"/>
      <c r="DJ40" s="370"/>
      <c r="DK40" s="592"/>
      <c r="DL40" s="601">
        <v>130370</v>
      </c>
      <c r="DM40" s="370"/>
      <c r="DN40" s="370"/>
      <c r="DO40" s="370"/>
      <c r="DP40" s="370"/>
      <c r="DQ40" s="370"/>
      <c r="DR40" s="370"/>
      <c r="DS40" s="370"/>
      <c r="DT40" s="370"/>
      <c r="DU40" s="370"/>
      <c r="DV40" s="592"/>
      <c r="DW40" s="598">
        <v>0.6</v>
      </c>
      <c r="DX40" s="624"/>
      <c r="DY40" s="624"/>
      <c r="DZ40" s="624"/>
      <c r="EA40" s="624"/>
      <c r="EB40" s="624"/>
      <c r="EC40" s="626"/>
    </row>
    <row r="41" spans="2:133" ht="11.25" customHeight="1" x14ac:dyDescent="0.2">
      <c r="B41" s="609" t="s">
        <v>427</v>
      </c>
      <c r="C41" s="610"/>
      <c r="D41" s="610"/>
      <c r="E41" s="610"/>
      <c r="F41" s="610"/>
      <c r="G41" s="610"/>
      <c r="H41" s="610"/>
      <c r="I41" s="610"/>
      <c r="J41" s="610"/>
      <c r="K41" s="610"/>
      <c r="L41" s="610"/>
      <c r="M41" s="610"/>
      <c r="N41" s="610"/>
      <c r="O41" s="610"/>
      <c r="P41" s="610"/>
      <c r="Q41" s="611"/>
      <c r="R41" s="644">
        <v>37902287</v>
      </c>
      <c r="S41" s="645"/>
      <c r="T41" s="645"/>
      <c r="U41" s="645"/>
      <c r="V41" s="645"/>
      <c r="W41" s="645"/>
      <c r="X41" s="645"/>
      <c r="Y41" s="646"/>
      <c r="Z41" s="647">
        <v>100</v>
      </c>
      <c r="AA41" s="647"/>
      <c r="AB41" s="647"/>
      <c r="AC41" s="647"/>
      <c r="AD41" s="648">
        <v>20880180</v>
      </c>
      <c r="AE41" s="648"/>
      <c r="AF41" s="648"/>
      <c r="AG41" s="648"/>
      <c r="AH41" s="648"/>
      <c r="AI41" s="648"/>
      <c r="AJ41" s="648"/>
      <c r="AK41" s="648"/>
      <c r="AL41" s="649">
        <v>100</v>
      </c>
      <c r="AM41" s="636"/>
      <c r="AN41" s="636"/>
      <c r="AO41" s="650"/>
      <c r="AQ41" s="642" t="s">
        <v>428</v>
      </c>
      <c r="AR41" s="373"/>
      <c r="AS41" s="373"/>
      <c r="AT41" s="373"/>
      <c r="AU41" s="373"/>
      <c r="AV41" s="373"/>
      <c r="AW41" s="373"/>
      <c r="AX41" s="373"/>
      <c r="AY41" s="643"/>
      <c r="AZ41" s="591">
        <v>943114</v>
      </c>
      <c r="BA41" s="370"/>
      <c r="BB41" s="370"/>
      <c r="BC41" s="370"/>
      <c r="BD41" s="622"/>
      <c r="BE41" s="622"/>
      <c r="BF41" s="633"/>
      <c r="BG41" s="673"/>
      <c r="BH41" s="532"/>
      <c r="BI41" s="532"/>
      <c r="BJ41" s="532"/>
      <c r="BK41" s="532"/>
      <c r="BL41" s="7"/>
      <c r="BM41" s="485" t="s">
        <v>398</v>
      </c>
      <c r="BN41" s="485"/>
      <c r="BO41" s="485"/>
      <c r="BP41" s="485"/>
      <c r="BQ41" s="485"/>
      <c r="BR41" s="485"/>
      <c r="BS41" s="485"/>
      <c r="BT41" s="485"/>
      <c r="BU41" s="597"/>
      <c r="BV41" s="591" t="s">
        <v>33</v>
      </c>
      <c r="BW41" s="370"/>
      <c r="BX41" s="370"/>
      <c r="BY41" s="370"/>
      <c r="BZ41" s="370"/>
      <c r="CA41" s="370"/>
      <c r="CB41" s="602"/>
      <c r="CD41" s="596" t="s">
        <v>223</v>
      </c>
      <c r="CE41" s="485"/>
      <c r="CF41" s="485"/>
      <c r="CG41" s="485"/>
      <c r="CH41" s="485"/>
      <c r="CI41" s="485"/>
      <c r="CJ41" s="485"/>
      <c r="CK41" s="485"/>
      <c r="CL41" s="485"/>
      <c r="CM41" s="485"/>
      <c r="CN41" s="485"/>
      <c r="CO41" s="485"/>
      <c r="CP41" s="485"/>
      <c r="CQ41" s="597"/>
      <c r="CR41" s="591" t="s">
        <v>33</v>
      </c>
      <c r="CS41" s="622"/>
      <c r="CT41" s="622"/>
      <c r="CU41" s="622"/>
      <c r="CV41" s="622"/>
      <c r="CW41" s="622"/>
      <c r="CX41" s="622"/>
      <c r="CY41" s="623"/>
      <c r="CZ41" s="598" t="s">
        <v>33</v>
      </c>
      <c r="DA41" s="624"/>
      <c r="DB41" s="624"/>
      <c r="DC41" s="625"/>
      <c r="DD41" s="601" t="s">
        <v>33</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429</v>
      </c>
      <c r="AR42" s="658"/>
      <c r="AS42" s="658"/>
      <c r="AT42" s="658"/>
      <c r="AU42" s="658"/>
      <c r="AV42" s="658"/>
      <c r="AW42" s="658"/>
      <c r="AX42" s="658"/>
      <c r="AY42" s="659"/>
      <c r="AZ42" s="644">
        <v>2425277</v>
      </c>
      <c r="BA42" s="645"/>
      <c r="BB42" s="645"/>
      <c r="BC42" s="645"/>
      <c r="BD42" s="635"/>
      <c r="BE42" s="635"/>
      <c r="BF42" s="637"/>
      <c r="BG42" s="548"/>
      <c r="BH42" s="549"/>
      <c r="BI42" s="549"/>
      <c r="BJ42" s="549"/>
      <c r="BK42" s="549"/>
      <c r="BL42" s="20"/>
      <c r="BM42" s="610" t="s">
        <v>38</v>
      </c>
      <c r="BN42" s="610"/>
      <c r="BO42" s="610"/>
      <c r="BP42" s="610"/>
      <c r="BQ42" s="610"/>
      <c r="BR42" s="610"/>
      <c r="BS42" s="610"/>
      <c r="BT42" s="610"/>
      <c r="BU42" s="611"/>
      <c r="BV42" s="644">
        <v>365</v>
      </c>
      <c r="BW42" s="645"/>
      <c r="BX42" s="645"/>
      <c r="BY42" s="645"/>
      <c r="BZ42" s="645"/>
      <c r="CA42" s="645"/>
      <c r="CB42" s="660"/>
      <c r="CD42" s="596" t="s">
        <v>430</v>
      </c>
      <c r="CE42" s="485"/>
      <c r="CF42" s="485"/>
      <c r="CG42" s="485"/>
      <c r="CH42" s="485"/>
      <c r="CI42" s="485"/>
      <c r="CJ42" s="485"/>
      <c r="CK42" s="485"/>
      <c r="CL42" s="485"/>
      <c r="CM42" s="485"/>
      <c r="CN42" s="485"/>
      <c r="CO42" s="485"/>
      <c r="CP42" s="485"/>
      <c r="CQ42" s="597"/>
      <c r="CR42" s="591">
        <v>1905037</v>
      </c>
      <c r="CS42" s="622"/>
      <c r="CT42" s="622"/>
      <c r="CU42" s="622"/>
      <c r="CV42" s="622"/>
      <c r="CW42" s="622"/>
      <c r="CX42" s="622"/>
      <c r="CY42" s="623"/>
      <c r="CZ42" s="598">
        <v>5.3</v>
      </c>
      <c r="DA42" s="624"/>
      <c r="DB42" s="624"/>
      <c r="DC42" s="625"/>
      <c r="DD42" s="601">
        <v>356031</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322</v>
      </c>
      <c r="CD43" s="596" t="s">
        <v>120</v>
      </c>
      <c r="CE43" s="485"/>
      <c r="CF43" s="485"/>
      <c r="CG43" s="485"/>
      <c r="CH43" s="485"/>
      <c r="CI43" s="485"/>
      <c r="CJ43" s="485"/>
      <c r="CK43" s="485"/>
      <c r="CL43" s="485"/>
      <c r="CM43" s="485"/>
      <c r="CN43" s="485"/>
      <c r="CO43" s="485"/>
      <c r="CP43" s="485"/>
      <c r="CQ43" s="597"/>
      <c r="CR43" s="591">
        <v>47175</v>
      </c>
      <c r="CS43" s="622"/>
      <c r="CT43" s="622"/>
      <c r="CU43" s="622"/>
      <c r="CV43" s="622"/>
      <c r="CW43" s="622"/>
      <c r="CX43" s="622"/>
      <c r="CY43" s="623"/>
      <c r="CZ43" s="598">
        <v>0.1</v>
      </c>
      <c r="DA43" s="624"/>
      <c r="DB43" s="624"/>
      <c r="DC43" s="625"/>
      <c r="DD43" s="601">
        <v>47175</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433</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247</v>
      </c>
      <c r="CE44" s="564"/>
      <c r="CF44" s="596" t="s">
        <v>425</v>
      </c>
      <c r="CG44" s="485"/>
      <c r="CH44" s="485"/>
      <c r="CI44" s="485"/>
      <c r="CJ44" s="485"/>
      <c r="CK44" s="485"/>
      <c r="CL44" s="485"/>
      <c r="CM44" s="485"/>
      <c r="CN44" s="485"/>
      <c r="CO44" s="485"/>
      <c r="CP44" s="485"/>
      <c r="CQ44" s="597"/>
      <c r="CR44" s="591">
        <v>1900693</v>
      </c>
      <c r="CS44" s="370"/>
      <c r="CT44" s="370"/>
      <c r="CU44" s="370"/>
      <c r="CV44" s="370"/>
      <c r="CW44" s="370"/>
      <c r="CX44" s="370"/>
      <c r="CY44" s="592"/>
      <c r="CZ44" s="598">
        <v>5.3</v>
      </c>
      <c r="DA44" s="376"/>
      <c r="DB44" s="376"/>
      <c r="DC44" s="603"/>
      <c r="DD44" s="601">
        <v>356031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434</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436</v>
      </c>
      <c r="CG45" s="485"/>
      <c r="CH45" s="485"/>
      <c r="CI45" s="485"/>
      <c r="CJ45" s="485"/>
      <c r="CK45" s="485"/>
      <c r="CL45" s="485"/>
      <c r="CM45" s="485"/>
      <c r="CN45" s="485"/>
      <c r="CO45" s="485"/>
      <c r="CP45" s="485"/>
      <c r="CQ45" s="597"/>
      <c r="CR45" s="591">
        <v>596356</v>
      </c>
      <c r="CS45" s="622"/>
      <c r="CT45" s="622"/>
      <c r="CU45" s="622"/>
      <c r="CV45" s="622"/>
      <c r="CW45" s="622"/>
      <c r="CX45" s="622"/>
      <c r="CY45" s="623"/>
      <c r="CZ45" s="598">
        <v>1.7</v>
      </c>
      <c r="DA45" s="624"/>
      <c r="DB45" s="624"/>
      <c r="DC45" s="625"/>
      <c r="DD45" s="601">
        <v>50836</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437</v>
      </c>
      <c r="CG46" s="485"/>
      <c r="CH46" s="485"/>
      <c r="CI46" s="485"/>
      <c r="CJ46" s="485"/>
      <c r="CK46" s="485"/>
      <c r="CL46" s="485"/>
      <c r="CM46" s="485"/>
      <c r="CN46" s="485"/>
      <c r="CO46" s="485"/>
      <c r="CP46" s="485"/>
      <c r="CQ46" s="597"/>
      <c r="CR46" s="591">
        <v>1285731</v>
      </c>
      <c r="CS46" s="370"/>
      <c r="CT46" s="370"/>
      <c r="CU46" s="370"/>
      <c r="CV46" s="370"/>
      <c r="CW46" s="370"/>
      <c r="CX46" s="370"/>
      <c r="CY46" s="592"/>
      <c r="CZ46" s="598">
        <v>3.6</v>
      </c>
      <c r="DA46" s="376"/>
      <c r="DB46" s="376"/>
      <c r="DC46" s="603"/>
      <c r="DD46" s="601">
        <v>299428</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363</v>
      </c>
      <c r="CG47" s="485"/>
      <c r="CH47" s="485"/>
      <c r="CI47" s="485"/>
      <c r="CJ47" s="485"/>
      <c r="CK47" s="485"/>
      <c r="CL47" s="485"/>
      <c r="CM47" s="485"/>
      <c r="CN47" s="485"/>
      <c r="CO47" s="485"/>
      <c r="CP47" s="485"/>
      <c r="CQ47" s="597"/>
      <c r="CR47" s="591">
        <v>4344</v>
      </c>
      <c r="CS47" s="622"/>
      <c r="CT47" s="622"/>
      <c r="CU47" s="622"/>
      <c r="CV47" s="622"/>
      <c r="CW47" s="622"/>
      <c r="CX47" s="622"/>
      <c r="CY47" s="623"/>
      <c r="CZ47" s="598">
        <v>0</v>
      </c>
      <c r="DA47" s="624"/>
      <c r="DB47" s="624"/>
      <c r="DC47" s="625"/>
      <c r="DD47" s="601" t="s">
        <v>33</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0.8" x14ac:dyDescent="0.2">
      <c r="B48" s="41"/>
      <c r="CD48" s="573"/>
      <c r="CE48" s="575"/>
      <c r="CF48" s="596" t="s">
        <v>438</v>
      </c>
      <c r="CG48" s="485"/>
      <c r="CH48" s="485"/>
      <c r="CI48" s="485"/>
      <c r="CJ48" s="485"/>
      <c r="CK48" s="485"/>
      <c r="CL48" s="485"/>
      <c r="CM48" s="485"/>
      <c r="CN48" s="485"/>
      <c r="CO48" s="485"/>
      <c r="CP48" s="485"/>
      <c r="CQ48" s="597"/>
      <c r="CR48" s="591" t="s">
        <v>33</v>
      </c>
      <c r="CS48" s="370"/>
      <c r="CT48" s="370"/>
      <c r="CU48" s="370"/>
      <c r="CV48" s="370"/>
      <c r="CW48" s="370"/>
      <c r="CX48" s="370"/>
      <c r="CY48" s="592"/>
      <c r="CZ48" s="598" t="s">
        <v>33</v>
      </c>
      <c r="DA48" s="376"/>
      <c r="DB48" s="376"/>
      <c r="DC48" s="603"/>
      <c r="DD48" s="601" t="s">
        <v>33</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75</v>
      </c>
      <c r="CE49" s="610"/>
      <c r="CF49" s="610"/>
      <c r="CG49" s="610"/>
      <c r="CH49" s="610"/>
      <c r="CI49" s="610"/>
      <c r="CJ49" s="610"/>
      <c r="CK49" s="610"/>
      <c r="CL49" s="610"/>
      <c r="CM49" s="610"/>
      <c r="CN49" s="610"/>
      <c r="CO49" s="610"/>
      <c r="CP49" s="610"/>
      <c r="CQ49" s="611"/>
      <c r="CR49" s="644">
        <v>36120041</v>
      </c>
      <c r="CS49" s="635"/>
      <c r="CT49" s="635"/>
      <c r="CU49" s="635"/>
      <c r="CV49" s="635"/>
      <c r="CW49" s="635"/>
      <c r="CX49" s="635"/>
      <c r="CY49" s="663"/>
      <c r="CZ49" s="649">
        <v>100</v>
      </c>
      <c r="DA49" s="664"/>
      <c r="DB49" s="664"/>
      <c r="DC49" s="665"/>
      <c r="DD49" s="666">
        <v>24195048</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PU9oSvkQpB+BSRJyOKh10forUVDNSBcOsWgVo/VfduA+lVTG1nP4NrtpvSaQF/QsSqZU2zi5K3Bm1HpWIgHzAA==" saltValue="U+T2PDm/B7UxRhc5xkNtr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439</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296</v>
      </c>
      <c r="DK2" s="679"/>
      <c r="DL2" s="679"/>
      <c r="DM2" s="679"/>
      <c r="DN2" s="679"/>
      <c r="DO2" s="680"/>
      <c r="DP2" s="50"/>
      <c r="DQ2" s="678" t="s">
        <v>84</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440</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441</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442</v>
      </c>
      <c r="B5" s="937"/>
      <c r="C5" s="937"/>
      <c r="D5" s="937"/>
      <c r="E5" s="937"/>
      <c r="F5" s="937"/>
      <c r="G5" s="937"/>
      <c r="H5" s="937"/>
      <c r="I5" s="937"/>
      <c r="J5" s="937"/>
      <c r="K5" s="937"/>
      <c r="L5" s="937"/>
      <c r="M5" s="937"/>
      <c r="N5" s="937"/>
      <c r="O5" s="937"/>
      <c r="P5" s="938"/>
      <c r="Q5" s="942" t="s">
        <v>443</v>
      </c>
      <c r="R5" s="943"/>
      <c r="S5" s="943"/>
      <c r="T5" s="943"/>
      <c r="U5" s="944"/>
      <c r="V5" s="942" t="s">
        <v>192</v>
      </c>
      <c r="W5" s="943"/>
      <c r="X5" s="943"/>
      <c r="Y5" s="943"/>
      <c r="Z5" s="944"/>
      <c r="AA5" s="942" t="s">
        <v>380</v>
      </c>
      <c r="AB5" s="943"/>
      <c r="AC5" s="943"/>
      <c r="AD5" s="943"/>
      <c r="AE5" s="943"/>
      <c r="AF5" s="948" t="s">
        <v>165</v>
      </c>
      <c r="AG5" s="943"/>
      <c r="AH5" s="943"/>
      <c r="AI5" s="943"/>
      <c r="AJ5" s="949"/>
      <c r="AK5" s="943" t="s">
        <v>444</v>
      </c>
      <c r="AL5" s="943"/>
      <c r="AM5" s="943"/>
      <c r="AN5" s="943"/>
      <c r="AO5" s="944"/>
      <c r="AP5" s="942" t="s">
        <v>31</v>
      </c>
      <c r="AQ5" s="943"/>
      <c r="AR5" s="943"/>
      <c r="AS5" s="943"/>
      <c r="AT5" s="944"/>
      <c r="AU5" s="942" t="s">
        <v>446</v>
      </c>
      <c r="AV5" s="943"/>
      <c r="AW5" s="943"/>
      <c r="AX5" s="943"/>
      <c r="AY5" s="949"/>
      <c r="AZ5" s="56"/>
      <c r="BA5" s="56"/>
      <c r="BB5" s="56"/>
      <c r="BC5" s="56"/>
      <c r="BD5" s="56"/>
      <c r="BE5" s="67"/>
      <c r="BF5" s="67"/>
      <c r="BG5" s="67"/>
      <c r="BH5" s="67"/>
      <c r="BI5" s="67"/>
      <c r="BJ5" s="67"/>
      <c r="BK5" s="67"/>
      <c r="BL5" s="67"/>
      <c r="BM5" s="67"/>
      <c r="BN5" s="67"/>
      <c r="BO5" s="67"/>
      <c r="BP5" s="67"/>
      <c r="BQ5" s="936" t="s">
        <v>332</v>
      </c>
      <c r="BR5" s="937"/>
      <c r="BS5" s="937"/>
      <c r="BT5" s="937"/>
      <c r="BU5" s="937"/>
      <c r="BV5" s="937"/>
      <c r="BW5" s="937"/>
      <c r="BX5" s="937"/>
      <c r="BY5" s="937"/>
      <c r="BZ5" s="937"/>
      <c r="CA5" s="937"/>
      <c r="CB5" s="937"/>
      <c r="CC5" s="937"/>
      <c r="CD5" s="937"/>
      <c r="CE5" s="937"/>
      <c r="CF5" s="937"/>
      <c r="CG5" s="938"/>
      <c r="CH5" s="942" t="s">
        <v>447</v>
      </c>
      <c r="CI5" s="943"/>
      <c r="CJ5" s="943"/>
      <c r="CK5" s="943"/>
      <c r="CL5" s="944"/>
      <c r="CM5" s="942" t="s">
        <v>364</v>
      </c>
      <c r="CN5" s="943"/>
      <c r="CO5" s="943"/>
      <c r="CP5" s="943"/>
      <c r="CQ5" s="944"/>
      <c r="CR5" s="942" t="s">
        <v>95</v>
      </c>
      <c r="CS5" s="943"/>
      <c r="CT5" s="943"/>
      <c r="CU5" s="943"/>
      <c r="CV5" s="944"/>
      <c r="CW5" s="942" t="s">
        <v>449</v>
      </c>
      <c r="CX5" s="943"/>
      <c r="CY5" s="943"/>
      <c r="CZ5" s="943"/>
      <c r="DA5" s="944"/>
      <c r="DB5" s="942" t="s">
        <v>373</v>
      </c>
      <c r="DC5" s="943"/>
      <c r="DD5" s="943"/>
      <c r="DE5" s="943"/>
      <c r="DF5" s="944"/>
      <c r="DG5" s="952" t="s">
        <v>345</v>
      </c>
      <c r="DH5" s="953"/>
      <c r="DI5" s="953"/>
      <c r="DJ5" s="953"/>
      <c r="DK5" s="954"/>
      <c r="DL5" s="952" t="s">
        <v>451</v>
      </c>
      <c r="DM5" s="953"/>
      <c r="DN5" s="953"/>
      <c r="DO5" s="953"/>
      <c r="DP5" s="954"/>
      <c r="DQ5" s="942" t="s">
        <v>396</v>
      </c>
      <c r="DR5" s="943"/>
      <c r="DS5" s="943"/>
      <c r="DT5" s="943"/>
      <c r="DU5" s="944"/>
      <c r="DV5" s="942" t="s">
        <v>446</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452</v>
      </c>
      <c r="C7" s="684"/>
      <c r="D7" s="684"/>
      <c r="E7" s="684"/>
      <c r="F7" s="684"/>
      <c r="G7" s="684"/>
      <c r="H7" s="684"/>
      <c r="I7" s="684"/>
      <c r="J7" s="684"/>
      <c r="K7" s="684"/>
      <c r="L7" s="684"/>
      <c r="M7" s="684"/>
      <c r="N7" s="684"/>
      <c r="O7" s="684"/>
      <c r="P7" s="685"/>
      <c r="Q7" s="686">
        <v>37963</v>
      </c>
      <c r="R7" s="687"/>
      <c r="S7" s="687"/>
      <c r="T7" s="687"/>
      <c r="U7" s="687"/>
      <c r="V7" s="687">
        <v>36180</v>
      </c>
      <c r="W7" s="687"/>
      <c r="X7" s="687"/>
      <c r="Y7" s="687"/>
      <c r="Z7" s="687"/>
      <c r="AA7" s="687">
        <v>1782</v>
      </c>
      <c r="AB7" s="687"/>
      <c r="AC7" s="687"/>
      <c r="AD7" s="687"/>
      <c r="AE7" s="688"/>
      <c r="AF7" s="689">
        <v>1232</v>
      </c>
      <c r="AG7" s="690"/>
      <c r="AH7" s="690"/>
      <c r="AI7" s="690"/>
      <c r="AJ7" s="691"/>
      <c r="AK7" s="692">
        <v>658</v>
      </c>
      <c r="AL7" s="687"/>
      <c r="AM7" s="687"/>
      <c r="AN7" s="687"/>
      <c r="AO7" s="687"/>
      <c r="AP7" s="687">
        <v>18903</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531</v>
      </c>
      <c r="BT7" s="684"/>
      <c r="BU7" s="684"/>
      <c r="BV7" s="684"/>
      <c r="BW7" s="684"/>
      <c r="BX7" s="684"/>
      <c r="BY7" s="684"/>
      <c r="BZ7" s="684"/>
      <c r="CA7" s="684"/>
      <c r="CB7" s="684"/>
      <c r="CC7" s="684"/>
      <c r="CD7" s="684"/>
      <c r="CE7" s="684"/>
      <c r="CF7" s="684"/>
      <c r="CG7" s="685"/>
      <c r="CH7" s="695">
        <v>1</v>
      </c>
      <c r="CI7" s="696"/>
      <c r="CJ7" s="696"/>
      <c r="CK7" s="696"/>
      <c r="CL7" s="697"/>
      <c r="CM7" s="695">
        <v>106</v>
      </c>
      <c r="CN7" s="696"/>
      <c r="CO7" s="696"/>
      <c r="CP7" s="696"/>
      <c r="CQ7" s="697"/>
      <c r="CR7" s="695">
        <v>2</v>
      </c>
      <c r="CS7" s="696"/>
      <c r="CT7" s="696"/>
      <c r="CU7" s="696"/>
      <c r="CV7" s="697"/>
      <c r="CW7" s="695" t="s">
        <v>33</v>
      </c>
      <c r="CX7" s="696"/>
      <c r="CY7" s="696"/>
      <c r="CZ7" s="696"/>
      <c r="DA7" s="697"/>
      <c r="DB7" s="695" t="s">
        <v>33</v>
      </c>
      <c r="DC7" s="696"/>
      <c r="DD7" s="696"/>
      <c r="DE7" s="696"/>
      <c r="DF7" s="697"/>
      <c r="DG7" s="695">
        <v>2271</v>
      </c>
      <c r="DH7" s="696"/>
      <c r="DI7" s="696"/>
      <c r="DJ7" s="696"/>
      <c r="DK7" s="697"/>
      <c r="DL7" s="695" t="s">
        <v>33</v>
      </c>
      <c r="DM7" s="696"/>
      <c r="DN7" s="696"/>
      <c r="DO7" s="696"/>
      <c r="DP7" s="697"/>
      <c r="DQ7" s="695" t="s">
        <v>33</v>
      </c>
      <c r="DR7" s="696"/>
      <c r="DS7" s="696"/>
      <c r="DT7" s="696"/>
      <c r="DU7" s="697"/>
      <c r="DV7" s="683"/>
      <c r="DW7" s="684"/>
      <c r="DX7" s="684"/>
      <c r="DY7" s="684"/>
      <c r="DZ7" s="698"/>
      <c r="EA7" s="67"/>
    </row>
    <row r="8" spans="1:131" s="47" customFormat="1" ht="26.25" customHeight="1" x14ac:dyDescent="0.2">
      <c r="A8" s="52">
        <v>2</v>
      </c>
      <c r="B8" s="699" t="s">
        <v>285</v>
      </c>
      <c r="C8" s="700"/>
      <c r="D8" s="700"/>
      <c r="E8" s="700"/>
      <c r="F8" s="700"/>
      <c r="G8" s="700"/>
      <c r="H8" s="700"/>
      <c r="I8" s="700"/>
      <c r="J8" s="700"/>
      <c r="K8" s="700"/>
      <c r="L8" s="700"/>
      <c r="M8" s="700"/>
      <c r="N8" s="700"/>
      <c r="O8" s="700"/>
      <c r="P8" s="701"/>
      <c r="Q8" s="702">
        <v>122</v>
      </c>
      <c r="R8" s="703"/>
      <c r="S8" s="703"/>
      <c r="T8" s="703"/>
      <c r="U8" s="703"/>
      <c r="V8" s="703">
        <v>122</v>
      </c>
      <c r="W8" s="703"/>
      <c r="X8" s="703"/>
      <c r="Y8" s="703"/>
      <c r="Z8" s="703"/>
      <c r="AA8" s="703" t="s">
        <v>33</v>
      </c>
      <c r="AB8" s="703"/>
      <c r="AC8" s="703"/>
      <c r="AD8" s="703"/>
      <c r="AE8" s="704"/>
      <c r="AF8" s="705" t="s">
        <v>33</v>
      </c>
      <c r="AG8" s="706"/>
      <c r="AH8" s="706"/>
      <c r="AI8" s="706"/>
      <c r="AJ8" s="707"/>
      <c r="AK8" s="708">
        <v>122</v>
      </c>
      <c r="AL8" s="703"/>
      <c r="AM8" s="703"/>
      <c r="AN8" s="703"/>
      <c r="AO8" s="703"/>
      <c r="AP8" s="703">
        <v>421</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48</v>
      </c>
      <c r="BT8" s="700"/>
      <c r="BU8" s="700"/>
      <c r="BV8" s="700"/>
      <c r="BW8" s="700"/>
      <c r="BX8" s="700"/>
      <c r="BY8" s="700"/>
      <c r="BZ8" s="700"/>
      <c r="CA8" s="700"/>
      <c r="CB8" s="700"/>
      <c r="CC8" s="700"/>
      <c r="CD8" s="700"/>
      <c r="CE8" s="700"/>
      <c r="CF8" s="700"/>
      <c r="CG8" s="701"/>
      <c r="CH8" s="711">
        <v>-14</v>
      </c>
      <c r="CI8" s="706"/>
      <c r="CJ8" s="706"/>
      <c r="CK8" s="706"/>
      <c r="CL8" s="712"/>
      <c r="CM8" s="711">
        <v>577</v>
      </c>
      <c r="CN8" s="706"/>
      <c r="CO8" s="706"/>
      <c r="CP8" s="706"/>
      <c r="CQ8" s="712"/>
      <c r="CR8" s="711">
        <v>1</v>
      </c>
      <c r="CS8" s="706"/>
      <c r="CT8" s="706"/>
      <c r="CU8" s="706"/>
      <c r="CV8" s="712"/>
      <c r="CW8" s="711" t="s">
        <v>33</v>
      </c>
      <c r="CX8" s="706"/>
      <c r="CY8" s="706"/>
      <c r="CZ8" s="706"/>
      <c r="DA8" s="712"/>
      <c r="DB8" s="711" t="s">
        <v>33</v>
      </c>
      <c r="DC8" s="706"/>
      <c r="DD8" s="706"/>
      <c r="DE8" s="706"/>
      <c r="DF8" s="712"/>
      <c r="DG8" s="711" t="s">
        <v>33</v>
      </c>
      <c r="DH8" s="706"/>
      <c r="DI8" s="706"/>
      <c r="DJ8" s="706"/>
      <c r="DK8" s="712"/>
      <c r="DL8" s="711">
        <v>961</v>
      </c>
      <c r="DM8" s="706"/>
      <c r="DN8" s="706"/>
      <c r="DO8" s="706"/>
      <c r="DP8" s="712"/>
      <c r="DQ8" s="711">
        <v>96</v>
      </c>
      <c r="DR8" s="706"/>
      <c r="DS8" s="706"/>
      <c r="DT8" s="706"/>
      <c r="DU8" s="712"/>
      <c r="DV8" s="699"/>
      <c r="DW8" s="700"/>
      <c r="DX8" s="700"/>
      <c r="DY8" s="700"/>
      <c r="DZ8" s="713"/>
      <c r="EA8" s="67"/>
    </row>
    <row r="9" spans="1:131" s="47" customFormat="1" ht="26.25" customHeight="1" x14ac:dyDescent="0.2">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302</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365</v>
      </c>
      <c r="B23" s="722" t="s">
        <v>453</v>
      </c>
      <c r="C23" s="723"/>
      <c r="D23" s="723"/>
      <c r="E23" s="723"/>
      <c r="F23" s="723"/>
      <c r="G23" s="723"/>
      <c r="H23" s="723"/>
      <c r="I23" s="723"/>
      <c r="J23" s="723"/>
      <c r="K23" s="723"/>
      <c r="L23" s="723"/>
      <c r="M23" s="723"/>
      <c r="N23" s="723"/>
      <c r="O23" s="723"/>
      <c r="P23" s="724"/>
      <c r="Q23" s="725">
        <f>Q7+Q8</f>
        <v>38085</v>
      </c>
      <c r="R23" s="726"/>
      <c r="S23" s="726"/>
      <c r="T23" s="726"/>
      <c r="U23" s="726"/>
      <c r="V23" s="726">
        <f>V7+V8</f>
        <v>36302</v>
      </c>
      <c r="W23" s="726"/>
      <c r="X23" s="726"/>
      <c r="Y23" s="726"/>
      <c r="Z23" s="726"/>
      <c r="AA23" s="726">
        <f>AA7</f>
        <v>1782</v>
      </c>
      <c r="AB23" s="726"/>
      <c r="AC23" s="726"/>
      <c r="AD23" s="726"/>
      <c r="AE23" s="727"/>
      <c r="AF23" s="728">
        <v>1232</v>
      </c>
      <c r="AG23" s="726"/>
      <c r="AH23" s="726"/>
      <c r="AI23" s="726"/>
      <c r="AJ23" s="729"/>
      <c r="AK23" s="730"/>
      <c r="AL23" s="731"/>
      <c r="AM23" s="731"/>
      <c r="AN23" s="731"/>
      <c r="AO23" s="731"/>
      <c r="AP23" s="726">
        <f>AP7+AP8</f>
        <v>19324</v>
      </c>
      <c r="AQ23" s="726"/>
      <c r="AR23" s="726"/>
      <c r="AS23" s="726"/>
      <c r="AT23" s="726"/>
      <c r="AU23" s="732"/>
      <c r="AV23" s="732"/>
      <c r="AW23" s="732"/>
      <c r="AX23" s="732"/>
      <c r="AY23" s="733"/>
      <c r="AZ23" s="734" t="s">
        <v>33</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454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455</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442</v>
      </c>
      <c r="B26" s="937"/>
      <c r="C26" s="937"/>
      <c r="D26" s="937"/>
      <c r="E26" s="937"/>
      <c r="F26" s="937"/>
      <c r="G26" s="937"/>
      <c r="H26" s="937"/>
      <c r="I26" s="937"/>
      <c r="J26" s="937"/>
      <c r="K26" s="937"/>
      <c r="L26" s="937"/>
      <c r="M26" s="937"/>
      <c r="N26" s="937"/>
      <c r="O26" s="937"/>
      <c r="P26" s="938"/>
      <c r="Q26" s="942" t="s">
        <v>457</v>
      </c>
      <c r="R26" s="943"/>
      <c r="S26" s="943"/>
      <c r="T26" s="943"/>
      <c r="U26" s="944"/>
      <c r="V26" s="942" t="s">
        <v>448</v>
      </c>
      <c r="W26" s="943"/>
      <c r="X26" s="943"/>
      <c r="Y26" s="943"/>
      <c r="Z26" s="944"/>
      <c r="AA26" s="942" t="s">
        <v>160</v>
      </c>
      <c r="AB26" s="943"/>
      <c r="AC26" s="943"/>
      <c r="AD26" s="943"/>
      <c r="AE26" s="943"/>
      <c r="AF26" s="958" t="s">
        <v>460</v>
      </c>
      <c r="AG26" s="959"/>
      <c r="AH26" s="959"/>
      <c r="AI26" s="959"/>
      <c r="AJ26" s="960"/>
      <c r="AK26" s="943" t="s">
        <v>461</v>
      </c>
      <c r="AL26" s="943"/>
      <c r="AM26" s="943"/>
      <c r="AN26" s="943"/>
      <c r="AO26" s="944"/>
      <c r="AP26" s="942" t="s">
        <v>416</v>
      </c>
      <c r="AQ26" s="943"/>
      <c r="AR26" s="943"/>
      <c r="AS26" s="943"/>
      <c r="AT26" s="944"/>
      <c r="AU26" s="942" t="s">
        <v>463</v>
      </c>
      <c r="AV26" s="943"/>
      <c r="AW26" s="943"/>
      <c r="AX26" s="943"/>
      <c r="AY26" s="944"/>
      <c r="AZ26" s="942" t="s">
        <v>12</v>
      </c>
      <c r="BA26" s="943"/>
      <c r="BB26" s="943"/>
      <c r="BC26" s="943"/>
      <c r="BD26" s="944"/>
      <c r="BE26" s="942" t="s">
        <v>446</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464</v>
      </c>
      <c r="C28" s="684"/>
      <c r="D28" s="684"/>
      <c r="E28" s="684"/>
      <c r="F28" s="684"/>
      <c r="G28" s="684"/>
      <c r="H28" s="684"/>
      <c r="I28" s="684"/>
      <c r="J28" s="684"/>
      <c r="K28" s="684"/>
      <c r="L28" s="684"/>
      <c r="M28" s="684"/>
      <c r="N28" s="684"/>
      <c r="O28" s="684"/>
      <c r="P28" s="685"/>
      <c r="Q28" s="738">
        <v>9666</v>
      </c>
      <c r="R28" s="739"/>
      <c r="S28" s="739"/>
      <c r="T28" s="739"/>
      <c r="U28" s="739"/>
      <c r="V28" s="739">
        <v>9542</v>
      </c>
      <c r="W28" s="739"/>
      <c r="X28" s="739"/>
      <c r="Y28" s="739"/>
      <c r="Z28" s="739"/>
      <c r="AA28" s="739">
        <v>124</v>
      </c>
      <c r="AB28" s="739"/>
      <c r="AC28" s="739"/>
      <c r="AD28" s="739"/>
      <c r="AE28" s="740"/>
      <c r="AF28" s="741">
        <v>124</v>
      </c>
      <c r="AG28" s="739"/>
      <c r="AH28" s="739"/>
      <c r="AI28" s="739"/>
      <c r="AJ28" s="742"/>
      <c r="AK28" s="743">
        <v>1305</v>
      </c>
      <c r="AL28" s="739"/>
      <c r="AM28" s="739"/>
      <c r="AN28" s="739"/>
      <c r="AO28" s="739"/>
      <c r="AP28" s="739" t="s">
        <v>33</v>
      </c>
      <c r="AQ28" s="739"/>
      <c r="AR28" s="739"/>
      <c r="AS28" s="739"/>
      <c r="AT28" s="739"/>
      <c r="AU28" s="739" t="s">
        <v>33</v>
      </c>
      <c r="AV28" s="739"/>
      <c r="AW28" s="739"/>
      <c r="AX28" s="739"/>
      <c r="AY28" s="739"/>
      <c r="AZ28" s="744"/>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431</v>
      </c>
      <c r="C29" s="700"/>
      <c r="D29" s="700"/>
      <c r="E29" s="700"/>
      <c r="F29" s="700"/>
      <c r="G29" s="700"/>
      <c r="H29" s="700"/>
      <c r="I29" s="700"/>
      <c r="J29" s="700"/>
      <c r="K29" s="700"/>
      <c r="L29" s="700"/>
      <c r="M29" s="700"/>
      <c r="N29" s="700"/>
      <c r="O29" s="700"/>
      <c r="P29" s="701"/>
      <c r="Q29" s="702">
        <v>8393</v>
      </c>
      <c r="R29" s="703"/>
      <c r="S29" s="703"/>
      <c r="T29" s="703"/>
      <c r="U29" s="703"/>
      <c r="V29" s="703">
        <v>8072</v>
      </c>
      <c r="W29" s="703"/>
      <c r="X29" s="703"/>
      <c r="Y29" s="703"/>
      <c r="Z29" s="703"/>
      <c r="AA29" s="703">
        <v>322</v>
      </c>
      <c r="AB29" s="703"/>
      <c r="AC29" s="703"/>
      <c r="AD29" s="703"/>
      <c r="AE29" s="704"/>
      <c r="AF29" s="705">
        <v>322</v>
      </c>
      <c r="AG29" s="706"/>
      <c r="AH29" s="706"/>
      <c r="AI29" s="706"/>
      <c r="AJ29" s="707"/>
      <c r="AK29" s="708">
        <v>1519</v>
      </c>
      <c r="AL29" s="703"/>
      <c r="AM29" s="703"/>
      <c r="AN29" s="703"/>
      <c r="AO29" s="703"/>
      <c r="AP29" s="703" t="s">
        <v>33</v>
      </c>
      <c r="AQ29" s="703"/>
      <c r="AR29" s="703"/>
      <c r="AS29" s="703"/>
      <c r="AT29" s="703"/>
      <c r="AU29" s="703" t="s">
        <v>33</v>
      </c>
      <c r="AV29" s="703"/>
      <c r="AW29" s="703"/>
      <c r="AX29" s="703"/>
      <c r="AY29" s="703"/>
      <c r="AZ29" s="747"/>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393</v>
      </c>
      <c r="C30" s="700"/>
      <c r="D30" s="700"/>
      <c r="E30" s="700"/>
      <c r="F30" s="700"/>
      <c r="G30" s="700"/>
      <c r="H30" s="700"/>
      <c r="I30" s="700"/>
      <c r="J30" s="700"/>
      <c r="K30" s="700"/>
      <c r="L30" s="700"/>
      <c r="M30" s="700"/>
      <c r="N30" s="700"/>
      <c r="O30" s="700"/>
      <c r="P30" s="701"/>
      <c r="Q30" s="702">
        <v>1592</v>
      </c>
      <c r="R30" s="703"/>
      <c r="S30" s="703"/>
      <c r="T30" s="703"/>
      <c r="U30" s="703"/>
      <c r="V30" s="703">
        <v>1591</v>
      </c>
      <c r="W30" s="703"/>
      <c r="X30" s="703"/>
      <c r="Y30" s="703"/>
      <c r="Z30" s="703"/>
      <c r="AA30" s="703">
        <v>1</v>
      </c>
      <c r="AB30" s="703"/>
      <c r="AC30" s="703"/>
      <c r="AD30" s="703"/>
      <c r="AE30" s="704"/>
      <c r="AF30" s="705">
        <v>1</v>
      </c>
      <c r="AG30" s="706"/>
      <c r="AH30" s="706"/>
      <c r="AI30" s="706"/>
      <c r="AJ30" s="707"/>
      <c r="AK30" s="708">
        <v>230</v>
      </c>
      <c r="AL30" s="703"/>
      <c r="AM30" s="703"/>
      <c r="AN30" s="703"/>
      <c r="AO30" s="703"/>
      <c r="AP30" s="703" t="s">
        <v>33</v>
      </c>
      <c r="AQ30" s="703"/>
      <c r="AR30" s="703"/>
      <c r="AS30" s="703"/>
      <c r="AT30" s="703"/>
      <c r="AU30" s="703" t="s">
        <v>33</v>
      </c>
      <c r="AV30" s="703"/>
      <c r="AW30" s="703"/>
      <c r="AX30" s="703"/>
      <c r="AY30" s="703"/>
      <c r="AZ30" s="747"/>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52</v>
      </c>
      <c r="C31" s="700"/>
      <c r="D31" s="700"/>
      <c r="E31" s="700"/>
      <c r="F31" s="700"/>
      <c r="G31" s="700"/>
      <c r="H31" s="700"/>
      <c r="I31" s="700"/>
      <c r="J31" s="700"/>
      <c r="K31" s="700"/>
      <c r="L31" s="700"/>
      <c r="M31" s="700"/>
      <c r="N31" s="700"/>
      <c r="O31" s="700"/>
      <c r="P31" s="701"/>
      <c r="Q31" s="702">
        <v>3304</v>
      </c>
      <c r="R31" s="703"/>
      <c r="S31" s="703"/>
      <c r="T31" s="703"/>
      <c r="U31" s="703"/>
      <c r="V31" s="703">
        <v>3141</v>
      </c>
      <c r="W31" s="703"/>
      <c r="X31" s="703"/>
      <c r="Y31" s="703"/>
      <c r="Z31" s="703"/>
      <c r="AA31" s="703">
        <v>163</v>
      </c>
      <c r="AB31" s="703"/>
      <c r="AC31" s="703"/>
      <c r="AD31" s="703"/>
      <c r="AE31" s="704"/>
      <c r="AF31" s="705">
        <v>857</v>
      </c>
      <c r="AG31" s="706"/>
      <c r="AH31" s="706"/>
      <c r="AI31" s="706"/>
      <c r="AJ31" s="707"/>
      <c r="AK31" s="708">
        <v>1042</v>
      </c>
      <c r="AL31" s="703"/>
      <c r="AM31" s="703"/>
      <c r="AN31" s="703"/>
      <c r="AO31" s="703"/>
      <c r="AP31" s="703">
        <v>16657</v>
      </c>
      <c r="AQ31" s="703"/>
      <c r="AR31" s="703"/>
      <c r="AS31" s="703"/>
      <c r="AT31" s="703"/>
      <c r="AU31" s="703">
        <v>7712</v>
      </c>
      <c r="AV31" s="703"/>
      <c r="AW31" s="703"/>
      <c r="AX31" s="703"/>
      <c r="AY31" s="703"/>
      <c r="AZ31" s="747" t="s">
        <v>33</v>
      </c>
      <c r="BA31" s="747"/>
      <c r="BB31" s="747"/>
      <c r="BC31" s="747"/>
      <c r="BD31" s="747"/>
      <c r="BE31" s="709" t="s">
        <v>28</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c r="C32" s="700"/>
      <c r="D32" s="700"/>
      <c r="E32" s="700"/>
      <c r="F32" s="700"/>
      <c r="G32" s="700"/>
      <c r="H32" s="700"/>
      <c r="I32" s="700"/>
      <c r="J32" s="700"/>
      <c r="K32" s="700"/>
      <c r="L32" s="700"/>
      <c r="M32" s="700"/>
      <c r="N32" s="700"/>
      <c r="O32" s="700"/>
      <c r="P32" s="701"/>
      <c r="Q32" s="702"/>
      <c r="R32" s="703"/>
      <c r="S32" s="703"/>
      <c r="T32" s="703"/>
      <c r="U32" s="703"/>
      <c r="V32" s="703"/>
      <c r="W32" s="703"/>
      <c r="X32" s="703"/>
      <c r="Y32" s="703"/>
      <c r="Z32" s="703"/>
      <c r="AA32" s="703"/>
      <c r="AB32" s="703"/>
      <c r="AC32" s="703"/>
      <c r="AD32" s="703"/>
      <c r="AE32" s="704"/>
      <c r="AF32" s="705"/>
      <c r="AG32" s="706"/>
      <c r="AH32" s="706"/>
      <c r="AI32" s="706"/>
      <c r="AJ32" s="707"/>
      <c r="AK32" s="708"/>
      <c r="AL32" s="703"/>
      <c r="AM32" s="703"/>
      <c r="AN32" s="703"/>
      <c r="AO32" s="703"/>
      <c r="AP32" s="703"/>
      <c r="AQ32" s="703"/>
      <c r="AR32" s="703"/>
      <c r="AS32" s="703"/>
      <c r="AT32" s="703"/>
      <c r="AU32" s="703"/>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36</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365</v>
      </c>
      <c r="B63" s="722" t="s">
        <v>73</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1304</v>
      </c>
      <c r="AG63" s="726"/>
      <c r="AH63" s="726"/>
      <c r="AI63" s="726"/>
      <c r="AJ63" s="729"/>
      <c r="AK63" s="730"/>
      <c r="AL63" s="731"/>
      <c r="AM63" s="731"/>
      <c r="AN63" s="731"/>
      <c r="AO63" s="731"/>
      <c r="AP63" s="726">
        <v>16657</v>
      </c>
      <c r="AQ63" s="726"/>
      <c r="AR63" s="726"/>
      <c r="AS63" s="726"/>
      <c r="AT63" s="726"/>
      <c r="AU63" s="726">
        <v>7712</v>
      </c>
      <c r="AV63" s="726"/>
      <c r="AW63" s="726"/>
      <c r="AX63" s="726"/>
      <c r="AY63" s="726"/>
      <c r="AZ63" s="756"/>
      <c r="BA63" s="756"/>
      <c r="BB63" s="756"/>
      <c r="BC63" s="756"/>
      <c r="BD63" s="756"/>
      <c r="BE63" s="732"/>
      <c r="BF63" s="732"/>
      <c r="BG63" s="732"/>
      <c r="BH63" s="732"/>
      <c r="BI63" s="733"/>
      <c r="BJ63" s="734" t="s">
        <v>33</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241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222</v>
      </c>
      <c r="B66" s="937"/>
      <c r="C66" s="937"/>
      <c r="D66" s="937"/>
      <c r="E66" s="937"/>
      <c r="F66" s="937"/>
      <c r="G66" s="937"/>
      <c r="H66" s="937"/>
      <c r="I66" s="937"/>
      <c r="J66" s="937"/>
      <c r="K66" s="937"/>
      <c r="L66" s="937"/>
      <c r="M66" s="937"/>
      <c r="N66" s="937"/>
      <c r="O66" s="937"/>
      <c r="P66" s="938"/>
      <c r="Q66" s="942" t="s">
        <v>457</v>
      </c>
      <c r="R66" s="943"/>
      <c r="S66" s="943"/>
      <c r="T66" s="943"/>
      <c r="U66" s="944"/>
      <c r="V66" s="942" t="s">
        <v>448</v>
      </c>
      <c r="W66" s="943"/>
      <c r="X66" s="943"/>
      <c r="Y66" s="943"/>
      <c r="Z66" s="944"/>
      <c r="AA66" s="942" t="s">
        <v>160</v>
      </c>
      <c r="AB66" s="943"/>
      <c r="AC66" s="943"/>
      <c r="AD66" s="943"/>
      <c r="AE66" s="944"/>
      <c r="AF66" s="964" t="s">
        <v>460</v>
      </c>
      <c r="AG66" s="959"/>
      <c r="AH66" s="959"/>
      <c r="AI66" s="959"/>
      <c r="AJ66" s="965"/>
      <c r="AK66" s="942" t="s">
        <v>461</v>
      </c>
      <c r="AL66" s="937"/>
      <c r="AM66" s="937"/>
      <c r="AN66" s="937"/>
      <c r="AO66" s="938"/>
      <c r="AP66" s="942" t="s">
        <v>416</v>
      </c>
      <c r="AQ66" s="943"/>
      <c r="AR66" s="943"/>
      <c r="AS66" s="943"/>
      <c r="AT66" s="944"/>
      <c r="AU66" s="942" t="s">
        <v>465</v>
      </c>
      <c r="AV66" s="943"/>
      <c r="AW66" s="943"/>
      <c r="AX66" s="943"/>
      <c r="AY66" s="944"/>
      <c r="AZ66" s="942" t="s">
        <v>446</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526</v>
      </c>
      <c r="C68" s="684"/>
      <c r="D68" s="684"/>
      <c r="E68" s="684"/>
      <c r="F68" s="684"/>
      <c r="G68" s="684"/>
      <c r="H68" s="684"/>
      <c r="I68" s="684"/>
      <c r="J68" s="684"/>
      <c r="K68" s="684"/>
      <c r="L68" s="684"/>
      <c r="M68" s="684"/>
      <c r="N68" s="684"/>
      <c r="O68" s="684"/>
      <c r="P68" s="685"/>
      <c r="Q68" s="686">
        <v>3079</v>
      </c>
      <c r="R68" s="687"/>
      <c r="S68" s="687"/>
      <c r="T68" s="687"/>
      <c r="U68" s="687"/>
      <c r="V68" s="687">
        <v>2940</v>
      </c>
      <c r="W68" s="687"/>
      <c r="X68" s="687"/>
      <c r="Y68" s="687"/>
      <c r="Z68" s="687"/>
      <c r="AA68" s="687">
        <v>139</v>
      </c>
      <c r="AB68" s="687"/>
      <c r="AC68" s="687"/>
      <c r="AD68" s="687"/>
      <c r="AE68" s="687"/>
      <c r="AF68" s="687">
        <v>131</v>
      </c>
      <c r="AG68" s="687"/>
      <c r="AH68" s="687"/>
      <c r="AI68" s="687"/>
      <c r="AJ68" s="687"/>
      <c r="AK68" s="687">
        <v>327</v>
      </c>
      <c r="AL68" s="687"/>
      <c r="AM68" s="687"/>
      <c r="AN68" s="687"/>
      <c r="AO68" s="687"/>
      <c r="AP68" s="687">
        <v>2982</v>
      </c>
      <c r="AQ68" s="687"/>
      <c r="AR68" s="687"/>
      <c r="AS68" s="687"/>
      <c r="AT68" s="687"/>
      <c r="AU68" s="687">
        <v>1150</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527</v>
      </c>
      <c r="C69" s="700"/>
      <c r="D69" s="700"/>
      <c r="E69" s="700"/>
      <c r="F69" s="700"/>
      <c r="G69" s="700"/>
      <c r="H69" s="700"/>
      <c r="I69" s="700"/>
      <c r="J69" s="700"/>
      <c r="K69" s="700"/>
      <c r="L69" s="700"/>
      <c r="M69" s="700"/>
      <c r="N69" s="700"/>
      <c r="O69" s="700"/>
      <c r="P69" s="701"/>
      <c r="Q69" s="702">
        <v>5</v>
      </c>
      <c r="R69" s="703"/>
      <c r="S69" s="703"/>
      <c r="T69" s="703"/>
      <c r="U69" s="703"/>
      <c r="V69" s="703">
        <v>4</v>
      </c>
      <c r="W69" s="703"/>
      <c r="X69" s="703"/>
      <c r="Y69" s="703"/>
      <c r="Z69" s="703"/>
      <c r="AA69" s="703">
        <v>1</v>
      </c>
      <c r="AB69" s="703"/>
      <c r="AC69" s="703"/>
      <c r="AD69" s="703"/>
      <c r="AE69" s="703"/>
      <c r="AF69" s="703">
        <v>1</v>
      </c>
      <c r="AG69" s="703"/>
      <c r="AH69" s="703"/>
      <c r="AI69" s="703"/>
      <c r="AJ69" s="703"/>
      <c r="AK69" s="703" t="s">
        <v>33</v>
      </c>
      <c r="AL69" s="703"/>
      <c r="AM69" s="703"/>
      <c r="AN69" s="703"/>
      <c r="AO69" s="703"/>
      <c r="AP69" s="703" t="s">
        <v>33</v>
      </c>
      <c r="AQ69" s="703"/>
      <c r="AR69" s="703"/>
      <c r="AS69" s="703"/>
      <c r="AT69" s="703"/>
      <c r="AU69" s="703" t="s">
        <v>33</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528</v>
      </c>
      <c r="C70" s="700"/>
      <c r="D70" s="700"/>
      <c r="E70" s="700"/>
      <c r="F70" s="700"/>
      <c r="G70" s="700"/>
      <c r="H70" s="700"/>
      <c r="I70" s="700"/>
      <c r="J70" s="700"/>
      <c r="K70" s="700"/>
      <c r="L70" s="700"/>
      <c r="M70" s="700"/>
      <c r="N70" s="700"/>
      <c r="O70" s="700"/>
      <c r="P70" s="701"/>
      <c r="Q70" s="702">
        <v>4407</v>
      </c>
      <c r="R70" s="703"/>
      <c r="S70" s="703"/>
      <c r="T70" s="703"/>
      <c r="U70" s="703"/>
      <c r="V70" s="703">
        <v>4087</v>
      </c>
      <c r="W70" s="703"/>
      <c r="X70" s="703"/>
      <c r="Y70" s="703"/>
      <c r="Z70" s="703"/>
      <c r="AA70" s="703">
        <v>320</v>
      </c>
      <c r="AB70" s="703"/>
      <c r="AC70" s="703"/>
      <c r="AD70" s="703"/>
      <c r="AE70" s="703"/>
      <c r="AF70" s="703">
        <v>320</v>
      </c>
      <c r="AG70" s="703"/>
      <c r="AH70" s="703"/>
      <c r="AI70" s="703"/>
      <c r="AJ70" s="703"/>
      <c r="AK70" s="703" t="s">
        <v>33</v>
      </c>
      <c r="AL70" s="703"/>
      <c r="AM70" s="703"/>
      <c r="AN70" s="703"/>
      <c r="AO70" s="703"/>
      <c r="AP70" s="703" t="s">
        <v>33</v>
      </c>
      <c r="AQ70" s="703"/>
      <c r="AR70" s="703"/>
      <c r="AS70" s="703"/>
      <c r="AT70" s="703"/>
      <c r="AU70" s="703" t="s">
        <v>33</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529</v>
      </c>
      <c r="C71" s="700"/>
      <c r="D71" s="700"/>
      <c r="E71" s="700"/>
      <c r="F71" s="700"/>
      <c r="G71" s="700"/>
      <c r="H71" s="700"/>
      <c r="I71" s="700"/>
      <c r="J71" s="700"/>
      <c r="K71" s="700"/>
      <c r="L71" s="700"/>
      <c r="M71" s="700"/>
      <c r="N71" s="700"/>
      <c r="O71" s="700"/>
      <c r="P71" s="701"/>
      <c r="Q71" s="702">
        <v>1092963</v>
      </c>
      <c r="R71" s="703"/>
      <c r="S71" s="703"/>
      <c r="T71" s="703"/>
      <c r="U71" s="703"/>
      <c r="V71" s="703">
        <v>1080088</v>
      </c>
      <c r="W71" s="703"/>
      <c r="X71" s="703"/>
      <c r="Y71" s="703"/>
      <c r="Z71" s="703"/>
      <c r="AA71" s="703">
        <v>12875</v>
      </c>
      <c r="AB71" s="703"/>
      <c r="AC71" s="703"/>
      <c r="AD71" s="703"/>
      <c r="AE71" s="703"/>
      <c r="AF71" s="703">
        <v>12875</v>
      </c>
      <c r="AG71" s="703"/>
      <c r="AH71" s="703"/>
      <c r="AI71" s="703"/>
      <c r="AJ71" s="703"/>
      <c r="AK71" s="703">
        <v>8791</v>
      </c>
      <c r="AL71" s="703"/>
      <c r="AM71" s="703"/>
      <c r="AN71" s="703"/>
      <c r="AO71" s="703"/>
      <c r="AP71" s="703" t="s">
        <v>33</v>
      </c>
      <c r="AQ71" s="703"/>
      <c r="AR71" s="703"/>
      <c r="AS71" s="703"/>
      <c r="AT71" s="703"/>
      <c r="AU71" s="703" t="s">
        <v>33</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530</v>
      </c>
      <c r="C72" s="700"/>
      <c r="D72" s="700"/>
      <c r="E72" s="700"/>
      <c r="F72" s="700"/>
      <c r="G72" s="700"/>
      <c r="H72" s="700"/>
      <c r="I72" s="700"/>
      <c r="J72" s="700"/>
      <c r="K72" s="700"/>
      <c r="L72" s="700"/>
      <c r="M72" s="700"/>
      <c r="N72" s="700"/>
      <c r="O72" s="700"/>
      <c r="P72" s="701"/>
      <c r="Q72" s="702">
        <v>3135</v>
      </c>
      <c r="R72" s="703"/>
      <c r="S72" s="703"/>
      <c r="T72" s="703"/>
      <c r="U72" s="703"/>
      <c r="V72" s="703">
        <v>2974</v>
      </c>
      <c r="W72" s="703"/>
      <c r="X72" s="703"/>
      <c r="Y72" s="703"/>
      <c r="Z72" s="703"/>
      <c r="AA72" s="703">
        <v>161</v>
      </c>
      <c r="AB72" s="703"/>
      <c r="AC72" s="703"/>
      <c r="AD72" s="703"/>
      <c r="AE72" s="703"/>
      <c r="AF72" s="703">
        <v>161</v>
      </c>
      <c r="AG72" s="703"/>
      <c r="AH72" s="703"/>
      <c r="AI72" s="703"/>
      <c r="AJ72" s="703"/>
      <c r="AK72" s="703" t="s">
        <v>33</v>
      </c>
      <c r="AL72" s="703"/>
      <c r="AM72" s="703"/>
      <c r="AN72" s="703"/>
      <c r="AO72" s="703"/>
      <c r="AP72" s="703" t="s">
        <v>33</v>
      </c>
      <c r="AQ72" s="703"/>
      <c r="AR72" s="703"/>
      <c r="AS72" s="703"/>
      <c r="AT72" s="703"/>
      <c r="AU72" s="703" t="s">
        <v>33</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c r="C73" s="700"/>
      <c r="D73" s="700"/>
      <c r="E73" s="700"/>
      <c r="F73" s="700"/>
      <c r="G73" s="700"/>
      <c r="H73" s="700"/>
      <c r="I73" s="700"/>
      <c r="J73" s="700"/>
      <c r="K73" s="700"/>
      <c r="L73" s="700"/>
      <c r="M73" s="700"/>
      <c r="N73" s="700"/>
      <c r="O73" s="700"/>
      <c r="P73" s="701"/>
      <c r="Q73" s="702"/>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c r="C74" s="700"/>
      <c r="D74" s="700"/>
      <c r="E74" s="700"/>
      <c r="F74" s="700"/>
      <c r="G74" s="700"/>
      <c r="H74" s="700"/>
      <c r="I74" s="700"/>
      <c r="J74" s="700"/>
      <c r="K74" s="700"/>
      <c r="L74" s="700"/>
      <c r="M74" s="700"/>
      <c r="N74" s="700"/>
      <c r="O74" s="700"/>
      <c r="P74" s="701"/>
      <c r="Q74" s="702"/>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365</v>
      </c>
      <c r="B88" s="722" t="s">
        <v>326</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13488</v>
      </c>
      <c r="AG88" s="726"/>
      <c r="AH88" s="726"/>
      <c r="AI88" s="726"/>
      <c r="AJ88" s="726"/>
      <c r="AK88" s="731"/>
      <c r="AL88" s="731"/>
      <c r="AM88" s="731"/>
      <c r="AN88" s="731"/>
      <c r="AO88" s="731"/>
      <c r="AP88" s="726">
        <v>2982</v>
      </c>
      <c r="AQ88" s="726"/>
      <c r="AR88" s="726"/>
      <c r="AS88" s="726"/>
      <c r="AT88" s="726"/>
      <c r="AU88" s="726">
        <v>1150</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365</v>
      </c>
      <c r="BR102" s="722" t="s">
        <v>466</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3</v>
      </c>
      <c r="CS102" s="735"/>
      <c r="CT102" s="735"/>
      <c r="CU102" s="735"/>
      <c r="CV102" s="775"/>
      <c r="CW102" s="774" t="s">
        <v>33</v>
      </c>
      <c r="CX102" s="735"/>
      <c r="CY102" s="735"/>
      <c r="CZ102" s="735"/>
      <c r="DA102" s="775"/>
      <c r="DB102" s="774" t="s">
        <v>33</v>
      </c>
      <c r="DC102" s="735"/>
      <c r="DD102" s="735"/>
      <c r="DE102" s="735"/>
      <c r="DF102" s="775"/>
      <c r="DG102" s="774">
        <v>2271</v>
      </c>
      <c r="DH102" s="735"/>
      <c r="DI102" s="735"/>
      <c r="DJ102" s="735"/>
      <c r="DK102" s="775"/>
      <c r="DL102" s="774">
        <v>961</v>
      </c>
      <c r="DM102" s="735"/>
      <c r="DN102" s="735"/>
      <c r="DO102" s="735"/>
      <c r="DP102" s="775"/>
      <c r="DQ102" s="774">
        <v>96</v>
      </c>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467</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468</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321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469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470</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472</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473</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395</v>
      </c>
      <c r="AB109" s="783"/>
      <c r="AC109" s="783"/>
      <c r="AD109" s="783"/>
      <c r="AE109" s="784"/>
      <c r="AF109" s="785" t="s">
        <v>458</v>
      </c>
      <c r="AG109" s="783"/>
      <c r="AH109" s="783"/>
      <c r="AI109" s="783"/>
      <c r="AJ109" s="784"/>
      <c r="AK109" s="785" t="s">
        <v>399</v>
      </c>
      <c r="AL109" s="783"/>
      <c r="AM109" s="783"/>
      <c r="AN109" s="783"/>
      <c r="AO109" s="784"/>
      <c r="AP109" s="785" t="s">
        <v>475</v>
      </c>
      <c r="AQ109" s="783"/>
      <c r="AR109" s="783"/>
      <c r="AS109" s="783"/>
      <c r="AT109" s="786"/>
      <c r="AU109" s="782" t="s">
        <v>473</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395</v>
      </c>
      <c r="BR109" s="783"/>
      <c r="BS109" s="783"/>
      <c r="BT109" s="783"/>
      <c r="BU109" s="784"/>
      <c r="BV109" s="785" t="s">
        <v>458</v>
      </c>
      <c r="BW109" s="783"/>
      <c r="BX109" s="783"/>
      <c r="BY109" s="783"/>
      <c r="BZ109" s="784"/>
      <c r="CA109" s="785" t="s">
        <v>399</v>
      </c>
      <c r="CB109" s="783"/>
      <c r="CC109" s="783"/>
      <c r="CD109" s="783"/>
      <c r="CE109" s="784"/>
      <c r="CF109" s="787" t="s">
        <v>475</v>
      </c>
      <c r="CG109" s="787"/>
      <c r="CH109" s="787"/>
      <c r="CI109" s="787"/>
      <c r="CJ109" s="787"/>
      <c r="CK109" s="785" t="s">
        <v>476</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395</v>
      </c>
      <c r="DH109" s="783"/>
      <c r="DI109" s="783"/>
      <c r="DJ109" s="783"/>
      <c r="DK109" s="784"/>
      <c r="DL109" s="785" t="s">
        <v>458</v>
      </c>
      <c r="DM109" s="783"/>
      <c r="DN109" s="783"/>
      <c r="DO109" s="783"/>
      <c r="DP109" s="784"/>
      <c r="DQ109" s="785" t="s">
        <v>399</v>
      </c>
      <c r="DR109" s="783"/>
      <c r="DS109" s="783"/>
      <c r="DT109" s="783"/>
      <c r="DU109" s="784"/>
      <c r="DV109" s="785" t="s">
        <v>475</v>
      </c>
      <c r="DW109" s="783"/>
      <c r="DX109" s="783"/>
      <c r="DY109" s="783"/>
      <c r="DZ109" s="786"/>
    </row>
    <row r="110" spans="1:131" s="48" customFormat="1" ht="26.25" customHeight="1" x14ac:dyDescent="0.2">
      <c r="A110" s="788" t="s">
        <v>230</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2799306</v>
      </c>
      <c r="AB110" s="792"/>
      <c r="AC110" s="792"/>
      <c r="AD110" s="792"/>
      <c r="AE110" s="793"/>
      <c r="AF110" s="794">
        <v>2891564</v>
      </c>
      <c r="AG110" s="792"/>
      <c r="AH110" s="792"/>
      <c r="AI110" s="792"/>
      <c r="AJ110" s="793"/>
      <c r="AK110" s="794">
        <v>2705540</v>
      </c>
      <c r="AL110" s="792"/>
      <c r="AM110" s="792"/>
      <c r="AN110" s="792"/>
      <c r="AO110" s="793"/>
      <c r="AP110" s="795">
        <v>14.1</v>
      </c>
      <c r="AQ110" s="796"/>
      <c r="AR110" s="796"/>
      <c r="AS110" s="796"/>
      <c r="AT110" s="797"/>
      <c r="AU110" s="1000" t="s">
        <v>110</v>
      </c>
      <c r="AV110" s="1001"/>
      <c r="AW110" s="1001"/>
      <c r="AX110" s="1001"/>
      <c r="AY110" s="1001"/>
      <c r="AZ110" s="798" t="s">
        <v>271</v>
      </c>
      <c r="BA110" s="789"/>
      <c r="BB110" s="789"/>
      <c r="BC110" s="789"/>
      <c r="BD110" s="789"/>
      <c r="BE110" s="789"/>
      <c r="BF110" s="789"/>
      <c r="BG110" s="789"/>
      <c r="BH110" s="789"/>
      <c r="BI110" s="789"/>
      <c r="BJ110" s="789"/>
      <c r="BK110" s="789"/>
      <c r="BL110" s="789"/>
      <c r="BM110" s="789"/>
      <c r="BN110" s="789"/>
      <c r="BO110" s="789"/>
      <c r="BP110" s="790"/>
      <c r="BQ110" s="799">
        <v>22402604</v>
      </c>
      <c r="BR110" s="800"/>
      <c r="BS110" s="800"/>
      <c r="BT110" s="800"/>
      <c r="BU110" s="800"/>
      <c r="BV110" s="800">
        <v>20702186</v>
      </c>
      <c r="BW110" s="800"/>
      <c r="BX110" s="800"/>
      <c r="BY110" s="800"/>
      <c r="BZ110" s="800"/>
      <c r="CA110" s="800">
        <v>19323397</v>
      </c>
      <c r="CB110" s="800"/>
      <c r="CC110" s="800"/>
      <c r="CD110" s="800"/>
      <c r="CE110" s="800"/>
      <c r="CF110" s="801">
        <v>100.7</v>
      </c>
      <c r="CG110" s="802"/>
      <c r="CH110" s="802"/>
      <c r="CI110" s="802"/>
      <c r="CJ110" s="802"/>
      <c r="CK110" s="1006" t="s">
        <v>104</v>
      </c>
      <c r="CL110" s="1007"/>
      <c r="CM110" s="798" t="s">
        <v>477</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33</v>
      </c>
      <c r="DH110" s="800"/>
      <c r="DI110" s="800"/>
      <c r="DJ110" s="800"/>
      <c r="DK110" s="800"/>
      <c r="DL110" s="800" t="s">
        <v>33</v>
      </c>
      <c r="DM110" s="800"/>
      <c r="DN110" s="800"/>
      <c r="DO110" s="800"/>
      <c r="DP110" s="800"/>
      <c r="DQ110" s="800" t="s">
        <v>33</v>
      </c>
      <c r="DR110" s="800"/>
      <c r="DS110" s="800"/>
      <c r="DT110" s="800"/>
      <c r="DU110" s="800"/>
      <c r="DV110" s="803" t="s">
        <v>33</v>
      </c>
      <c r="DW110" s="803"/>
      <c r="DX110" s="803"/>
      <c r="DY110" s="803"/>
      <c r="DZ110" s="804"/>
    </row>
    <row r="111" spans="1:131" s="48" customFormat="1" ht="26.25" customHeight="1" x14ac:dyDescent="0.2">
      <c r="A111" s="805" t="s">
        <v>374</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33</v>
      </c>
      <c r="AB111" s="808"/>
      <c r="AC111" s="808"/>
      <c r="AD111" s="808"/>
      <c r="AE111" s="809"/>
      <c r="AF111" s="810" t="s">
        <v>33</v>
      </c>
      <c r="AG111" s="808"/>
      <c r="AH111" s="808"/>
      <c r="AI111" s="808"/>
      <c r="AJ111" s="809"/>
      <c r="AK111" s="810" t="s">
        <v>33</v>
      </c>
      <c r="AL111" s="808"/>
      <c r="AM111" s="808"/>
      <c r="AN111" s="808"/>
      <c r="AO111" s="809"/>
      <c r="AP111" s="811" t="s">
        <v>33</v>
      </c>
      <c r="AQ111" s="812"/>
      <c r="AR111" s="812"/>
      <c r="AS111" s="812"/>
      <c r="AT111" s="813"/>
      <c r="AU111" s="1002"/>
      <c r="AV111" s="1003"/>
      <c r="AW111" s="1003"/>
      <c r="AX111" s="1003"/>
      <c r="AY111" s="1003"/>
      <c r="AZ111" s="814" t="s">
        <v>478</v>
      </c>
      <c r="BA111" s="815"/>
      <c r="BB111" s="815"/>
      <c r="BC111" s="815"/>
      <c r="BD111" s="815"/>
      <c r="BE111" s="815"/>
      <c r="BF111" s="815"/>
      <c r="BG111" s="815"/>
      <c r="BH111" s="815"/>
      <c r="BI111" s="815"/>
      <c r="BJ111" s="815"/>
      <c r="BK111" s="815"/>
      <c r="BL111" s="815"/>
      <c r="BM111" s="815"/>
      <c r="BN111" s="815"/>
      <c r="BO111" s="815"/>
      <c r="BP111" s="816"/>
      <c r="BQ111" s="817">
        <v>3664453</v>
      </c>
      <c r="BR111" s="818"/>
      <c r="BS111" s="818"/>
      <c r="BT111" s="818"/>
      <c r="BU111" s="818"/>
      <c r="BV111" s="818">
        <v>3243578</v>
      </c>
      <c r="BW111" s="818"/>
      <c r="BX111" s="818"/>
      <c r="BY111" s="818"/>
      <c r="BZ111" s="818"/>
      <c r="CA111" s="818">
        <v>3088268</v>
      </c>
      <c r="CB111" s="818"/>
      <c r="CC111" s="818"/>
      <c r="CD111" s="818"/>
      <c r="CE111" s="818"/>
      <c r="CF111" s="819">
        <v>16.100000000000001</v>
      </c>
      <c r="CG111" s="820"/>
      <c r="CH111" s="820"/>
      <c r="CI111" s="820"/>
      <c r="CJ111" s="820"/>
      <c r="CK111" s="1008"/>
      <c r="CL111" s="1009"/>
      <c r="CM111" s="814" t="s">
        <v>450</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33</v>
      </c>
      <c r="DH111" s="818"/>
      <c r="DI111" s="818"/>
      <c r="DJ111" s="818"/>
      <c r="DK111" s="818"/>
      <c r="DL111" s="818" t="s">
        <v>33</v>
      </c>
      <c r="DM111" s="818"/>
      <c r="DN111" s="818"/>
      <c r="DO111" s="818"/>
      <c r="DP111" s="818"/>
      <c r="DQ111" s="818" t="s">
        <v>33</v>
      </c>
      <c r="DR111" s="818"/>
      <c r="DS111" s="818"/>
      <c r="DT111" s="818"/>
      <c r="DU111" s="818"/>
      <c r="DV111" s="821" t="s">
        <v>33</v>
      </c>
      <c r="DW111" s="821"/>
      <c r="DX111" s="821"/>
      <c r="DY111" s="821"/>
      <c r="DZ111" s="822"/>
    </row>
    <row r="112" spans="1:131" s="48" customFormat="1" ht="26.25" customHeight="1" x14ac:dyDescent="0.2">
      <c r="A112" s="969" t="s">
        <v>474</v>
      </c>
      <c r="B112" s="970"/>
      <c r="C112" s="815" t="s">
        <v>22</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33</v>
      </c>
      <c r="AB112" s="808"/>
      <c r="AC112" s="808"/>
      <c r="AD112" s="808"/>
      <c r="AE112" s="809"/>
      <c r="AF112" s="810" t="s">
        <v>33</v>
      </c>
      <c r="AG112" s="808"/>
      <c r="AH112" s="808"/>
      <c r="AI112" s="808"/>
      <c r="AJ112" s="809"/>
      <c r="AK112" s="810" t="s">
        <v>33</v>
      </c>
      <c r="AL112" s="808"/>
      <c r="AM112" s="808"/>
      <c r="AN112" s="808"/>
      <c r="AO112" s="809"/>
      <c r="AP112" s="811" t="s">
        <v>33</v>
      </c>
      <c r="AQ112" s="812"/>
      <c r="AR112" s="812"/>
      <c r="AS112" s="812"/>
      <c r="AT112" s="813"/>
      <c r="AU112" s="1002"/>
      <c r="AV112" s="1003"/>
      <c r="AW112" s="1003"/>
      <c r="AX112" s="1003"/>
      <c r="AY112" s="1003"/>
      <c r="AZ112" s="814" t="s">
        <v>479</v>
      </c>
      <c r="BA112" s="815"/>
      <c r="BB112" s="815"/>
      <c r="BC112" s="815"/>
      <c r="BD112" s="815"/>
      <c r="BE112" s="815"/>
      <c r="BF112" s="815"/>
      <c r="BG112" s="815"/>
      <c r="BH112" s="815"/>
      <c r="BI112" s="815"/>
      <c r="BJ112" s="815"/>
      <c r="BK112" s="815"/>
      <c r="BL112" s="815"/>
      <c r="BM112" s="815"/>
      <c r="BN112" s="815"/>
      <c r="BO112" s="815"/>
      <c r="BP112" s="816"/>
      <c r="BQ112" s="817">
        <v>8324897</v>
      </c>
      <c r="BR112" s="818"/>
      <c r="BS112" s="818"/>
      <c r="BT112" s="818"/>
      <c r="BU112" s="818"/>
      <c r="BV112" s="818">
        <v>7527706</v>
      </c>
      <c r="BW112" s="818"/>
      <c r="BX112" s="818"/>
      <c r="BY112" s="818"/>
      <c r="BZ112" s="818"/>
      <c r="CA112" s="818">
        <v>7712236</v>
      </c>
      <c r="CB112" s="818"/>
      <c r="CC112" s="818"/>
      <c r="CD112" s="818"/>
      <c r="CE112" s="818"/>
      <c r="CF112" s="819">
        <v>40.200000000000003</v>
      </c>
      <c r="CG112" s="820"/>
      <c r="CH112" s="820"/>
      <c r="CI112" s="820"/>
      <c r="CJ112" s="820"/>
      <c r="CK112" s="1008"/>
      <c r="CL112" s="1009"/>
      <c r="CM112" s="814" t="s">
        <v>216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33</v>
      </c>
      <c r="DH112" s="818"/>
      <c r="DI112" s="818"/>
      <c r="DJ112" s="818"/>
      <c r="DK112" s="818"/>
      <c r="DL112" s="818" t="s">
        <v>33</v>
      </c>
      <c r="DM112" s="818"/>
      <c r="DN112" s="818"/>
      <c r="DO112" s="818"/>
      <c r="DP112" s="818"/>
      <c r="DQ112" s="818" t="s">
        <v>33</v>
      </c>
      <c r="DR112" s="818"/>
      <c r="DS112" s="818"/>
      <c r="DT112" s="818"/>
      <c r="DU112" s="818"/>
      <c r="DV112" s="821" t="s">
        <v>33</v>
      </c>
      <c r="DW112" s="821"/>
      <c r="DX112" s="821"/>
      <c r="DY112" s="821"/>
      <c r="DZ112" s="822"/>
    </row>
    <row r="113" spans="1:130" s="48" customFormat="1" ht="26.25" customHeight="1" x14ac:dyDescent="0.2">
      <c r="A113" s="971"/>
      <c r="B113" s="972"/>
      <c r="C113" s="815" t="s">
        <v>68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500492</v>
      </c>
      <c r="AB113" s="808"/>
      <c r="AC113" s="808"/>
      <c r="AD113" s="808"/>
      <c r="AE113" s="809"/>
      <c r="AF113" s="810">
        <v>541708</v>
      </c>
      <c r="AG113" s="808"/>
      <c r="AH113" s="808"/>
      <c r="AI113" s="808"/>
      <c r="AJ113" s="809"/>
      <c r="AK113" s="810">
        <v>575439</v>
      </c>
      <c r="AL113" s="808"/>
      <c r="AM113" s="808"/>
      <c r="AN113" s="808"/>
      <c r="AO113" s="809"/>
      <c r="AP113" s="811">
        <v>3</v>
      </c>
      <c r="AQ113" s="812"/>
      <c r="AR113" s="812"/>
      <c r="AS113" s="812"/>
      <c r="AT113" s="813"/>
      <c r="AU113" s="1002"/>
      <c r="AV113" s="1003"/>
      <c r="AW113" s="1003"/>
      <c r="AX113" s="1003"/>
      <c r="AY113" s="1003"/>
      <c r="AZ113" s="814" t="s">
        <v>480</v>
      </c>
      <c r="BA113" s="815"/>
      <c r="BB113" s="815"/>
      <c r="BC113" s="815"/>
      <c r="BD113" s="815"/>
      <c r="BE113" s="815"/>
      <c r="BF113" s="815"/>
      <c r="BG113" s="815"/>
      <c r="BH113" s="815"/>
      <c r="BI113" s="815"/>
      <c r="BJ113" s="815"/>
      <c r="BK113" s="815"/>
      <c r="BL113" s="815"/>
      <c r="BM113" s="815"/>
      <c r="BN113" s="815"/>
      <c r="BO113" s="815"/>
      <c r="BP113" s="816"/>
      <c r="BQ113" s="817">
        <v>1660550</v>
      </c>
      <c r="BR113" s="818"/>
      <c r="BS113" s="818"/>
      <c r="BT113" s="818"/>
      <c r="BU113" s="818"/>
      <c r="BV113" s="818">
        <v>1408813</v>
      </c>
      <c r="BW113" s="818"/>
      <c r="BX113" s="818"/>
      <c r="BY113" s="818"/>
      <c r="BZ113" s="818"/>
      <c r="CA113" s="818">
        <v>1149613</v>
      </c>
      <c r="CB113" s="818"/>
      <c r="CC113" s="818"/>
      <c r="CD113" s="818"/>
      <c r="CE113" s="818"/>
      <c r="CF113" s="819">
        <v>6</v>
      </c>
      <c r="CG113" s="820"/>
      <c r="CH113" s="820"/>
      <c r="CI113" s="820"/>
      <c r="CJ113" s="820"/>
      <c r="CK113" s="1008"/>
      <c r="CL113" s="1009"/>
      <c r="CM113" s="814" t="s">
        <v>59</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33</v>
      </c>
      <c r="DH113" s="808"/>
      <c r="DI113" s="808"/>
      <c r="DJ113" s="808"/>
      <c r="DK113" s="809"/>
      <c r="DL113" s="810" t="s">
        <v>33</v>
      </c>
      <c r="DM113" s="808"/>
      <c r="DN113" s="808"/>
      <c r="DO113" s="808"/>
      <c r="DP113" s="809"/>
      <c r="DQ113" s="810" t="s">
        <v>33</v>
      </c>
      <c r="DR113" s="808"/>
      <c r="DS113" s="808"/>
      <c r="DT113" s="808"/>
      <c r="DU113" s="809"/>
      <c r="DV113" s="811" t="s">
        <v>33</v>
      </c>
      <c r="DW113" s="812"/>
      <c r="DX113" s="812"/>
      <c r="DY113" s="812"/>
      <c r="DZ113" s="813"/>
    </row>
    <row r="114" spans="1:130" s="48" customFormat="1" ht="26.25" customHeight="1" x14ac:dyDescent="0.2">
      <c r="A114" s="971"/>
      <c r="B114" s="972"/>
      <c r="C114" s="815" t="s">
        <v>421</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259945</v>
      </c>
      <c r="AB114" s="808"/>
      <c r="AC114" s="808"/>
      <c r="AD114" s="808"/>
      <c r="AE114" s="809"/>
      <c r="AF114" s="810">
        <v>268369</v>
      </c>
      <c r="AG114" s="808"/>
      <c r="AH114" s="808"/>
      <c r="AI114" s="808"/>
      <c r="AJ114" s="809"/>
      <c r="AK114" s="810">
        <v>267698</v>
      </c>
      <c r="AL114" s="808"/>
      <c r="AM114" s="808"/>
      <c r="AN114" s="808"/>
      <c r="AO114" s="809"/>
      <c r="AP114" s="811">
        <v>1.4</v>
      </c>
      <c r="AQ114" s="812"/>
      <c r="AR114" s="812"/>
      <c r="AS114" s="812"/>
      <c r="AT114" s="813"/>
      <c r="AU114" s="1002"/>
      <c r="AV114" s="1003"/>
      <c r="AW114" s="1003"/>
      <c r="AX114" s="1003"/>
      <c r="AY114" s="1003"/>
      <c r="AZ114" s="814" t="s">
        <v>482</v>
      </c>
      <c r="BA114" s="815"/>
      <c r="BB114" s="815"/>
      <c r="BC114" s="815"/>
      <c r="BD114" s="815"/>
      <c r="BE114" s="815"/>
      <c r="BF114" s="815"/>
      <c r="BG114" s="815"/>
      <c r="BH114" s="815"/>
      <c r="BI114" s="815"/>
      <c r="BJ114" s="815"/>
      <c r="BK114" s="815"/>
      <c r="BL114" s="815"/>
      <c r="BM114" s="815"/>
      <c r="BN114" s="815"/>
      <c r="BO114" s="815"/>
      <c r="BP114" s="816"/>
      <c r="BQ114" s="817">
        <v>3411647</v>
      </c>
      <c r="BR114" s="818"/>
      <c r="BS114" s="818"/>
      <c r="BT114" s="818"/>
      <c r="BU114" s="818"/>
      <c r="BV114" s="818">
        <v>2952076</v>
      </c>
      <c r="BW114" s="818"/>
      <c r="BX114" s="818"/>
      <c r="BY114" s="818"/>
      <c r="BZ114" s="818"/>
      <c r="CA114" s="818">
        <v>2744136</v>
      </c>
      <c r="CB114" s="818"/>
      <c r="CC114" s="818"/>
      <c r="CD114" s="818"/>
      <c r="CE114" s="818"/>
      <c r="CF114" s="819">
        <v>14.3</v>
      </c>
      <c r="CG114" s="820"/>
      <c r="CH114" s="820"/>
      <c r="CI114" s="820"/>
      <c r="CJ114" s="820"/>
      <c r="CK114" s="1008"/>
      <c r="CL114" s="1009"/>
      <c r="CM114" s="814" t="s">
        <v>62</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33</v>
      </c>
      <c r="DH114" s="808"/>
      <c r="DI114" s="808"/>
      <c r="DJ114" s="808"/>
      <c r="DK114" s="809"/>
      <c r="DL114" s="810" t="s">
        <v>33</v>
      </c>
      <c r="DM114" s="808"/>
      <c r="DN114" s="808"/>
      <c r="DO114" s="808"/>
      <c r="DP114" s="809"/>
      <c r="DQ114" s="810" t="s">
        <v>33</v>
      </c>
      <c r="DR114" s="808"/>
      <c r="DS114" s="808"/>
      <c r="DT114" s="808"/>
      <c r="DU114" s="809"/>
      <c r="DV114" s="811" t="s">
        <v>33</v>
      </c>
      <c r="DW114" s="812"/>
      <c r="DX114" s="812"/>
      <c r="DY114" s="812"/>
      <c r="DZ114" s="813"/>
    </row>
    <row r="115" spans="1:130" s="48" customFormat="1" ht="26.25" customHeight="1" x14ac:dyDescent="0.2">
      <c r="A115" s="971"/>
      <c r="B115" s="972"/>
      <c r="C115" s="815" t="s">
        <v>403</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449239</v>
      </c>
      <c r="AB115" s="808"/>
      <c r="AC115" s="808"/>
      <c r="AD115" s="808"/>
      <c r="AE115" s="809"/>
      <c r="AF115" s="810">
        <v>443877</v>
      </c>
      <c r="AG115" s="808"/>
      <c r="AH115" s="808"/>
      <c r="AI115" s="808"/>
      <c r="AJ115" s="809"/>
      <c r="AK115" s="810">
        <v>172965</v>
      </c>
      <c r="AL115" s="808"/>
      <c r="AM115" s="808"/>
      <c r="AN115" s="808"/>
      <c r="AO115" s="809"/>
      <c r="AP115" s="811">
        <v>0.9</v>
      </c>
      <c r="AQ115" s="812"/>
      <c r="AR115" s="812"/>
      <c r="AS115" s="812"/>
      <c r="AT115" s="813"/>
      <c r="AU115" s="1002"/>
      <c r="AV115" s="1003"/>
      <c r="AW115" s="1003"/>
      <c r="AX115" s="1003"/>
      <c r="AY115" s="1003"/>
      <c r="AZ115" s="814" t="s">
        <v>462</v>
      </c>
      <c r="BA115" s="815"/>
      <c r="BB115" s="815"/>
      <c r="BC115" s="815"/>
      <c r="BD115" s="815"/>
      <c r="BE115" s="815"/>
      <c r="BF115" s="815"/>
      <c r="BG115" s="815"/>
      <c r="BH115" s="815"/>
      <c r="BI115" s="815"/>
      <c r="BJ115" s="815"/>
      <c r="BK115" s="815"/>
      <c r="BL115" s="815"/>
      <c r="BM115" s="815"/>
      <c r="BN115" s="815"/>
      <c r="BO115" s="815"/>
      <c r="BP115" s="816"/>
      <c r="BQ115" s="817">
        <v>128288</v>
      </c>
      <c r="BR115" s="818"/>
      <c r="BS115" s="818"/>
      <c r="BT115" s="818"/>
      <c r="BU115" s="818"/>
      <c r="BV115" s="818">
        <v>99100</v>
      </c>
      <c r="BW115" s="818"/>
      <c r="BX115" s="818"/>
      <c r="BY115" s="818"/>
      <c r="BZ115" s="818"/>
      <c r="CA115" s="818">
        <v>96100</v>
      </c>
      <c r="CB115" s="818"/>
      <c r="CC115" s="818"/>
      <c r="CD115" s="818"/>
      <c r="CE115" s="818"/>
      <c r="CF115" s="819">
        <v>0.5</v>
      </c>
      <c r="CG115" s="820"/>
      <c r="CH115" s="820"/>
      <c r="CI115" s="820"/>
      <c r="CJ115" s="820"/>
      <c r="CK115" s="1008"/>
      <c r="CL115" s="1009"/>
      <c r="CM115" s="814" t="s">
        <v>232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v>1570304</v>
      </c>
      <c r="DH115" s="808"/>
      <c r="DI115" s="808"/>
      <c r="DJ115" s="808"/>
      <c r="DK115" s="809"/>
      <c r="DL115" s="810">
        <v>1571159</v>
      </c>
      <c r="DM115" s="808"/>
      <c r="DN115" s="808"/>
      <c r="DO115" s="808"/>
      <c r="DP115" s="809"/>
      <c r="DQ115" s="810">
        <v>1572035</v>
      </c>
      <c r="DR115" s="808"/>
      <c r="DS115" s="808"/>
      <c r="DT115" s="808"/>
      <c r="DU115" s="809"/>
      <c r="DV115" s="811">
        <v>8.1999999999999993</v>
      </c>
      <c r="DW115" s="812"/>
      <c r="DX115" s="812"/>
      <c r="DY115" s="812"/>
      <c r="DZ115" s="813"/>
    </row>
    <row r="116" spans="1:130" s="48" customFormat="1" ht="26.25" customHeight="1" x14ac:dyDescent="0.2">
      <c r="A116" s="973"/>
      <c r="B116" s="974"/>
      <c r="C116" s="823" t="s">
        <v>283</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606</v>
      </c>
      <c r="AB116" s="808"/>
      <c r="AC116" s="808"/>
      <c r="AD116" s="808"/>
      <c r="AE116" s="809"/>
      <c r="AF116" s="810" t="s">
        <v>33</v>
      </c>
      <c r="AG116" s="808"/>
      <c r="AH116" s="808"/>
      <c r="AI116" s="808"/>
      <c r="AJ116" s="809"/>
      <c r="AK116" s="810" t="s">
        <v>33</v>
      </c>
      <c r="AL116" s="808"/>
      <c r="AM116" s="808"/>
      <c r="AN116" s="808"/>
      <c r="AO116" s="809"/>
      <c r="AP116" s="811" t="s">
        <v>33</v>
      </c>
      <c r="AQ116" s="812"/>
      <c r="AR116" s="812"/>
      <c r="AS116" s="812"/>
      <c r="AT116" s="813"/>
      <c r="AU116" s="1002"/>
      <c r="AV116" s="1003"/>
      <c r="AW116" s="1003"/>
      <c r="AX116" s="1003"/>
      <c r="AY116" s="1003"/>
      <c r="AZ116" s="825" t="s">
        <v>334</v>
      </c>
      <c r="BA116" s="826"/>
      <c r="BB116" s="826"/>
      <c r="BC116" s="826"/>
      <c r="BD116" s="826"/>
      <c r="BE116" s="826"/>
      <c r="BF116" s="826"/>
      <c r="BG116" s="826"/>
      <c r="BH116" s="826"/>
      <c r="BI116" s="826"/>
      <c r="BJ116" s="826"/>
      <c r="BK116" s="826"/>
      <c r="BL116" s="826"/>
      <c r="BM116" s="826"/>
      <c r="BN116" s="826"/>
      <c r="BO116" s="826"/>
      <c r="BP116" s="827"/>
      <c r="BQ116" s="817" t="s">
        <v>33</v>
      </c>
      <c r="BR116" s="818"/>
      <c r="BS116" s="818"/>
      <c r="BT116" s="818"/>
      <c r="BU116" s="818"/>
      <c r="BV116" s="818" t="s">
        <v>33</v>
      </c>
      <c r="BW116" s="818"/>
      <c r="BX116" s="818"/>
      <c r="BY116" s="818"/>
      <c r="BZ116" s="818"/>
      <c r="CA116" s="818" t="s">
        <v>33</v>
      </c>
      <c r="CB116" s="818"/>
      <c r="CC116" s="818"/>
      <c r="CD116" s="818"/>
      <c r="CE116" s="818"/>
      <c r="CF116" s="819" t="s">
        <v>33</v>
      </c>
      <c r="CG116" s="820"/>
      <c r="CH116" s="820"/>
      <c r="CI116" s="820"/>
      <c r="CJ116" s="820"/>
      <c r="CK116" s="1008"/>
      <c r="CL116" s="1009"/>
      <c r="CM116" s="814" t="s">
        <v>483</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33</v>
      </c>
      <c r="DH116" s="808"/>
      <c r="DI116" s="808"/>
      <c r="DJ116" s="808"/>
      <c r="DK116" s="809"/>
      <c r="DL116" s="810" t="s">
        <v>33</v>
      </c>
      <c r="DM116" s="808"/>
      <c r="DN116" s="808"/>
      <c r="DO116" s="808"/>
      <c r="DP116" s="809"/>
      <c r="DQ116" s="810" t="s">
        <v>33</v>
      </c>
      <c r="DR116" s="808"/>
      <c r="DS116" s="808"/>
      <c r="DT116" s="808"/>
      <c r="DU116" s="809"/>
      <c r="DV116" s="811" t="s">
        <v>33</v>
      </c>
      <c r="DW116" s="812"/>
      <c r="DX116" s="812"/>
      <c r="DY116" s="812"/>
      <c r="DZ116" s="813"/>
    </row>
    <row r="117" spans="1:130" s="48" customFormat="1" ht="26.25" customHeight="1" x14ac:dyDescent="0.2">
      <c r="A117" s="782" t="s">
        <v>91</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485</v>
      </c>
      <c r="Z117" s="784"/>
      <c r="AA117" s="829">
        <v>4009588</v>
      </c>
      <c r="AB117" s="830"/>
      <c r="AC117" s="830"/>
      <c r="AD117" s="830"/>
      <c r="AE117" s="831"/>
      <c r="AF117" s="832">
        <v>4145518</v>
      </c>
      <c r="AG117" s="830"/>
      <c r="AH117" s="830"/>
      <c r="AI117" s="830"/>
      <c r="AJ117" s="831"/>
      <c r="AK117" s="832">
        <v>3721642</v>
      </c>
      <c r="AL117" s="830"/>
      <c r="AM117" s="830"/>
      <c r="AN117" s="830"/>
      <c r="AO117" s="831"/>
      <c r="AP117" s="833"/>
      <c r="AQ117" s="834"/>
      <c r="AR117" s="834"/>
      <c r="AS117" s="834"/>
      <c r="AT117" s="835"/>
      <c r="AU117" s="1002"/>
      <c r="AV117" s="1003"/>
      <c r="AW117" s="1003"/>
      <c r="AX117" s="1003"/>
      <c r="AY117" s="1003"/>
      <c r="AZ117" s="836" t="s">
        <v>307</v>
      </c>
      <c r="BA117" s="837"/>
      <c r="BB117" s="837"/>
      <c r="BC117" s="837"/>
      <c r="BD117" s="837"/>
      <c r="BE117" s="837"/>
      <c r="BF117" s="837"/>
      <c r="BG117" s="837"/>
      <c r="BH117" s="837"/>
      <c r="BI117" s="837"/>
      <c r="BJ117" s="837"/>
      <c r="BK117" s="837"/>
      <c r="BL117" s="837"/>
      <c r="BM117" s="837"/>
      <c r="BN117" s="837"/>
      <c r="BO117" s="837"/>
      <c r="BP117" s="838"/>
      <c r="BQ117" s="817" t="s">
        <v>33</v>
      </c>
      <c r="BR117" s="818"/>
      <c r="BS117" s="818"/>
      <c r="BT117" s="818"/>
      <c r="BU117" s="818"/>
      <c r="BV117" s="818" t="s">
        <v>33</v>
      </c>
      <c r="BW117" s="818"/>
      <c r="BX117" s="818"/>
      <c r="BY117" s="818"/>
      <c r="BZ117" s="818"/>
      <c r="CA117" s="818" t="s">
        <v>33</v>
      </c>
      <c r="CB117" s="818"/>
      <c r="CC117" s="818"/>
      <c r="CD117" s="818"/>
      <c r="CE117" s="818"/>
      <c r="CF117" s="819" t="s">
        <v>33</v>
      </c>
      <c r="CG117" s="820"/>
      <c r="CH117" s="820"/>
      <c r="CI117" s="820"/>
      <c r="CJ117" s="820"/>
      <c r="CK117" s="1008"/>
      <c r="CL117" s="1009"/>
      <c r="CM117" s="814" t="s">
        <v>426</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33</v>
      </c>
      <c r="DH117" s="808"/>
      <c r="DI117" s="808"/>
      <c r="DJ117" s="808"/>
      <c r="DK117" s="809"/>
      <c r="DL117" s="810" t="s">
        <v>33</v>
      </c>
      <c r="DM117" s="808"/>
      <c r="DN117" s="808"/>
      <c r="DO117" s="808"/>
      <c r="DP117" s="809"/>
      <c r="DQ117" s="810" t="s">
        <v>33</v>
      </c>
      <c r="DR117" s="808"/>
      <c r="DS117" s="808"/>
      <c r="DT117" s="808"/>
      <c r="DU117" s="809"/>
      <c r="DV117" s="811" t="s">
        <v>33</v>
      </c>
      <c r="DW117" s="812"/>
      <c r="DX117" s="812"/>
      <c r="DY117" s="812"/>
      <c r="DZ117" s="813"/>
    </row>
    <row r="118" spans="1:130" s="48" customFormat="1" ht="26.25" customHeight="1" x14ac:dyDescent="0.2">
      <c r="A118" s="782" t="s">
        <v>476</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395</v>
      </c>
      <c r="AB118" s="783"/>
      <c r="AC118" s="783"/>
      <c r="AD118" s="783"/>
      <c r="AE118" s="784"/>
      <c r="AF118" s="785" t="s">
        <v>458</v>
      </c>
      <c r="AG118" s="783"/>
      <c r="AH118" s="783"/>
      <c r="AI118" s="783"/>
      <c r="AJ118" s="784"/>
      <c r="AK118" s="785" t="s">
        <v>399</v>
      </c>
      <c r="AL118" s="783"/>
      <c r="AM118" s="783"/>
      <c r="AN118" s="783"/>
      <c r="AO118" s="784"/>
      <c r="AP118" s="785" t="s">
        <v>475</v>
      </c>
      <c r="AQ118" s="783"/>
      <c r="AR118" s="783"/>
      <c r="AS118" s="783"/>
      <c r="AT118" s="786"/>
      <c r="AU118" s="1002"/>
      <c r="AV118" s="1003"/>
      <c r="AW118" s="1003"/>
      <c r="AX118" s="1003"/>
      <c r="AY118" s="1003"/>
      <c r="AZ118" s="839" t="s">
        <v>435</v>
      </c>
      <c r="BA118" s="823"/>
      <c r="BB118" s="823"/>
      <c r="BC118" s="823"/>
      <c r="BD118" s="823"/>
      <c r="BE118" s="823"/>
      <c r="BF118" s="823"/>
      <c r="BG118" s="823"/>
      <c r="BH118" s="823"/>
      <c r="BI118" s="823"/>
      <c r="BJ118" s="823"/>
      <c r="BK118" s="823"/>
      <c r="BL118" s="823"/>
      <c r="BM118" s="823"/>
      <c r="BN118" s="823"/>
      <c r="BO118" s="823"/>
      <c r="BP118" s="824"/>
      <c r="BQ118" s="840" t="s">
        <v>33</v>
      </c>
      <c r="BR118" s="841"/>
      <c r="BS118" s="841"/>
      <c r="BT118" s="841"/>
      <c r="BU118" s="841"/>
      <c r="BV118" s="841" t="s">
        <v>33</v>
      </c>
      <c r="BW118" s="841"/>
      <c r="BX118" s="841"/>
      <c r="BY118" s="841"/>
      <c r="BZ118" s="841"/>
      <c r="CA118" s="841" t="s">
        <v>33</v>
      </c>
      <c r="CB118" s="841"/>
      <c r="CC118" s="841"/>
      <c r="CD118" s="841"/>
      <c r="CE118" s="841"/>
      <c r="CF118" s="819" t="s">
        <v>33</v>
      </c>
      <c r="CG118" s="820"/>
      <c r="CH118" s="820"/>
      <c r="CI118" s="820"/>
      <c r="CJ118" s="820"/>
      <c r="CK118" s="1008"/>
      <c r="CL118" s="1009"/>
      <c r="CM118" s="814" t="s">
        <v>166</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33</v>
      </c>
      <c r="DH118" s="808"/>
      <c r="DI118" s="808"/>
      <c r="DJ118" s="808"/>
      <c r="DK118" s="809"/>
      <c r="DL118" s="810" t="s">
        <v>33</v>
      </c>
      <c r="DM118" s="808"/>
      <c r="DN118" s="808"/>
      <c r="DO118" s="808"/>
      <c r="DP118" s="809"/>
      <c r="DQ118" s="810" t="s">
        <v>33</v>
      </c>
      <c r="DR118" s="808"/>
      <c r="DS118" s="808"/>
      <c r="DT118" s="808"/>
      <c r="DU118" s="809"/>
      <c r="DV118" s="811" t="s">
        <v>33</v>
      </c>
      <c r="DW118" s="812"/>
      <c r="DX118" s="812"/>
      <c r="DY118" s="812"/>
      <c r="DZ118" s="813"/>
    </row>
    <row r="119" spans="1:130" s="48" customFormat="1" ht="26.25" customHeight="1" x14ac:dyDescent="0.2">
      <c r="A119" s="1012" t="s">
        <v>104</v>
      </c>
      <c r="B119" s="1007"/>
      <c r="C119" s="798" t="s">
        <v>477</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33</v>
      </c>
      <c r="AB119" s="792"/>
      <c r="AC119" s="792"/>
      <c r="AD119" s="792"/>
      <c r="AE119" s="793"/>
      <c r="AF119" s="794" t="s">
        <v>33</v>
      </c>
      <c r="AG119" s="792"/>
      <c r="AH119" s="792"/>
      <c r="AI119" s="792"/>
      <c r="AJ119" s="793"/>
      <c r="AK119" s="794" t="s">
        <v>33</v>
      </c>
      <c r="AL119" s="792"/>
      <c r="AM119" s="792"/>
      <c r="AN119" s="792"/>
      <c r="AO119" s="793"/>
      <c r="AP119" s="795" t="s">
        <v>33</v>
      </c>
      <c r="AQ119" s="796"/>
      <c r="AR119" s="796"/>
      <c r="AS119" s="796"/>
      <c r="AT119" s="797"/>
      <c r="AU119" s="1004"/>
      <c r="AV119" s="1005"/>
      <c r="AW119" s="1005"/>
      <c r="AX119" s="1005"/>
      <c r="AY119" s="1005"/>
      <c r="AZ119" s="69" t="s">
        <v>91</v>
      </c>
      <c r="BA119" s="69"/>
      <c r="BB119" s="69"/>
      <c r="BC119" s="69"/>
      <c r="BD119" s="69"/>
      <c r="BE119" s="69"/>
      <c r="BF119" s="69"/>
      <c r="BG119" s="69"/>
      <c r="BH119" s="69"/>
      <c r="BI119" s="69"/>
      <c r="BJ119" s="69"/>
      <c r="BK119" s="69"/>
      <c r="BL119" s="69"/>
      <c r="BM119" s="69"/>
      <c r="BN119" s="69"/>
      <c r="BO119" s="828" t="s">
        <v>130</v>
      </c>
      <c r="BP119" s="842"/>
      <c r="BQ119" s="840">
        <v>39592439</v>
      </c>
      <c r="BR119" s="841"/>
      <c r="BS119" s="841"/>
      <c r="BT119" s="841"/>
      <c r="BU119" s="841"/>
      <c r="BV119" s="841">
        <v>35933459</v>
      </c>
      <c r="BW119" s="841"/>
      <c r="BX119" s="841"/>
      <c r="BY119" s="841"/>
      <c r="BZ119" s="841"/>
      <c r="CA119" s="841">
        <v>34113750</v>
      </c>
      <c r="CB119" s="841"/>
      <c r="CC119" s="841"/>
      <c r="CD119" s="841"/>
      <c r="CE119" s="841"/>
      <c r="CF119" s="843"/>
      <c r="CG119" s="844"/>
      <c r="CH119" s="844"/>
      <c r="CI119" s="844"/>
      <c r="CJ119" s="845"/>
      <c r="CK119" s="1010"/>
      <c r="CL119" s="1011"/>
      <c r="CM119" s="839" t="s">
        <v>486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2094149</v>
      </c>
      <c r="DH119" s="847"/>
      <c r="DI119" s="847"/>
      <c r="DJ119" s="847"/>
      <c r="DK119" s="848"/>
      <c r="DL119" s="849">
        <v>1672419</v>
      </c>
      <c r="DM119" s="847"/>
      <c r="DN119" s="847"/>
      <c r="DO119" s="847"/>
      <c r="DP119" s="848"/>
      <c r="DQ119" s="849">
        <v>1516233</v>
      </c>
      <c r="DR119" s="847"/>
      <c r="DS119" s="847"/>
      <c r="DT119" s="847"/>
      <c r="DU119" s="848"/>
      <c r="DV119" s="850">
        <v>7.9</v>
      </c>
      <c r="DW119" s="851"/>
      <c r="DX119" s="851"/>
      <c r="DY119" s="851"/>
      <c r="DZ119" s="852"/>
    </row>
    <row r="120" spans="1:130" s="48" customFormat="1" ht="26.25" customHeight="1" x14ac:dyDescent="0.2">
      <c r="A120" s="1013"/>
      <c r="B120" s="1009"/>
      <c r="C120" s="814" t="s">
        <v>450</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33</v>
      </c>
      <c r="AB120" s="808"/>
      <c r="AC120" s="808"/>
      <c r="AD120" s="808"/>
      <c r="AE120" s="809"/>
      <c r="AF120" s="810" t="s">
        <v>33</v>
      </c>
      <c r="AG120" s="808"/>
      <c r="AH120" s="808"/>
      <c r="AI120" s="808"/>
      <c r="AJ120" s="809"/>
      <c r="AK120" s="810" t="s">
        <v>33</v>
      </c>
      <c r="AL120" s="808"/>
      <c r="AM120" s="808"/>
      <c r="AN120" s="808"/>
      <c r="AO120" s="809"/>
      <c r="AP120" s="811" t="s">
        <v>33</v>
      </c>
      <c r="AQ120" s="812"/>
      <c r="AR120" s="812"/>
      <c r="AS120" s="812"/>
      <c r="AT120" s="813"/>
      <c r="AU120" s="975" t="s">
        <v>377</v>
      </c>
      <c r="AV120" s="976"/>
      <c r="AW120" s="976"/>
      <c r="AX120" s="976"/>
      <c r="AY120" s="977"/>
      <c r="AZ120" s="798" t="s">
        <v>487</v>
      </c>
      <c r="BA120" s="789"/>
      <c r="BB120" s="789"/>
      <c r="BC120" s="789"/>
      <c r="BD120" s="789"/>
      <c r="BE120" s="789"/>
      <c r="BF120" s="789"/>
      <c r="BG120" s="789"/>
      <c r="BH120" s="789"/>
      <c r="BI120" s="789"/>
      <c r="BJ120" s="789"/>
      <c r="BK120" s="789"/>
      <c r="BL120" s="789"/>
      <c r="BM120" s="789"/>
      <c r="BN120" s="789"/>
      <c r="BO120" s="789"/>
      <c r="BP120" s="790"/>
      <c r="BQ120" s="799">
        <v>3514579</v>
      </c>
      <c r="BR120" s="800"/>
      <c r="BS120" s="800"/>
      <c r="BT120" s="800"/>
      <c r="BU120" s="800"/>
      <c r="BV120" s="800">
        <v>3839149</v>
      </c>
      <c r="BW120" s="800"/>
      <c r="BX120" s="800"/>
      <c r="BY120" s="800"/>
      <c r="BZ120" s="800"/>
      <c r="CA120" s="800">
        <v>3460129</v>
      </c>
      <c r="CB120" s="800"/>
      <c r="CC120" s="800"/>
      <c r="CD120" s="800"/>
      <c r="CE120" s="800"/>
      <c r="CF120" s="801">
        <v>18</v>
      </c>
      <c r="CG120" s="802"/>
      <c r="CH120" s="802"/>
      <c r="CI120" s="802"/>
      <c r="CJ120" s="802"/>
      <c r="CK120" s="983" t="s">
        <v>257</v>
      </c>
      <c r="CL120" s="984"/>
      <c r="CM120" s="984"/>
      <c r="CN120" s="984"/>
      <c r="CO120" s="985"/>
      <c r="CP120" s="853" t="s">
        <v>52</v>
      </c>
      <c r="CQ120" s="854"/>
      <c r="CR120" s="854"/>
      <c r="CS120" s="854"/>
      <c r="CT120" s="854"/>
      <c r="CU120" s="854"/>
      <c r="CV120" s="854"/>
      <c r="CW120" s="854"/>
      <c r="CX120" s="854"/>
      <c r="CY120" s="854"/>
      <c r="CZ120" s="854"/>
      <c r="DA120" s="854"/>
      <c r="DB120" s="854"/>
      <c r="DC120" s="854"/>
      <c r="DD120" s="854"/>
      <c r="DE120" s="854"/>
      <c r="DF120" s="855"/>
      <c r="DG120" s="799">
        <v>8324897</v>
      </c>
      <c r="DH120" s="800"/>
      <c r="DI120" s="800"/>
      <c r="DJ120" s="800"/>
      <c r="DK120" s="800"/>
      <c r="DL120" s="800">
        <v>7527706</v>
      </c>
      <c r="DM120" s="800"/>
      <c r="DN120" s="800"/>
      <c r="DO120" s="800"/>
      <c r="DP120" s="800"/>
      <c r="DQ120" s="800">
        <v>7712236</v>
      </c>
      <c r="DR120" s="800"/>
      <c r="DS120" s="800"/>
      <c r="DT120" s="800"/>
      <c r="DU120" s="800"/>
      <c r="DV120" s="803">
        <v>40.200000000000003</v>
      </c>
      <c r="DW120" s="803"/>
      <c r="DX120" s="803"/>
      <c r="DY120" s="803"/>
      <c r="DZ120" s="804"/>
    </row>
    <row r="121" spans="1:130" s="48" customFormat="1" ht="26.25" customHeight="1" x14ac:dyDescent="0.2">
      <c r="A121" s="1013"/>
      <c r="B121" s="1009"/>
      <c r="C121" s="836" t="s">
        <v>488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33</v>
      </c>
      <c r="AB121" s="808"/>
      <c r="AC121" s="808"/>
      <c r="AD121" s="808"/>
      <c r="AE121" s="809"/>
      <c r="AF121" s="810" t="s">
        <v>33</v>
      </c>
      <c r="AG121" s="808"/>
      <c r="AH121" s="808"/>
      <c r="AI121" s="808"/>
      <c r="AJ121" s="809"/>
      <c r="AK121" s="810" t="s">
        <v>33</v>
      </c>
      <c r="AL121" s="808"/>
      <c r="AM121" s="808"/>
      <c r="AN121" s="808"/>
      <c r="AO121" s="809"/>
      <c r="AP121" s="811" t="s">
        <v>33</v>
      </c>
      <c r="AQ121" s="812"/>
      <c r="AR121" s="812"/>
      <c r="AS121" s="812"/>
      <c r="AT121" s="813"/>
      <c r="AU121" s="978"/>
      <c r="AV121" s="979"/>
      <c r="AW121" s="979"/>
      <c r="AX121" s="979"/>
      <c r="AY121" s="980"/>
      <c r="AZ121" s="814" t="s">
        <v>489</v>
      </c>
      <c r="BA121" s="815"/>
      <c r="BB121" s="815"/>
      <c r="BC121" s="815"/>
      <c r="BD121" s="815"/>
      <c r="BE121" s="815"/>
      <c r="BF121" s="815"/>
      <c r="BG121" s="815"/>
      <c r="BH121" s="815"/>
      <c r="BI121" s="815"/>
      <c r="BJ121" s="815"/>
      <c r="BK121" s="815"/>
      <c r="BL121" s="815"/>
      <c r="BM121" s="815"/>
      <c r="BN121" s="815"/>
      <c r="BO121" s="815"/>
      <c r="BP121" s="816"/>
      <c r="BQ121" s="817">
        <v>6755778</v>
      </c>
      <c r="BR121" s="818"/>
      <c r="BS121" s="818"/>
      <c r="BT121" s="818"/>
      <c r="BU121" s="818"/>
      <c r="BV121" s="818">
        <v>6086165</v>
      </c>
      <c r="BW121" s="818"/>
      <c r="BX121" s="818"/>
      <c r="BY121" s="818"/>
      <c r="BZ121" s="818"/>
      <c r="CA121" s="818">
        <v>6184888</v>
      </c>
      <c r="CB121" s="818"/>
      <c r="CC121" s="818"/>
      <c r="CD121" s="818"/>
      <c r="CE121" s="818"/>
      <c r="CF121" s="819">
        <v>32.200000000000003</v>
      </c>
      <c r="CG121" s="820"/>
      <c r="CH121" s="820"/>
      <c r="CI121" s="820"/>
      <c r="CJ121" s="820"/>
      <c r="CK121" s="986"/>
      <c r="CL121" s="987"/>
      <c r="CM121" s="987"/>
      <c r="CN121" s="987"/>
      <c r="CO121" s="988"/>
      <c r="CP121" s="856" t="s">
        <v>431</v>
      </c>
      <c r="CQ121" s="857"/>
      <c r="CR121" s="857"/>
      <c r="CS121" s="857"/>
      <c r="CT121" s="857"/>
      <c r="CU121" s="857"/>
      <c r="CV121" s="857"/>
      <c r="CW121" s="857"/>
      <c r="CX121" s="857"/>
      <c r="CY121" s="857"/>
      <c r="CZ121" s="857"/>
      <c r="DA121" s="857"/>
      <c r="DB121" s="857"/>
      <c r="DC121" s="857"/>
      <c r="DD121" s="857"/>
      <c r="DE121" s="857"/>
      <c r="DF121" s="858"/>
      <c r="DG121" s="817" t="s">
        <v>33</v>
      </c>
      <c r="DH121" s="818"/>
      <c r="DI121" s="818"/>
      <c r="DJ121" s="818"/>
      <c r="DK121" s="818"/>
      <c r="DL121" s="818" t="s">
        <v>33</v>
      </c>
      <c r="DM121" s="818"/>
      <c r="DN121" s="818"/>
      <c r="DO121" s="818"/>
      <c r="DP121" s="818"/>
      <c r="DQ121" s="818" t="s">
        <v>33</v>
      </c>
      <c r="DR121" s="818"/>
      <c r="DS121" s="818"/>
      <c r="DT121" s="818"/>
      <c r="DU121" s="818"/>
      <c r="DV121" s="821" t="s">
        <v>33</v>
      </c>
      <c r="DW121" s="821"/>
      <c r="DX121" s="821"/>
      <c r="DY121" s="821"/>
      <c r="DZ121" s="822"/>
    </row>
    <row r="122" spans="1:130" s="48" customFormat="1" ht="26.25" customHeight="1" x14ac:dyDescent="0.2">
      <c r="A122" s="1013"/>
      <c r="B122" s="1009"/>
      <c r="C122" s="814" t="s">
        <v>62</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33</v>
      </c>
      <c r="AB122" s="808"/>
      <c r="AC122" s="808"/>
      <c r="AD122" s="808"/>
      <c r="AE122" s="809"/>
      <c r="AF122" s="810" t="s">
        <v>33</v>
      </c>
      <c r="AG122" s="808"/>
      <c r="AH122" s="808"/>
      <c r="AI122" s="808"/>
      <c r="AJ122" s="809"/>
      <c r="AK122" s="810" t="s">
        <v>33</v>
      </c>
      <c r="AL122" s="808"/>
      <c r="AM122" s="808"/>
      <c r="AN122" s="808"/>
      <c r="AO122" s="809"/>
      <c r="AP122" s="811" t="s">
        <v>33</v>
      </c>
      <c r="AQ122" s="812"/>
      <c r="AR122" s="812"/>
      <c r="AS122" s="812"/>
      <c r="AT122" s="813"/>
      <c r="AU122" s="978"/>
      <c r="AV122" s="979"/>
      <c r="AW122" s="979"/>
      <c r="AX122" s="979"/>
      <c r="AY122" s="980"/>
      <c r="AZ122" s="839" t="s">
        <v>490</v>
      </c>
      <c r="BA122" s="823"/>
      <c r="BB122" s="823"/>
      <c r="BC122" s="823"/>
      <c r="BD122" s="823"/>
      <c r="BE122" s="823"/>
      <c r="BF122" s="823"/>
      <c r="BG122" s="823"/>
      <c r="BH122" s="823"/>
      <c r="BI122" s="823"/>
      <c r="BJ122" s="823"/>
      <c r="BK122" s="823"/>
      <c r="BL122" s="823"/>
      <c r="BM122" s="823"/>
      <c r="BN122" s="823"/>
      <c r="BO122" s="823"/>
      <c r="BP122" s="824"/>
      <c r="BQ122" s="840">
        <v>21331563</v>
      </c>
      <c r="BR122" s="841"/>
      <c r="BS122" s="841"/>
      <c r="BT122" s="841"/>
      <c r="BU122" s="841"/>
      <c r="BV122" s="841">
        <v>20216939</v>
      </c>
      <c r="BW122" s="841"/>
      <c r="BX122" s="841"/>
      <c r="BY122" s="841"/>
      <c r="BZ122" s="841"/>
      <c r="CA122" s="841">
        <v>18967613</v>
      </c>
      <c r="CB122" s="841"/>
      <c r="CC122" s="841"/>
      <c r="CD122" s="841"/>
      <c r="CE122" s="841"/>
      <c r="CF122" s="859">
        <v>98.9</v>
      </c>
      <c r="CG122" s="860"/>
      <c r="CH122" s="860"/>
      <c r="CI122" s="860"/>
      <c r="CJ122" s="860"/>
      <c r="CK122" s="986"/>
      <c r="CL122" s="987"/>
      <c r="CM122" s="987"/>
      <c r="CN122" s="987"/>
      <c r="CO122" s="988"/>
      <c r="CP122" s="856" t="s">
        <v>393</v>
      </c>
      <c r="CQ122" s="857"/>
      <c r="CR122" s="857"/>
      <c r="CS122" s="857"/>
      <c r="CT122" s="857"/>
      <c r="CU122" s="857"/>
      <c r="CV122" s="857"/>
      <c r="CW122" s="857"/>
      <c r="CX122" s="857"/>
      <c r="CY122" s="857"/>
      <c r="CZ122" s="857"/>
      <c r="DA122" s="857"/>
      <c r="DB122" s="857"/>
      <c r="DC122" s="857"/>
      <c r="DD122" s="857"/>
      <c r="DE122" s="857"/>
      <c r="DF122" s="858"/>
      <c r="DG122" s="817" t="s">
        <v>33</v>
      </c>
      <c r="DH122" s="818"/>
      <c r="DI122" s="818"/>
      <c r="DJ122" s="818"/>
      <c r="DK122" s="818"/>
      <c r="DL122" s="818" t="s">
        <v>33</v>
      </c>
      <c r="DM122" s="818"/>
      <c r="DN122" s="818"/>
      <c r="DO122" s="818"/>
      <c r="DP122" s="818"/>
      <c r="DQ122" s="818" t="s">
        <v>33</v>
      </c>
      <c r="DR122" s="818"/>
      <c r="DS122" s="818"/>
      <c r="DT122" s="818"/>
      <c r="DU122" s="818"/>
      <c r="DV122" s="821" t="s">
        <v>33</v>
      </c>
      <c r="DW122" s="821"/>
      <c r="DX122" s="821"/>
      <c r="DY122" s="821"/>
      <c r="DZ122" s="822"/>
    </row>
    <row r="123" spans="1:130" s="48" customFormat="1" ht="26.25" customHeight="1" x14ac:dyDescent="0.2">
      <c r="A123" s="1013"/>
      <c r="B123" s="1009"/>
      <c r="C123" s="814" t="s">
        <v>483</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33</v>
      </c>
      <c r="AB123" s="808"/>
      <c r="AC123" s="808"/>
      <c r="AD123" s="808"/>
      <c r="AE123" s="809"/>
      <c r="AF123" s="810" t="s">
        <v>33</v>
      </c>
      <c r="AG123" s="808"/>
      <c r="AH123" s="808"/>
      <c r="AI123" s="808"/>
      <c r="AJ123" s="809"/>
      <c r="AK123" s="810" t="s">
        <v>33</v>
      </c>
      <c r="AL123" s="808"/>
      <c r="AM123" s="808"/>
      <c r="AN123" s="808"/>
      <c r="AO123" s="809"/>
      <c r="AP123" s="811" t="s">
        <v>33</v>
      </c>
      <c r="AQ123" s="812"/>
      <c r="AR123" s="812"/>
      <c r="AS123" s="812"/>
      <c r="AT123" s="813"/>
      <c r="AU123" s="981"/>
      <c r="AV123" s="982"/>
      <c r="AW123" s="982"/>
      <c r="AX123" s="982"/>
      <c r="AY123" s="982"/>
      <c r="AZ123" s="69" t="s">
        <v>91</v>
      </c>
      <c r="BA123" s="69"/>
      <c r="BB123" s="69"/>
      <c r="BC123" s="69"/>
      <c r="BD123" s="69"/>
      <c r="BE123" s="69"/>
      <c r="BF123" s="69"/>
      <c r="BG123" s="69"/>
      <c r="BH123" s="69"/>
      <c r="BI123" s="69"/>
      <c r="BJ123" s="69"/>
      <c r="BK123" s="69"/>
      <c r="BL123" s="69"/>
      <c r="BM123" s="69"/>
      <c r="BN123" s="69"/>
      <c r="BO123" s="828" t="s">
        <v>491</v>
      </c>
      <c r="BP123" s="842"/>
      <c r="BQ123" s="861">
        <v>31601920</v>
      </c>
      <c r="BR123" s="862"/>
      <c r="BS123" s="862"/>
      <c r="BT123" s="862"/>
      <c r="BU123" s="862"/>
      <c r="BV123" s="862">
        <v>30142253</v>
      </c>
      <c r="BW123" s="862"/>
      <c r="BX123" s="862"/>
      <c r="BY123" s="862"/>
      <c r="BZ123" s="862"/>
      <c r="CA123" s="862">
        <v>28612630</v>
      </c>
      <c r="CB123" s="862"/>
      <c r="CC123" s="862"/>
      <c r="CD123" s="862"/>
      <c r="CE123" s="862"/>
      <c r="CF123" s="843"/>
      <c r="CG123" s="844"/>
      <c r="CH123" s="844"/>
      <c r="CI123" s="844"/>
      <c r="CJ123" s="845"/>
      <c r="CK123" s="986"/>
      <c r="CL123" s="987"/>
      <c r="CM123" s="987"/>
      <c r="CN123" s="987"/>
      <c r="CO123" s="988"/>
      <c r="CP123" s="856" t="s">
        <v>464</v>
      </c>
      <c r="CQ123" s="857"/>
      <c r="CR123" s="857"/>
      <c r="CS123" s="857"/>
      <c r="CT123" s="857"/>
      <c r="CU123" s="857"/>
      <c r="CV123" s="857"/>
      <c r="CW123" s="857"/>
      <c r="CX123" s="857"/>
      <c r="CY123" s="857"/>
      <c r="CZ123" s="857"/>
      <c r="DA123" s="857"/>
      <c r="DB123" s="857"/>
      <c r="DC123" s="857"/>
      <c r="DD123" s="857"/>
      <c r="DE123" s="857"/>
      <c r="DF123" s="858"/>
      <c r="DG123" s="807" t="s">
        <v>33</v>
      </c>
      <c r="DH123" s="808"/>
      <c r="DI123" s="808"/>
      <c r="DJ123" s="808"/>
      <c r="DK123" s="809"/>
      <c r="DL123" s="810" t="s">
        <v>33</v>
      </c>
      <c r="DM123" s="808"/>
      <c r="DN123" s="808"/>
      <c r="DO123" s="808"/>
      <c r="DP123" s="809"/>
      <c r="DQ123" s="810" t="s">
        <v>33</v>
      </c>
      <c r="DR123" s="808"/>
      <c r="DS123" s="808"/>
      <c r="DT123" s="808"/>
      <c r="DU123" s="809"/>
      <c r="DV123" s="811" t="s">
        <v>33</v>
      </c>
      <c r="DW123" s="812"/>
      <c r="DX123" s="812"/>
      <c r="DY123" s="812"/>
      <c r="DZ123" s="813"/>
    </row>
    <row r="124" spans="1:130" s="48" customFormat="1" ht="26.25" customHeight="1" x14ac:dyDescent="0.2">
      <c r="A124" s="1013"/>
      <c r="B124" s="1009"/>
      <c r="C124" s="814" t="s">
        <v>426</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33</v>
      </c>
      <c r="AB124" s="808"/>
      <c r="AC124" s="808"/>
      <c r="AD124" s="808"/>
      <c r="AE124" s="809"/>
      <c r="AF124" s="810" t="s">
        <v>33</v>
      </c>
      <c r="AG124" s="808"/>
      <c r="AH124" s="808"/>
      <c r="AI124" s="808"/>
      <c r="AJ124" s="809"/>
      <c r="AK124" s="810" t="s">
        <v>33</v>
      </c>
      <c r="AL124" s="808"/>
      <c r="AM124" s="808"/>
      <c r="AN124" s="808"/>
      <c r="AO124" s="809"/>
      <c r="AP124" s="811" t="s">
        <v>33</v>
      </c>
      <c r="AQ124" s="812"/>
      <c r="AR124" s="812"/>
      <c r="AS124" s="812"/>
      <c r="AT124" s="813"/>
      <c r="AU124" s="863" t="s">
        <v>238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42.4</v>
      </c>
      <c r="BR124" s="867"/>
      <c r="BS124" s="867"/>
      <c r="BT124" s="867"/>
      <c r="BU124" s="867"/>
      <c r="BV124" s="867">
        <v>31.2</v>
      </c>
      <c r="BW124" s="867"/>
      <c r="BX124" s="867"/>
      <c r="BY124" s="867"/>
      <c r="BZ124" s="867"/>
      <c r="CA124" s="867">
        <v>28.6</v>
      </c>
      <c r="CB124" s="867"/>
      <c r="CC124" s="867"/>
      <c r="CD124" s="867"/>
      <c r="CE124" s="867"/>
      <c r="CF124" s="868"/>
      <c r="CG124" s="869"/>
      <c r="CH124" s="869"/>
      <c r="CI124" s="869"/>
      <c r="CJ124" s="870"/>
      <c r="CK124" s="989"/>
      <c r="CL124" s="989"/>
      <c r="CM124" s="989"/>
      <c r="CN124" s="989"/>
      <c r="CO124" s="990"/>
      <c r="CP124" s="856" t="s">
        <v>445</v>
      </c>
      <c r="CQ124" s="857"/>
      <c r="CR124" s="857"/>
      <c r="CS124" s="857"/>
      <c r="CT124" s="857"/>
      <c r="CU124" s="857"/>
      <c r="CV124" s="857"/>
      <c r="CW124" s="857"/>
      <c r="CX124" s="857"/>
      <c r="CY124" s="857"/>
      <c r="CZ124" s="857"/>
      <c r="DA124" s="857"/>
      <c r="DB124" s="857"/>
      <c r="DC124" s="857"/>
      <c r="DD124" s="857"/>
      <c r="DE124" s="857"/>
      <c r="DF124" s="858"/>
      <c r="DG124" s="846" t="s">
        <v>33</v>
      </c>
      <c r="DH124" s="847"/>
      <c r="DI124" s="847"/>
      <c r="DJ124" s="847"/>
      <c r="DK124" s="848"/>
      <c r="DL124" s="849" t="s">
        <v>33</v>
      </c>
      <c r="DM124" s="847"/>
      <c r="DN124" s="847"/>
      <c r="DO124" s="847"/>
      <c r="DP124" s="848"/>
      <c r="DQ124" s="849" t="s">
        <v>33</v>
      </c>
      <c r="DR124" s="847"/>
      <c r="DS124" s="847"/>
      <c r="DT124" s="847"/>
      <c r="DU124" s="848"/>
      <c r="DV124" s="850" t="s">
        <v>33</v>
      </c>
      <c r="DW124" s="851"/>
      <c r="DX124" s="851"/>
      <c r="DY124" s="851"/>
      <c r="DZ124" s="852"/>
    </row>
    <row r="125" spans="1:130" s="48" customFormat="1" ht="26.25" customHeight="1" x14ac:dyDescent="0.2">
      <c r="A125" s="1013"/>
      <c r="B125" s="1009"/>
      <c r="C125" s="814" t="s">
        <v>166</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33</v>
      </c>
      <c r="AB125" s="808"/>
      <c r="AC125" s="808"/>
      <c r="AD125" s="808"/>
      <c r="AE125" s="809"/>
      <c r="AF125" s="810" t="s">
        <v>33</v>
      </c>
      <c r="AG125" s="808"/>
      <c r="AH125" s="808"/>
      <c r="AI125" s="808"/>
      <c r="AJ125" s="809"/>
      <c r="AK125" s="810" t="s">
        <v>33</v>
      </c>
      <c r="AL125" s="808"/>
      <c r="AM125" s="808"/>
      <c r="AN125" s="808"/>
      <c r="AO125" s="809"/>
      <c r="AP125" s="811" t="s">
        <v>33</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417</v>
      </c>
      <c r="CL125" s="984"/>
      <c r="CM125" s="984"/>
      <c r="CN125" s="984"/>
      <c r="CO125" s="985"/>
      <c r="CP125" s="798" t="s">
        <v>207</v>
      </c>
      <c r="CQ125" s="789"/>
      <c r="CR125" s="789"/>
      <c r="CS125" s="789"/>
      <c r="CT125" s="789"/>
      <c r="CU125" s="789"/>
      <c r="CV125" s="789"/>
      <c r="CW125" s="789"/>
      <c r="CX125" s="789"/>
      <c r="CY125" s="789"/>
      <c r="CZ125" s="789"/>
      <c r="DA125" s="789"/>
      <c r="DB125" s="789"/>
      <c r="DC125" s="789"/>
      <c r="DD125" s="789"/>
      <c r="DE125" s="789"/>
      <c r="DF125" s="790"/>
      <c r="DG125" s="799" t="s">
        <v>33</v>
      </c>
      <c r="DH125" s="800"/>
      <c r="DI125" s="800"/>
      <c r="DJ125" s="800"/>
      <c r="DK125" s="800"/>
      <c r="DL125" s="800" t="s">
        <v>33</v>
      </c>
      <c r="DM125" s="800"/>
      <c r="DN125" s="800"/>
      <c r="DO125" s="800"/>
      <c r="DP125" s="800"/>
      <c r="DQ125" s="800" t="s">
        <v>33</v>
      </c>
      <c r="DR125" s="800"/>
      <c r="DS125" s="800"/>
      <c r="DT125" s="800"/>
      <c r="DU125" s="800"/>
      <c r="DV125" s="803" t="s">
        <v>33</v>
      </c>
      <c r="DW125" s="803"/>
      <c r="DX125" s="803"/>
      <c r="DY125" s="803"/>
      <c r="DZ125" s="804"/>
    </row>
    <row r="126" spans="1:130" s="48" customFormat="1" ht="26.25" customHeight="1" x14ac:dyDescent="0.2">
      <c r="A126" s="1013"/>
      <c r="B126" s="1009"/>
      <c r="C126" s="814" t="s">
        <v>486</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449239</v>
      </c>
      <c r="AB126" s="808"/>
      <c r="AC126" s="808"/>
      <c r="AD126" s="808"/>
      <c r="AE126" s="809"/>
      <c r="AF126" s="810">
        <v>443877</v>
      </c>
      <c r="AG126" s="808"/>
      <c r="AH126" s="808"/>
      <c r="AI126" s="808"/>
      <c r="AJ126" s="809"/>
      <c r="AK126" s="810">
        <v>172965</v>
      </c>
      <c r="AL126" s="808"/>
      <c r="AM126" s="808"/>
      <c r="AN126" s="808"/>
      <c r="AO126" s="809"/>
      <c r="AP126" s="811">
        <v>0.9</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89</v>
      </c>
      <c r="CQ126" s="815"/>
      <c r="CR126" s="815"/>
      <c r="CS126" s="815"/>
      <c r="CT126" s="815"/>
      <c r="CU126" s="815"/>
      <c r="CV126" s="815"/>
      <c r="CW126" s="815"/>
      <c r="CX126" s="815"/>
      <c r="CY126" s="815"/>
      <c r="CZ126" s="815"/>
      <c r="DA126" s="815"/>
      <c r="DB126" s="815"/>
      <c r="DC126" s="815"/>
      <c r="DD126" s="815"/>
      <c r="DE126" s="815"/>
      <c r="DF126" s="816"/>
      <c r="DG126" s="817" t="s">
        <v>33</v>
      </c>
      <c r="DH126" s="818"/>
      <c r="DI126" s="818"/>
      <c r="DJ126" s="818"/>
      <c r="DK126" s="818"/>
      <c r="DL126" s="818" t="s">
        <v>33</v>
      </c>
      <c r="DM126" s="818"/>
      <c r="DN126" s="818"/>
      <c r="DO126" s="818"/>
      <c r="DP126" s="818"/>
      <c r="DQ126" s="818" t="s">
        <v>33</v>
      </c>
      <c r="DR126" s="818"/>
      <c r="DS126" s="818"/>
      <c r="DT126" s="818"/>
      <c r="DU126" s="818"/>
      <c r="DV126" s="821" t="s">
        <v>33</v>
      </c>
      <c r="DW126" s="821"/>
      <c r="DX126" s="821"/>
      <c r="DY126" s="821"/>
      <c r="DZ126" s="822"/>
    </row>
    <row r="127" spans="1:130" s="48" customFormat="1" ht="26.25" customHeight="1" x14ac:dyDescent="0.2">
      <c r="A127" s="1014"/>
      <c r="B127" s="1011"/>
      <c r="C127" s="839" t="s">
        <v>288</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33</v>
      </c>
      <c r="AB127" s="808"/>
      <c r="AC127" s="808"/>
      <c r="AD127" s="808"/>
      <c r="AE127" s="809"/>
      <c r="AF127" s="810" t="s">
        <v>33</v>
      </c>
      <c r="AG127" s="808"/>
      <c r="AH127" s="808"/>
      <c r="AI127" s="808"/>
      <c r="AJ127" s="809"/>
      <c r="AK127" s="810" t="s">
        <v>33</v>
      </c>
      <c r="AL127" s="808"/>
      <c r="AM127" s="808"/>
      <c r="AN127" s="808"/>
      <c r="AO127" s="809"/>
      <c r="AP127" s="811" t="s">
        <v>33</v>
      </c>
      <c r="AQ127" s="812"/>
      <c r="AR127" s="812"/>
      <c r="AS127" s="812"/>
      <c r="AT127" s="813"/>
      <c r="AU127" s="56"/>
      <c r="AV127" s="56"/>
      <c r="AW127" s="56"/>
      <c r="AX127" s="871" t="s">
        <v>388</v>
      </c>
      <c r="AY127" s="872"/>
      <c r="AZ127" s="872"/>
      <c r="BA127" s="872"/>
      <c r="BB127" s="872"/>
      <c r="BC127" s="872"/>
      <c r="BD127" s="872"/>
      <c r="BE127" s="873"/>
      <c r="BF127" s="874" t="s">
        <v>492</v>
      </c>
      <c r="BG127" s="872"/>
      <c r="BH127" s="872"/>
      <c r="BI127" s="872"/>
      <c r="BJ127" s="872"/>
      <c r="BK127" s="872"/>
      <c r="BL127" s="873"/>
      <c r="BM127" s="874" t="s">
        <v>411</v>
      </c>
      <c r="BN127" s="872"/>
      <c r="BO127" s="872"/>
      <c r="BP127" s="872"/>
      <c r="BQ127" s="872"/>
      <c r="BR127" s="872"/>
      <c r="BS127" s="873"/>
      <c r="BT127" s="874" t="s">
        <v>82</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335</v>
      </c>
      <c r="CQ127" s="815"/>
      <c r="CR127" s="815"/>
      <c r="CS127" s="815"/>
      <c r="CT127" s="815"/>
      <c r="CU127" s="815"/>
      <c r="CV127" s="815"/>
      <c r="CW127" s="815"/>
      <c r="CX127" s="815"/>
      <c r="CY127" s="815"/>
      <c r="CZ127" s="815"/>
      <c r="DA127" s="815"/>
      <c r="DB127" s="815"/>
      <c r="DC127" s="815"/>
      <c r="DD127" s="815"/>
      <c r="DE127" s="815"/>
      <c r="DF127" s="816"/>
      <c r="DG127" s="817" t="s">
        <v>33</v>
      </c>
      <c r="DH127" s="818"/>
      <c r="DI127" s="818"/>
      <c r="DJ127" s="818"/>
      <c r="DK127" s="818"/>
      <c r="DL127" s="818" t="s">
        <v>33</v>
      </c>
      <c r="DM127" s="818"/>
      <c r="DN127" s="818"/>
      <c r="DO127" s="818"/>
      <c r="DP127" s="818"/>
      <c r="DQ127" s="818" t="s">
        <v>33</v>
      </c>
      <c r="DR127" s="818"/>
      <c r="DS127" s="818"/>
      <c r="DT127" s="818"/>
      <c r="DU127" s="818"/>
      <c r="DV127" s="821" t="s">
        <v>33</v>
      </c>
      <c r="DW127" s="821"/>
      <c r="DX127" s="821"/>
      <c r="DY127" s="821"/>
      <c r="DZ127" s="822"/>
    </row>
    <row r="128" spans="1:130" s="48" customFormat="1" ht="26.25" customHeight="1" x14ac:dyDescent="0.2">
      <c r="A128" s="876" t="s">
        <v>493</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494</v>
      </c>
      <c r="X128" s="878"/>
      <c r="Y128" s="878"/>
      <c r="Z128" s="879"/>
      <c r="AA128" s="791">
        <v>569984</v>
      </c>
      <c r="AB128" s="792"/>
      <c r="AC128" s="792"/>
      <c r="AD128" s="792"/>
      <c r="AE128" s="793"/>
      <c r="AF128" s="794">
        <v>586986</v>
      </c>
      <c r="AG128" s="792"/>
      <c r="AH128" s="792"/>
      <c r="AI128" s="792"/>
      <c r="AJ128" s="793"/>
      <c r="AK128" s="794">
        <v>591864</v>
      </c>
      <c r="AL128" s="792"/>
      <c r="AM128" s="792"/>
      <c r="AN128" s="792"/>
      <c r="AO128" s="793"/>
      <c r="AP128" s="880"/>
      <c r="AQ128" s="881"/>
      <c r="AR128" s="881"/>
      <c r="AS128" s="881"/>
      <c r="AT128" s="882"/>
      <c r="AU128" s="56"/>
      <c r="AV128" s="56"/>
      <c r="AW128" s="56"/>
      <c r="AX128" s="788" t="s">
        <v>495</v>
      </c>
      <c r="AY128" s="789"/>
      <c r="AZ128" s="789"/>
      <c r="BA128" s="789"/>
      <c r="BB128" s="789"/>
      <c r="BC128" s="789"/>
      <c r="BD128" s="789"/>
      <c r="BE128" s="790"/>
      <c r="BF128" s="883" t="s">
        <v>33</v>
      </c>
      <c r="BG128" s="884"/>
      <c r="BH128" s="884"/>
      <c r="BI128" s="884"/>
      <c r="BJ128" s="884"/>
      <c r="BK128" s="884"/>
      <c r="BL128" s="885"/>
      <c r="BM128" s="883">
        <v>12.39</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237</v>
      </c>
      <c r="CQ128" s="682"/>
      <c r="CR128" s="682"/>
      <c r="CS128" s="682"/>
      <c r="CT128" s="682"/>
      <c r="CU128" s="682"/>
      <c r="CV128" s="682"/>
      <c r="CW128" s="682"/>
      <c r="CX128" s="682"/>
      <c r="CY128" s="682"/>
      <c r="CZ128" s="682"/>
      <c r="DA128" s="682"/>
      <c r="DB128" s="682"/>
      <c r="DC128" s="682"/>
      <c r="DD128" s="682"/>
      <c r="DE128" s="682"/>
      <c r="DF128" s="888"/>
      <c r="DG128" s="889">
        <v>128288</v>
      </c>
      <c r="DH128" s="890"/>
      <c r="DI128" s="890"/>
      <c r="DJ128" s="890"/>
      <c r="DK128" s="890"/>
      <c r="DL128" s="890">
        <v>99100</v>
      </c>
      <c r="DM128" s="890"/>
      <c r="DN128" s="890"/>
      <c r="DO128" s="890"/>
      <c r="DP128" s="890"/>
      <c r="DQ128" s="890">
        <v>96100</v>
      </c>
      <c r="DR128" s="890"/>
      <c r="DS128" s="890"/>
      <c r="DT128" s="890"/>
      <c r="DU128" s="890"/>
      <c r="DV128" s="891">
        <v>0.5</v>
      </c>
      <c r="DW128" s="891"/>
      <c r="DX128" s="891"/>
      <c r="DY128" s="891"/>
      <c r="DZ128" s="892"/>
    </row>
    <row r="129" spans="1:131" s="48" customFormat="1" ht="26.25" customHeight="1" x14ac:dyDescent="0.2">
      <c r="A129" s="805" t="s">
        <v>159</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79</v>
      </c>
      <c r="X129" s="894"/>
      <c r="Y129" s="894"/>
      <c r="Z129" s="895"/>
      <c r="AA129" s="807">
        <v>20871660</v>
      </c>
      <c r="AB129" s="808"/>
      <c r="AC129" s="808"/>
      <c r="AD129" s="808"/>
      <c r="AE129" s="809"/>
      <c r="AF129" s="810">
        <v>20492931</v>
      </c>
      <c r="AG129" s="808"/>
      <c r="AH129" s="808"/>
      <c r="AI129" s="808"/>
      <c r="AJ129" s="809"/>
      <c r="AK129" s="810">
        <v>21092262</v>
      </c>
      <c r="AL129" s="808"/>
      <c r="AM129" s="808"/>
      <c r="AN129" s="808"/>
      <c r="AO129" s="809"/>
      <c r="AP129" s="896"/>
      <c r="AQ129" s="897"/>
      <c r="AR129" s="897"/>
      <c r="AS129" s="897"/>
      <c r="AT129" s="898"/>
      <c r="AU129" s="67"/>
      <c r="AV129" s="67"/>
      <c r="AW129" s="67"/>
      <c r="AX129" s="899" t="s">
        <v>86</v>
      </c>
      <c r="AY129" s="815"/>
      <c r="AZ129" s="815"/>
      <c r="BA129" s="815"/>
      <c r="BB129" s="815"/>
      <c r="BC129" s="815"/>
      <c r="BD129" s="815"/>
      <c r="BE129" s="816"/>
      <c r="BF129" s="900" t="s">
        <v>33</v>
      </c>
      <c r="BG129" s="901"/>
      <c r="BH129" s="901"/>
      <c r="BI129" s="901"/>
      <c r="BJ129" s="901"/>
      <c r="BK129" s="901"/>
      <c r="BL129" s="902"/>
      <c r="BM129" s="900">
        <v>17.39</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92</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54</v>
      </c>
      <c r="X130" s="894"/>
      <c r="Y130" s="894"/>
      <c r="Z130" s="895"/>
      <c r="AA130" s="807">
        <v>2031790</v>
      </c>
      <c r="AB130" s="808"/>
      <c r="AC130" s="808"/>
      <c r="AD130" s="808"/>
      <c r="AE130" s="809"/>
      <c r="AF130" s="810">
        <v>1986091</v>
      </c>
      <c r="AG130" s="808"/>
      <c r="AH130" s="808"/>
      <c r="AI130" s="808"/>
      <c r="AJ130" s="809"/>
      <c r="AK130" s="810">
        <v>1904306</v>
      </c>
      <c r="AL130" s="808"/>
      <c r="AM130" s="808"/>
      <c r="AN130" s="808"/>
      <c r="AO130" s="809"/>
      <c r="AP130" s="896"/>
      <c r="AQ130" s="897"/>
      <c r="AR130" s="897"/>
      <c r="AS130" s="897"/>
      <c r="AT130" s="898"/>
      <c r="AU130" s="67"/>
      <c r="AV130" s="67"/>
      <c r="AW130" s="67"/>
      <c r="AX130" s="899" t="s">
        <v>459</v>
      </c>
      <c r="AY130" s="815"/>
      <c r="AZ130" s="815"/>
      <c r="BA130" s="815"/>
      <c r="BB130" s="815"/>
      <c r="BC130" s="815"/>
      <c r="BD130" s="815"/>
      <c r="BE130" s="816"/>
      <c r="BF130" s="904">
        <v>7.4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497</v>
      </c>
      <c r="X131" s="911"/>
      <c r="Y131" s="911"/>
      <c r="Z131" s="912"/>
      <c r="AA131" s="846">
        <v>18839870</v>
      </c>
      <c r="AB131" s="847"/>
      <c r="AC131" s="847"/>
      <c r="AD131" s="847"/>
      <c r="AE131" s="848"/>
      <c r="AF131" s="849">
        <v>18506840</v>
      </c>
      <c r="AG131" s="847"/>
      <c r="AH131" s="847"/>
      <c r="AI131" s="847"/>
      <c r="AJ131" s="848"/>
      <c r="AK131" s="849">
        <v>19187956</v>
      </c>
      <c r="AL131" s="847"/>
      <c r="AM131" s="847"/>
      <c r="AN131" s="847"/>
      <c r="AO131" s="848"/>
      <c r="AP131" s="913"/>
      <c r="AQ131" s="914"/>
      <c r="AR131" s="914"/>
      <c r="AS131" s="914"/>
      <c r="AT131" s="915"/>
      <c r="AU131" s="67"/>
      <c r="AV131" s="67"/>
      <c r="AW131" s="67"/>
      <c r="AX131" s="916" t="s">
        <v>499</v>
      </c>
      <c r="AY131" s="682"/>
      <c r="AZ131" s="682"/>
      <c r="BA131" s="682"/>
      <c r="BB131" s="682"/>
      <c r="BC131" s="682"/>
      <c r="BD131" s="682"/>
      <c r="BE131" s="888"/>
      <c r="BF131" s="917">
        <v>28.6</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500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498</v>
      </c>
      <c r="W132" s="923"/>
      <c r="X132" s="923"/>
      <c r="Y132" s="923"/>
      <c r="Z132" s="924"/>
      <c r="AA132" s="925">
        <v>7.4725250230000002</v>
      </c>
      <c r="AB132" s="926"/>
      <c r="AC132" s="926"/>
      <c r="AD132" s="926"/>
      <c r="AE132" s="927"/>
      <c r="AF132" s="928">
        <v>8.4965396579999997</v>
      </c>
      <c r="AG132" s="926"/>
      <c r="AH132" s="926"/>
      <c r="AI132" s="926"/>
      <c r="AJ132" s="927"/>
      <c r="AK132" s="928">
        <v>6.3866729729999996</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361</v>
      </c>
      <c r="W133" s="930"/>
      <c r="X133" s="930"/>
      <c r="Y133" s="930"/>
      <c r="Z133" s="931"/>
      <c r="AA133" s="932">
        <v>7.5</v>
      </c>
      <c r="AB133" s="933"/>
      <c r="AC133" s="933"/>
      <c r="AD133" s="933"/>
      <c r="AE133" s="934"/>
      <c r="AF133" s="932">
        <v>7.7</v>
      </c>
      <c r="AG133" s="933"/>
      <c r="AH133" s="933"/>
      <c r="AI133" s="933"/>
      <c r="AJ133" s="934"/>
      <c r="AK133" s="932">
        <v>7.4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V3pJe1cqNtz+UBGhSTpwbHWM6Tyc8PMSH1meU65PhcktUb5YlINuy5uIA97MqVhhREtwGbPxobImi2DhC+jA==" saltValue="6/c5f9vN9DMd5Abtj2cdg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501</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5QLYO+iYXswRMEzEok1nXFvUDGPvtjBKCkUYWKS4E1kQuMdQrUZNrp5nltZPajnbjchDgT30V8Vrc/236xp+uQ==" saltValue="GiJonA0y50XhxSbQ9ZMFa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ROdkF/VigUYJGTUS4oQItKmvMRx1PGqkCT28fpWKyv6XLPHEtvJP8uF/cEmucjbrw1xIzS5OlhGHfTwxrlXPfw==" saltValue="kUvfLwSB2RzcVdi4h9//U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503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504</v>
      </c>
      <c r="AP7" s="127"/>
      <c r="AQ7" s="138" t="s">
        <v>357</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298</v>
      </c>
      <c r="AQ8" s="139" t="s">
        <v>353</v>
      </c>
      <c r="AR8" s="153" t="s">
        <v>196</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183</v>
      </c>
      <c r="AL9" s="1016"/>
      <c r="AM9" s="1016"/>
      <c r="AN9" s="1017"/>
      <c r="AO9" s="117">
        <v>6634732</v>
      </c>
      <c r="AP9" s="117">
        <v>66244</v>
      </c>
      <c r="AQ9" s="140">
        <v>63160</v>
      </c>
      <c r="AR9" s="154">
        <v>4.9000000000000004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341</v>
      </c>
      <c r="AL10" s="1016"/>
      <c r="AM10" s="1016"/>
      <c r="AN10" s="1017"/>
      <c r="AO10" s="118">
        <v>66928</v>
      </c>
      <c r="AP10" s="118">
        <v>668</v>
      </c>
      <c r="AQ10" s="141">
        <v>4257</v>
      </c>
      <c r="AR10" s="155">
        <v>-84.3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505</v>
      </c>
      <c r="AL11" s="1016"/>
      <c r="AM11" s="1016"/>
      <c r="AN11" s="1017"/>
      <c r="AO11" s="118">
        <v>52347</v>
      </c>
      <c r="AP11" s="118">
        <v>523</v>
      </c>
      <c r="AQ11" s="141">
        <v>595</v>
      </c>
      <c r="AR11" s="155">
        <v>-12.1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244</v>
      </c>
      <c r="AL12" s="1016"/>
      <c r="AM12" s="1016"/>
      <c r="AN12" s="1017"/>
      <c r="AO12" s="118" t="s">
        <v>33</v>
      </c>
      <c r="AP12" s="118" t="s">
        <v>33</v>
      </c>
      <c r="AQ12" s="141">
        <v>9</v>
      </c>
      <c r="AR12" s="155" t="s">
        <v>33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506</v>
      </c>
      <c r="AL13" s="1016"/>
      <c r="AM13" s="1016"/>
      <c r="AN13" s="1017"/>
      <c r="AO13" s="118">
        <v>289170</v>
      </c>
      <c r="AP13" s="118">
        <v>2887</v>
      </c>
      <c r="AQ13" s="141">
        <v>2608</v>
      </c>
      <c r="AR13" s="155">
        <v>10.7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456</v>
      </c>
      <c r="AL14" s="1016"/>
      <c r="AM14" s="1016"/>
      <c r="AN14" s="1017"/>
      <c r="AO14" s="118">
        <v>47175</v>
      </c>
      <c r="AP14" s="118">
        <v>471</v>
      </c>
      <c r="AQ14" s="141">
        <v>1202</v>
      </c>
      <c r="AR14" s="155">
        <v>-60.8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507</v>
      </c>
      <c r="AL15" s="1019"/>
      <c r="AM15" s="1019"/>
      <c r="AN15" s="1020"/>
      <c r="AO15" s="118">
        <v>-409311</v>
      </c>
      <c r="AP15" s="118">
        <v>-4087</v>
      </c>
      <c r="AQ15" s="141">
        <v>-3084</v>
      </c>
      <c r="AR15" s="155">
        <v>32.5</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91</v>
      </c>
      <c r="AL16" s="1019"/>
      <c r="AM16" s="1019"/>
      <c r="AN16" s="1020"/>
      <c r="AO16" s="118">
        <v>6681041</v>
      </c>
      <c r="AP16" s="118">
        <v>66706</v>
      </c>
      <c r="AQ16" s="141">
        <v>68747</v>
      </c>
      <c r="AR16" s="155">
        <v>-3</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309</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370</v>
      </c>
      <c r="AQ20" s="142" t="s">
        <v>384</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509</v>
      </c>
      <c r="AL21" s="1022"/>
      <c r="AM21" s="1022"/>
      <c r="AN21" s="1023"/>
      <c r="AO21" s="120">
        <v>6.12</v>
      </c>
      <c r="AP21" s="130">
        <v>6.22</v>
      </c>
      <c r="AQ21" s="143">
        <v>-0.1</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317</v>
      </c>
      <c r="AL22" s="1022"/>
      <c r="AM22" s="1022"/>
      <c r="AN22" s="1023"/>
      <c r="AO22" s="121">
        <v>101.2</v>
      </c>
      <c r="AP22" s="131">
        <v>98.7</v>
      </c>
      <c r="AQ22" s="144">
        <v>2.5</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24" t="s">
        <v>510</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2" x14ac:dyDescent="0.2">
      <c r="A27" s="85"/>
      <c r="AO27" s="90"/>
      <c r="AP27" s="90"/>
      <c r="AQ27" s="90"/>
      <c r="AR27" s="90"/>
      <c r="AS27" s="90"/>
      <c r="AT27" s="90"/>
    </row>
    <row r="28" spans="1:46" ht="16.2" x14ac:dyDescent="0.2">
      <c r="A28" s="82" t="s">
        <v>481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511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504</v>
      </c>
      <c r="AP30" s="127"/>
      <c r="AQ30" s="138" t="s">
        <v>357</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298</v>
      </c>
      <c r="AQ31" s="139" t="s">
        <v>353</v>
      </c>
      <c r="AR31" s="153" t="s">
        <v>196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50</v>
      </c>
      <c r="AL32" s="1026"/>
      <c r="AM32" s="1026"/>
      <c r="AN32" s="1027"/>
      <c r="AO32" s="118">
        <v>2705540</v>
      </c>
      <c r="AP32" s="118">
        <v>27013</v>
      </c>
      <c r="AQ32" s="145">
        <v>33476</v>
      </c>
      <c r="AR32" s="155">
        <v>-19.3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181</v>
      </c>
      <c r="AL33" s="1026"/>
      <c r="AM33" s="1026"/>
      <c r="AN33" s="1027"/>
      <c r="AO33" s="118" t="s">
        <v>33</v>
      </c>
      <c r="AP33" s="118" t="s">
        <v>33</v>
      </c>
      <c r="AQ33" s="145" t="s">
        <v>33</v>
      </c>
      <c r="AR33" s="155" t="s">
        <v>33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512</v>
      </c>
      <c r="AL34" s="1026"/>
      <c r="AM34" s="1026"/>
      <c r="AN34" s="1027"/>
      <c r="AO34" s="118" t="s">
        <v>33</v>
      </c>
      <c r="AP34" s="118" t="s">
        <v>33</v>
      </c>
      <c r="AQ34" s="145">
        <v>23</v>
      </c>
      <c r="AR34" s="155" t="s">
        <v>33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513</v>
      </c>
      <c r="AL35" s="1026"/>
      <c r="AM35" s="1026"/>
      <c r="AN35" s="1027"/>
      <c r="AO35" s="118">
        <v>575439</v>
      </c>
      <c r="AP35" s="118">
        <v>5745</v>
      </c>
      <c r="AQ35" s="145">
        <v>5696</v>
      </c>
      <c r="AR35" s="155">
        <v>0.9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275</v>
      </c>
      <c r="AL36" s="1026"/>
      <c r="AM36" s="1026"/>
      <c r="AN36" s="1027"/>
      <c r="AO36" s="118">
        <v>267698</v>
      </c>
      <c r="AP36" s="118">
        <v>2673</v>
      </c>
      <c r="AQ36" s="145">
        <v>1273</v>
      </c>
      <c r="AR36" s="155">
        <v>110</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471</v>
      </c>
      <c r="AL37" s="1026"/>
      <c r="AM37" s="1026"/>
      <c r="AN37" s="1027"/>
      <c r="AO37" s="118">
        <v>172965</v>
      </c>
      <c r="AP37" s="118">
        <v>1727</v>
      </c>
      <c r="AQ37" s="145">
        <v>486</v>
      </c>
      <c r="AR37" s="155">
        <v>255.3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311</v>
      </c>
      <c r="AL38" s="1029"/>
      <c r="AM38" s="1029"/>
      <c r="AN38" s="1030"/>
      <c r="AO38" s="122" t="s">
        <v>33</v>
      </c>
      <c r="AP38" s="122" t="s">
        <v>33</v>
      </c>
      <c r="AQ38" s="146">
        <v>0</v>
      </c>
      <c r="AR38" s="144" t="s">
        <v>33</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260</v>
      </c>
      <c r="AL39" s="1029"/>
      <c r="AM39" s="1029"/>
      <c r="AN39" s="1030"/>
      <c r="AO39" s="118">
        <v>-591864</v>
      </c>
      <c r="AP39" s="118">
        <v>-5909</v>
      </c>
      <c r="AQ39" s="145">
        <v>-6136</v>
      </c>
      <c r="AR39" s="155">
        <v>-3.7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514</v>
      </c>
      <c r="AL40" s="1026"/>
      <c r="AM40" s="1026"/>
      <c r="AN40" s="1027"/>
      <c r="AO40" s="118">
        <v>-1904306</v>
      </c>
      <c r="AP40" s="118">
        <v>-19013</v>
      </c>
      <c r="AQ40" s="145">
        <v>-25079</v>
      </c>
      <c r="AR40" s="155">
        <v>-24.2</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129</v>
      </c>
      <c r="AL41" s="1032"/>
      <c r="AM41" s="1032"/>
      <c r="AN41" s="1033"/>
      <c r="AO41" s="118">
        <v>1225472</v>
      </c>
      <c r="AP41" s="118">
        <v>12236</v>
      </c>
      <c r="AQ41" s="145">
        <v>9740</v>
      </c>
      <c r="AR41" s="155">
        <v>25.6</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269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44</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504</v>
      </c>
      <c r="AN49" s="1034" t="s">
        <v>150</v>
      </c>
      <c r="AO49" s="1035"/>
      <c r="AP49" s="1035"/>
      <c r="AQ49" s="1035"/>
      <c r="AR49" s="103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515</v>
      </c>
      <c r="AO50" s="124" t="s">
        <v>516</v>
      </c>
      <c r="AP50" s="135" t="s">
        <v>142</v>
      </c>
      <c r="AQ50" s="148" t="s">
        <v>418</v>
      </c>
      <c r="AR50" s="158" t="s">
        <v>432</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372</v>
      </c>
      <c r="AL51" s="103"/>
      <c r="AM51" s="108">
        <v>4096436</v>
      </c>
      <c r="AN51" s="115">
        <v>40790</v>
      </c>
      <c r="AO51" s="125">
        <v>81.3</v>
      </c>
      <c r="AP51" s="136">
        <v>42836</v>
      </c>
      <c r="AQ51" s="149">
        <v>-0.9</v>
      </c>
      <c r="AR51" s="159">
        <v>82.2</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517</v>
      </c>
      <c r="AM52" s="109">
        <v>2217811</v>
      </c>
      <c r="AN52" s="116">
        <v>22084</v>
      </c>
      <c r="AO52" s="126">
        <v>130.9</v>
      </c>
      <c r="AP52" s="137">
        <v>22936</v>
      </c>
      <c r="AQ52" s="150">
        <v>1.4</v>
      </c>
      <c r="AR52" s="160">
        <v>129.5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518</v>
      </c>
      <c r="AL53" s="103"/>
      <c r="AM53" s="108">
        <v>2697135</v>
      </c>
      <c r="AN53" s="115">
        <v>26914</v>
      </c>
      <c r="AO53" s="125">
        <v>-34</v>
      </c>
      <c r="AP53" s="136">
        <v>44161</v>
      </c>
      <c r="AQ53" s="149">
        <v>3.1</v>
      </c>
      <c r="AR53" s="159">
        <v>-37.1</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517</v>
      </c>
      <c r="AM54" s="109">
        <v>1418854</v>
      </c>
      <c r="AN54" s="116">
        <v>14158</v>
      </c>
      <c r="AO54" s="126">
        <v>-35.9</v>
      </c>
      <c r="AP54" s="137">
        <v>23644</v>
      </c>
      <c r="AQ54" s="150">
        <v>3.1</v>
      </c>
      <c r="AR54" s="160">
        <v>-39</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297</v>
      </c>
      <c r="AL55" s="103"/>
      <c r="AM55" s="108">
        <v>1969688</v>
      </c>
      <c r="AN55" s="115">
        <v>19737</v>
      </c>
      <c r="AO55" s="125">
        <v>-26.7</v>
      </c>
      <c r="AP55" s="136">
        <v>43955</v>
      </c>
      <c r="AQ55" s="149">
        <v>-0.5</v>
      </c>
      <c r="AR55" s="159">
        <v>-26.2</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517</v>
      </c>
      <c r="AM56" s="109">
        <v>920169</v>
      </c>
      <c r="AN56" s="116">
        <v>9221</v>
      </c>
      <c r="AO56" s="126">
        <v>-34.9</v>
      </c>
      <c r="AP56" s="137">
        <v>21318</v>
      </c>
      <c r="AQ56" s="150">
        <v>-9.8000000000000007</v>
      </c>
      <c r="AR56" s="160">
        <v>-25.1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287</v>
      </c>
      <c r="AL57" s="103"/>
      <c r="AM57" s="108">
        <v>1942771</v>
      </c>
      <c r="AN57" s="115">
        <v>19445</v>
      </c>
      <c r="AO57" s="125">
        <v>-1.5</v>
      </c>
      <c r="AP57" s="136">
        <v>41921</v>
      </c>
      <c r="AQ57" s="149">
        <v>-4.5999999999999996</v>
      </c>
      <c r="AR57" s="159">
        <v>3.1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517</v>
      </c>
      <c r="AM58" s="109">
        <v>923972</v>
      </c>
      <c r="AN58" s="116">
        <v>9248</v>
      </c>
      <c r="AO58" s="126">
        <v>0.3</v>
      </c>
      <c r="AP58" s="137">
        <v>21655</v>
      </c>
      <c r="AQ58" s="150">
        <v>1.6</v>
      </c>
      <c r="AR58" s="160">
        <v>-1.3</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56</v>
      </c>
      <c r="AL59" s="103"/>
      <c r="AM59" s="108">
        <v>1900693</v>
      </c>
      <c r="AN59" s="115">
        <v>18977</v>
      </c>
      <c r="AO59" s="125">
        <v>-2.4</v>
      </c>
      <c r="AP59" s="136">
        <v>44585</v>
      </c>
      <c r="AQ59" s="149">
        <v>6.4</v>
      </c>
      <c r="AR59" s="159">
        <v>-8.8000000000000007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517</v>
      </c>
      <c r="AM60" s="109">
        <v>1285731</v>
      </c>
      <c r="AN60" s="116">
        <v>12837</v>
      </c>
      <c r="AO60" s="126">
        <v>38.799999999999997</v>
      </c>
      <c r="AP60" s="137">
        <v>23077</v>
      </c>
      <c r="AQ60" s="150">
        <v>6.6</v>
      </c>
      <c r="AR60" s="160">
        <v>32.200000000000003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2521345</v>
      </c>
      <c r="AN61" s="115">
        <v>25173</v>
      </c>
      <c r="AO61" s="125">
        <v>3.3</v>
      </c>
      <c r="AP61" s="136">
        <v>43492</v>
      </c>
      <c r="AQ61" s="151">
        <v>0.7</v>
      </c>
      <c r="AR61" s="159">
        <v>2.6</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517</v>
      </c>
      <c r="AM62" s="109">
        <v>1353307</v>
      </c>
      <c r="AN62" s="116">
        <v>13510</v>
      </c>
      <c r="AO62" s="126">
        <v>19.8</v>
      </c>
      <c r="AP62" s="137">
        <v>22526</v>
      </c>
      <c r="AQ62" s="150">
        <v>0.6</v>
      </c>
      <c r="AR62" s="160">
        <v>19.2</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2/AxUfE+Esp+mmjrE44n9eeHLYcUGRG7g4WYFW+hpaGhEXW3J1GecRaUwsGJFMvXgZFS4FlPnZyvI1pNKv9ajA==" saltValue="AhN24hlqDAAzvWIkgxgn7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501</v>
      </c>
    </row>
    <row r="120" spans="125:125" ht="13.5" hidden="1" customHeight="1" x14ac:dyDescent="0.2"/>
    <row r="121" spans="125:125" ht="13.5" hidden="1" customHeight="1" x14ac:dyDescent="0.2">
      <c r="DU121" s="78"/>
    </row>
  </sheetData>
  <sheetProtection algorithmName="SHA-512" hashValue="TLZEBvRCfb4wScJn6M4DEhEFWnKLODSiA1j5mgT01hvpZ3EH6p4guGLu7TY4IXuGZ6OtrP7jnm/ksKrVFBFqFw==" saltValue="zLFskXp2yms0dPglyQkDY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501</v>
      </c>
    </row>
  </sheetData>
  <sheetProtection algorithmName="SHA-512" hashValue="xmWC40aNGHtSPIqtD/YShzT55WCa68EWWw6mDZg8G6dyaHwMwmk4MlG5X2nPFQ5PrYcJgQ7bf4hJ58OLMeGPJA==" saltValue="uGiH2aUJgDHSkgx7Oy3a0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0</v>
      </c>
    </row>
    <row r="46" spans="2:10" ht="29.25" customHeight="1" x14ac:dyDescent="0.2">
      <c r="B46" s="167" t="s">
        <v>3</v>
      </c>
      <c r="C46" s="171"/>
      <c r="D46" s="171"/>
      <c r="E46" s="172" t="s">
        <v>5</v>
      </c>
      <c r="F46" s="173" t="s">
        <v>521</v>
      </c>
      <c r="G46" s="177" t="s">
        <v>201</v>
      </c>
      <c r="H46" s="177" t="s">
        <v>522</v>
      </c>
      <c r="I46" s="177" t="s">
        <v>523</v>
      </c>
      <c r="J46" s="182" t="s">
        <v>313</v>
      </c>
    </row>
    <row r="47" spans="2:10" ht="57.75" customHeight="1" x14ac:dyDescent="0.2">
      <c r="B47" s="168"/>
      <c r="C47" s="1041" t="s">
        <v>6</v>
      </c>
      <c r="D47" s="1041"/>
      <c r="E47" s="1042"/>
      <c r="F47" s="174">
        <v>7.88</v>
      </c>
      <c r="G47" s="178">
        <v>5.78</v>
      </c>
      <c r="H47" s="178">
        <v>8.27</v>
      </c>
      <c r="I47" s="178">
        <v>11.36</v>
      </c>
      <c r="J47" s="183">
        <v>9.0399999999999991</v>
      </c>
    </row>
    <row r="48" spans="2:10" ht="57.75" customHeight="1" x14ac:dyDescent="0.2">
      <c r="B48" s="169"/>
      <c r="C48" s="1043" t="s">
        <v>8</v>
      </c>
      <c r="D48" s="1043"/>
      <c r="E48" s="1044"/>
      <c r="F48" s="175">
        <v>3.51</v>
      </c>
      <c r="G48" s="179">
        <v>6</v>
      </c>
      <c r="H48" s="179">
        <v>11.69</v>
      </c>
      <c r="I48" s="179">
        <v>9.4499999999999993</v>
      </c>
      <c r="J48" s="184">
        <v>5.84</v>
      </c>
    </row>
    <row r="49" spans="2:10" ht="57.75" customHeight="1" x14ac:dyDescent="0.2">
      <c r="B49" s="170"/>
      <c r="C49" s="1045" t="s">
        <v>9</v>
      </c>
      <c r="D49" s="1045"/>
      <c r="E49" s="1046"/>
      <c r="F49" s="176" t="s">
        <v>524</v>
      </c>
      <c r="G49" s="180">
        <v>0.55000000000000004</v>
      </c>
      <c r="H49" s="180">
        <v>8.8000000000000007</v>
      </c>
      <c r="I49" s="180">
        <v>0.48</v>
      </c>
      <c r="J49" s="185" t="s">
        <v>525</v>
      </c>
    </row>
    <row r="50" spans="2:10" ht="13.2" x14ac:dyDescent="0.2"/>
  </sheetData>
  <sheetProtection algorithmName="SHA-512" hashValue="2USdapgTFrmFEPhaj29MF5Mig88G8K8OhK1/0g1nMAeikdUbyB2sVj1aBHbVPlxjuluaMHxm4fR9lTTxnWWLiA==" saltValue="0KzBzDmxNSGnQz4gs0qeW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0</v>
      </c>
      <c r="K32" s="186"/>
      <c r="L32" s="186"/>
      <c r="M32" s="186"/>
      <c r="N32" s="186"/>
      <c r="O32" s="186"/>
      <c r="P32" s="186"/>
    </row>
    <row r="33" spans="1:16" ht="39" customHeight="1" x14ac:dyDescent="0.2">
      <c r="A33" s="186"/>
      <c r="B33" s="187" t="s">
        <v>10</v>
      </c>
      <c r="C33" s="193"/>
      <c r="D33" s="193"/>
      <c r="E33" s="195" t="s">
        <v>5</v>
      </c>
      <c r="F33" s="196" t="s">
        <v>521</v>
      </c>
      <c r="G33" s="201" t="s">
        <v>201</v>
      </c>
      <c r="H33" s="201" t="s">
        <v>522</v>
      </c>
      <c r="I33" s="201" t="s">
        <v>523</v>
      </c>
      <c r="J33" s="205" t="s">
        <v>313</v>
      </c>
      <c r="K33" s="186"/>
      <c r="L33" s="186"/>
      <c r="M33" s="186"/>
      <c r="N33" s="186"/>
      <c r="O33" s="186"/>
      <c r="P33" s="186"/>
    </row>
    <row r="34" spans="1:16" ht="39" customHeight="1" x14ac:dyDescent="0.2">
      <c r="A34" s="186"/>
      <c r="B34" s="188"/>
      <c r="C34" s="1047" t="s">
        <v>452</v>
      </c>
      <c r="D34" s="1047"/>
      <c r="E34" s="1048"/>
      <c r="F34" s="197">
        <v>3.51</v>
      </c>
      <c r="G34" s="202">
        <v>6</v>
      </c>
      <c r="H34" s="202">
        <v>11.69</v>
      </c>
      <c r="I34" s="202">
        <v>9.4499999999999993</v>
      </c>
      <c r="J34" s="206">
        <v>5.84</v>
      </c>
      <c r="K34" s="186"/>
      <c r="L34" s="186"/>
      <c r="M34" s="186"/>
      <c r="N34" s="186"/>
      <c r="O34" s="186"/>
      <c r="P34" s="186"/>
    </row>
    <row r="35" spans="1:16" ht="39" customHeight="1" x14ac:dyDescent="0.2">
      <c r="A35" s="186"/>
      <c r="B35" s="189"/>
      <c r="C35" s="1049" t="s">
        <v>52</v>
      </c>
      <c r="D35" s="1049"/>
      <c r="E35" s="1050"/>
      <c r="F35" s="198">
        <v>3.64</v>
      </c>
      <c r="G35" s="203">
        <v>2.58</v>
      </c>
      <c r="H35" s="203">
        <v>2.66</v>
      </c>
      <c r="I35" s="203">
        <v>3.1</v>
      </c>
      <c r="J35" s="207">
        <v>4.0599999999999996</v>
      </c>
      <c r="K35" s="186"/>
      <c r="L35" s="186"/>
      <c r="M35" s="186"/>
      <c r="N35" s="186"/>
      <c r="O35" s="186"/>
      <c r="P35" s="186"/>
    </row>
    <row r="36" spans="1:16" ht="39" customHeight="1" x14ac:dyDescent="0.2">
      <c r="A36" s="186"/>
      <c r="B36" s="189"/>
      <c r="C36" s="1049" t="s">
        <v>431</v>
      </c>
      <c r="D36" s="1049"/>
      <c r="E36" s="1050"/>
      <c r="F36" s="198">
        <v>0.56000000000000005</v>
      </c>
      <c r="G36" s="203">
        <v>0.74</v>
      </c>
      <c r="H36" s="203">
        <v>1.37</v>
      </c>
      <c r="I36" s="203">
        <v>1.85</v>
      </c>
      <c r="J36" s="207">
        <v>1.52</v>
      </c>
      <c r="K36" s="186"/>
      <c r="L36" s="186"/>
      <c r="M36" s="186"/>
      <c r="N36" s="186"/>
      <c r="O36" s="186"/>
      <c r="P36" s="186"/>
    </row>
    <row r="37" spans="1:16" ht="39" customHeight="1" x14ac:dyDescent="0.2">
      <c r="A37" s="186"/>
      <c r="B37" s="189"/>
      <c r="C37" s="1049" t="s">
        <v>464</v>
      </c>
      <c r="D37" s="1049"/>
      <c r="E37" s="1050"/>
      <c r="F37" s="198">
        <v>0.72</v>
      </c>
      <c r="G37" s="203">
        <v>1.1100000000000001</v>
      </c>
      <c r="H37" s="203">
        <v>0.88</v>
      </c>
      <c r="I37" s="203">
        <v>0.69</v>
      </c>
      <c r="J37" s="207">
        <v>0.59</v>
      </c>
      <c r="K37" s="186"/>
      <c r="L37" s="186"/>
      <c r="M37" s="186"/>
      <c r="N37" s="186"/>
      <c r="O37" s="186"/>
      <c r="P37" s="186"/>
    </row>
    <row r="38" spans="1:16" ht="39" customHeight="1" x14ac:dyDescent="0.2">
      <c r="A38" s="186"/>
      <c r="B38" s="189"/>
      <c r="C38" s="1049" t="s">
        <v>393</v>
      </c>
      <c r="D38" s="1049"/>
      <c r="E38" s="1050"/>
      <c r="F38" s="198">
        <v>0.03</v>
      </c>
      <c r="G38" s="203">
        <v>0.02</v>
      </c>
      <c r="H38" s="203">
        <v>0.02</v>
      </c>
      <c r="I38" s="203">
        <v>0.24</v>
      </c>
      <c r="J38" s="207">
        <v>0</v>
      </c>
      <c r="K38" s="186"/>
      <c r="L38" s="186"/>
      <c r="M38" s="186"/>
      <c r="N38" s="186"/>
      <c r="O38" s="186"/>
      <c r="P38" s="186"/>
    </row>
    <row r="39" spans="1:16" ht="39" customHeight="1" x14ac:dyDescent="0.2">
      <c r="A39" s="186"/>
      <c r="B39" s="189"/>
      <c r="C39" s="1049" t="s">
        <v>285</v>
      </c>
      <c r="D39" s="1049"/>
      <c r="E39" s="1050"/>
      <c r="F39" s="198">
        <v>0</v>
      </c>
      <c r="G39" s="203">
        <v>0</v>
      </c>
      <c r="H39" s="203">
        <v>0</v>
      </c>
      <c r="I39" s="203">
        <v>0</v>
      </c>
      <c r="J39" s="207">
        <v>0</v>
      </c>
      <c r="K39" s="186"/>
      <c r="L39" s="186"/>
      <c r="M39" s="186"/>
      <c r="N39" s="186"/>
      <c r="O39" s="186"/>
      <c r="P39" s="186"/>
    </row>
    <row r="40" spans="1:16" ht="39" customHeight="1" x14ac:dyDescent="0.2">
      <c r="A40" s="186"/>
      <c r="B40" s="189"/>
      <c r="C40" s="1049"/>
      <c r="D40" s="1049"/>
      <c r="E40" s="1050"/>
      <c r="F40" s="198"/>
      <c r="G40" s="203"/>
      <c r="H40" s="203"/>
      <c r="I40" s="203"/>
      <c r="J40" s="207"/>
      <c r="K40" s="186"/>
      <c r="L40" s="186"/>
      <c r="M40" s="186"/>
      <c r="N40" s="186"/>
      <c r="O40" s="186"/>
      <c r="P40" s="186"/>
    </row>
    <row r="41" spans="1:16" ht="39" customHeight="1" x14ac:dyDescent="0.2">
      <c r="A41" s="186"/>
      <c r="B41" s="189"/>
      <c r="C41" s="1049"/>
      <c r="D41" s="1049"/>
      <c r="E41" s="1050"/>
      <c r="F41" s="198"/>
      <c r="G41" s="203"/>
      <c r="H41" s="203"/>
      <c r="I41" s="203"/>
      <c r="J41" s="207"/>
      <c r="K41" s="186"/>
      <c r="L41" s="186"/>
      <c r="M41" s="186"/>
      <c r="N41" s="186"/>
      <c r="O41" s="186"/>
      <c r="P41" s="186"/>
    </row>
    <row r="42" spans="1:16" ht="39" customHeight="1" x14ac:dyDescent="0.2">
      <c r="A42" s="186"/>
      <c r="B42" s="190"/>
      <c r="C42" s="1049" t="s">
        <v>484</v>
      </c>
      <c r="D42" s="1049"/>
      <c r="E42" s="1050"/>
      <c r="F42" s="198" t="s">
        <v>33</v>
      </c>
      <c r="G42" s="203" t="s">
        <v>33</v>
      </c>
      <c r="H42" s="203" t="s">
        <v>33</v>
      </c>
      <c r="I42" s="203" t="s">
        <v>33</v>
      </c>
      <c r="J42" s="207" t="s">
        <v>33</v>
      </c>
      <c r="K42" s="186"/>
      <c r="L42" s="186"/>
      <c r="M42" s="186"/>
      <c r="N42" s="186"/>
      <c r="O42" s="186"/>
      <c r="P42" s="186"/>
    </row>
    <row r="43" spans="1:16" ht="39" customHeight="1" x14ac:dyDescent="0.2">
      <c r="A43" s="186"/>
      <c r="B43" s="191"/>
      <c r="C43" s="1051" t="s">
        <v>245</v>
      </c>
      <c r="D43" s="1051"/>
      <c r="E43" s="1052"/>
      <c r="F43" s="199" t="s">
        <v>33</v>
      </c>
      <c r="G43" s="204" t="s">
        <v>33</v>
      </c>
      <c r="H43" s="204" t="s">
        <v>33</v>
      </c>
      <c r="I43" s="204" t="s">
        <v>33</v>
      </c>
      <c r="J43" s="208" t="s">
        <v>33</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zYbLsbs2jtEGRIZN2BHNubPkGQhs9QJZoUBAdkK/GxOIIKJWVt9Ul0T2I+5gz+AWY9FyN4d0+bHcTftiuy/3EQ==" saltValue="K8UT6GcSG75pQ6l81qAs3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13</v>
      </c>
      <c r="P43" s="85"/>
      <c r="Q43" s="85"/>
      <c r="R43" s="85"/>
      <c r="S43" s="85"/>
      <c r="T43" s="85"/>
      <c r="U43" s="85"/>
    </row>
    <row r="44" spans="1:21" ht="30.75" customHeight="1" x14ac:dyDescent="0.2">
      <c r="A44" s="85"/>
      <c r="B44" s="209" t="s">
        <v>15</v>
      </c>
      <c r="C44" s="215"/>
      <c r="D44" s="215"/>
      <c r="E44" s="223"/>
      <c r="F44" s="223"/>
      <c r="G44" s="223"/>
      <c r="H44" s="223"/>
      <c r="I44" s="223"/>
      <c r="J44" s="226" t="s">
        <v>5</v>
      </c>
      <c r="K44" s="228" t="s">
        <v>521</v>
      </c>
      <c r="L44" s="237" t="s">
        <v>201</v>
      </c>
      <c r="M44" s="237" t="s">
        <v>522</v>
      </c>
      <c r="N44" s="237" t="s">
        <v>523</v>
      </c>
      <c r="O44" s="246" t="s">
        <v>313</v>
      </c>
      <c r="P44" s="85"/>
      <c r="Q44" s="85"/>
      <c r="R44" s="85"/>
      <c r="S44" s="85"/>
      <c r="T44" s="85"/>
      <c r="U44" s="85"/>
    </row>
    <row r="45" spans="1:21" ht="30.75" customHeight="1" x14ac:dyDescent="0.2">
      <c r="A45" s="85"/>
      <c r="B45" s="1078" t="s">
        <v>19</v>
      </c>
      <c r="C45" s="1079"/>
      <c r="D45" s="218"/>
      <c r="E45" s="1053" t="s">
        <v>23</v>
      </c>
      <c r="F45" s="1053"/>
      <c r="G45" s="1053"/>
      <c r="H45" s="1053"/>
      <c r="I45" s="1053"/>
      <c r="J45" s="1054"/>
      <c r="K45" s="229">
        <v>2795</v>
      </c>
      <c r="L45" s="238">
        <v>2667</v>
      </c>
      <c r="M45" s="238">
        <v>2799</v>
      </c>
      <c r="N45" s="238">
        <v>2892</v>
      </c>
      <c r="O45" s="247">
        <v>2706</v>
      </c>
      <c r="P45" s="85"/>
      <c r="Q45" s="85"/>
      <c r="R45" s="85"/>
      <c r="S45" s="85"/>
      <c r="T45" s="85"/>
      <c r="U45" s="85"/>
    </row>
    <row r="46" spans="1:21" ht="30.75" customHeight="1" x14ac:dyDescent="0.2">
      <c r="A46" s="85"/>
      <c r="B46" s="1080"/>
      <c r="C46" s="1081"/>
      <c r="D46" s="219"/>
      <c r="E46" s="1055" t="s">
        <v>24</v>
      </c>
      <c r="F46" s="1055"/>
      <c r="G46" s="1055"/>
      <c r="H46" s="1055"/>
      <c r="I46" s="1055"/>
      <c r="J46" s="1056"/>
      <c r="K46" s="230" t="s">
        <v>33</v>
      </c>
      <c r="L46" s="239" t="s">
        <v>33</v>
      </c>
      <c r="M46" s="239" t="s">
        <v>33</v>
      </c>
      <c r="N46" s="239" t="s">
        <v>33</v>
      </c>
      <c r="O46" s="248" t="s">
        <v>33</v>
      </c>
      <c r="P46" s="85"/>
      <c r="Q46" s="85"/>
      <c r="R46" s="85"/>
      <c r="S46" s="85"/>
      <c r="T46" s="85"/>
      <c r="U46" s="85"/>
    </row>
    <row r="47" spans="1:21" ht="30.75" customHeight="1" x14ac:dyDescent="0.2">
      <c r="A47" s="85"/>
      <c r="B47" s="1080"/>
      <c r="C47" s="1081"/>
      <c r="D47" s="219"/>
      <c r="E47" s="1055" t="s">
        <v>25</v>
      </c>
      <c r="F47" s="1055"/>
      <c r="G47" s="1055"/>
      <c r="H47" s="1055"/>
      <c r="I47" s="1055"/>
      <c r="J47" s="1056"/>
      <c r="K47" s="230" t="s">
        <v>33</v>
      </c>
      <c r="L47" s="239" t="s">
        <v>33</v>
      </c>
      <c r="M47" s="239" t="s">
        <v>33</v>
      </c>
      <c r="N47" s="239" t="s">
        <v>33</v>
      </c>
      <c r="O47" s="248" t="s">
        <v>33</v>
      </c>
      <c r="P47" s="85"/>
      <c r="Q47" s="85"/>
      <c r="R47" s="85"/>
      <c r="S47" s="85"/>
      <c r="T47" s="85"/>
      <c r="U47" s="85"/>
    </row>
    <row r="48" spans="1:21" ht="30.75" customHeight="1" x14ac:dyDescent="0.2">
      <c r="A48" s="85"/>
      <c r="B48" s="1080"/>
      <c r="C48" s="1081"/>
      <c r="D48" s="219"/>
      <c r="E48" s="1055" t="s">
        <v>20</v>
      </c>
      <c r="F48" s="1055"/>
      <c r="G48" s="1055"/>
      <c r="H48" s="1055"/>
      <c r="I48" s="1055"/>
      <c r="J48" s="1056"/>
      <c r="K48" s="230">
        <v>719</v>
      </c>
      <c r="L48" s="239">
        <v>590</v>
      </c>
      <c r="M48" s="239">
        <v>500</v>
      </c>
      <c r="N48" s="239">
        <v>542</v>
      </c>
      <c r="O48" s="248">
        <v>575</v>
      </c>
      <c r="P48" s="85"/>
      <c r="Q48" s="85"/>
      <c r="R48" s="85"/>
      <c r="S48" s="85"/>
      <c r="T48" s="85"/>
      <c r="U48" s="85"/>
    </row>
    <row r="49" spans="1:21" ht="30.75" customHeight="1" x14ac:dyDescent="0.2">
      <c r="A49" s="85"/>
      <c r="B49" s="1080"/>
      <c r="C49" s="1081"/>
      <c r="D49" s="219"/>
      <c r="E49" s="1055" t="s">
        <v>27</v>
      </c>
      <c r="F49" s="1055"/>
      <c r="G49" s="1055"/>
      <c r="H49" s="1055"/>
      <c r="I49" s="1055"/>
      <c r="J49" s="1056"/>
      <c r="K49" s="230">
        <v>204</v>
      </c>
      <c r="L49" s="239">
        <v>246</v>
      </c>
      <c r="M49" s="239">
        <v>260</v>
      </c>
      <c r="N49" s="239">
        <v>268</v>
      </c>
      <c r="O49" s="248">
        <v>268</v>
      </c>
      <c r="P49" s="85"/>
      <c r="Q49" s="85"/>
      <c r="R49" s="85"/>
      <c r="S49" s="85"/>
      <c r="T49" s="85"/>
      <c r="U49" s="85"/>
    </row>
    <row r="50" spans="1:21" ht="30.75" customHeight="1" x14ac:dyDescent="0.2">
      <c r="A50" s="85"/>
      <c r="B50" s="1080"/>
      <c r="C50" s="1081"/>
      <c r="D50" s="219"/>
      <c r="E50" s="1055" t="s">
        <v>29</v>
      </c>
      <c r="F50" s="1055"/>
      <c r="G50" s="1055"/>
      <c r="H50" s="1055"/>
      <c r="I50" s="1055"/>
      <c r="J50" s="1056"/>
      <c r="K50" s="230">
        <v>438</v>
      </c>
      <c r="L50" s="239">
        <v>453</v>
      </c>
      <c r="M50" s="239">
        <v>449</v>
      </c>
      <c r="N50" s="239">
        <v>444</v>
      </c>
      <c r="O50" s="248">
        <v>173</v>
      </c>
      <c r="P50" s="85"/>
      <c r="Q50" s="85"/>
      <c r="R50" s="85"/>
      <c r="S50" s="85"/>
      <c r="T50" s="85"/>
      <c r="U50" s="85"/>
    </row>
    <row r="51" spans="1:21" ht="30.75" customHeight="1" x14ac:dyDescent="0.2">
      <c r="A51" s="85"/>
      <c r="B51" s="1082"/>
      <c r="C51" s="1083"/>
      <c r="D51" s="220"/>
      <c r="E51" s="1055" t="s">
        <v>30</v>
      </c>
      <c r="F51" s="1055"/>
      <c r="G51" s="1055"/>
      <c r="H51" s="1055"/>
      <c r="I51" s="1055"/>
      <c r="J51" s="1056"/>
      <c r="K51" s="230">
        <v>0</v>
      </c>
      <c r="L51" s="239">
        <v>1</v>
      </c>
      <c r="M51" s="239">
        <v>1</v>
      </c>
      <c r="N51" s="239" t="s">
        <v>33</v>
      </c>
      <c r="O51" s="248" t="s">
        <v>33</v>
      </c>
      <c r="P51" s="85"/>
      <c r="Q51" s="85"/>
      <c r="R51" s="85"/>
      <c r="S51" s="85"/>
      <c r="T51" s="85"/>
      <c r="U51" s="85"/>
    </row>
    <row r="52" spans="1:21" ht="30.75" customHeight="1" x14ac:dyDescent="0.2">
      <c r="A52" s="85"/>
      <c r="B52" s="1057" t="s">
        <v>35</v>
      </c>
      <c r="C52" s="1058"/>
      <c r="D52" s="220"/>
      <c r="E52" s="1055" t="s">
        <v>41</v>
      </c>
      <c r="F52" s="1055"/>
      <c r="G52" s="1055"/>
      <c r="H52" s="1055"/>
      <c r="I52" s="1055"/>
      <c r="J52" s="1056"/>
      <c r="K52" s="230">
        <v>2784</v>
      </c>
      <c r="L52" s="239">
        <v>2661</v>
      </c>
      <c r="M52" s="239">
        <v>2602</v>
      </c>
      <c r="N52" s="239">
        <v>2573</v>
      </c>
      <c r="O52" s="248">
        <v>2496</v>
      </c>
      <c r="P52" s="85"/>
      <c r="Q52" s="85"/>
      <c r="R52" s="85"/>
      <c r="S52" s="85"/>
      <c r="T52" s="85"/>
      <c r="U52" s="85"/>
    </row>
    <row r="53" spans="1:21" ht="30.75" customHeight="1" x14ac:dyDescent="0.2">
      <c r="A53" s="85"/>
      <c r="B53" s="1059" t="s">
        <v>42</v>
      </c>
      <c r="C53" s="1060"/>
      <c r="D53" s="221"/>
      <c r="E53" s="1061" t="s">
        <v>43</v>
      </c>
      <c r="F53" s="1061"/>
      <c r="G53" s="1061"/>
      <c r="H53" s="1061"/>
      <c r="I53" s="1061"/>
      <c r="J53" s="1062"/>
      <c r="K53" s="231">
        <v>1372</v>
      </c>
      <c r="L53" s="240">
        <v>1296</v>
      </c>
      <c r="M53" s="240">
        <v>1407</v>
      </c>
      <c r="N53" s="240">
        <v>1573</v>
      </c>
      <c r="O53" s="249">
        <v>1226</v>
      </c>
      <c r="P53" s="85"/>
      <c r="Q53" s="85"/>
      <c r="R53" s="85"/>
      <c r="S53" s="85"/>
      <c r="T53" s="85"/>
      <c r="U53" s="85"/>
    </row>
    <row r="54" spans="1:21" ht="24" customHeight="1" x14ac:dyDescent="0.2">
      <c r="A54" s="85"/>
      <c r="B54" s="210" t="s">
        <v>1</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49</v>
      </c>
      <c r="C56" s="216"/>
      <c r="D56" s="216"/>
      <c r="E56" s="216"/>
      <c r="F56" s="216"/>
      <c r="G56" s="216"/>
      <c r="H56" s="216"/>
      <c r="I56" s="216"/>
      <c r="J56" s="216"/>
      <c r="K56" s="232"/>
      <c r="L56" s="232"/>
      <c r="M56" s="232"/>
      <c r="N56" s="232"/>
      <c r="O56" s="250" t="s">
        <v>51</v>
      </c>
      <c r="P56" s="85"/>
      <c r="Q56" s="85"/>
      <c r="R56" s="85"/>
      <c r="S56" s="85"/>
      <c r="T56" s="85"/>
      <c r="U56" s="85"/>
    </row>
    <row r="57" spans="1:21" ht="31.5" customHeight="1" x14ac:dyDescent="0.2">
      <c r="A57" s="85"/>
      <c r="B57" s="212"/>
      <c r="C57" s="217"/>
      <c r="D57" s="217"/>
      <c r="E57" s="224"/>
      <c r="F57" s="224"/>
      <c r="G57" s="224"/>
      <c r="H57" s="224"/>
      <c r="I57" s="224"/>
      <c r="J57" s="227" t="s">
        <v>5</v>
      </c>
      <c r="K57" s="233" t="s">
        <v>521</v>
      </c>
      <c r="L57" s="241" t="s">
        <v>201</v>
      </c>
      <c r="M57" s="241" t="s">
        <v>522</v>
      </c>
      <c r="N57" s="241" t="s">
        <v>523</v>
      </c>
      <c r="O57" s="251" t="s">
        <v>313</v>
      </c>
      <c r="P57" s="85"/>
      <c r="Q57" s="85"/>
      <c r="R57" s="85"/>
      <c r="S57" s="85"/>
      <c r="T57" s="85"/>
      <c r="U57" s="85"/>
    </row>
    <row r="58" spans="1:21" ht="31.5" customHeight="1" x14ac:dyDescent="0.2">
      <c r="B58" s="1072" t="s">
        <v>55</v>
      </c>
      <c r="C58" s="1073"/>
      <c r="D58" s="1063" t="s">
        <v>58</v>
      </c>
      <c r="E58" s="1064"/>
      <c r="F58" s="1064"/>
      <c r="G58" s="1064"/>
      <c r="H58" s="1064"/>
      <c r="I58" s="1064"/>
      <c r="J58" s="1065"/>
      <c r="K58" s="234"/>
      <c r="L58" s="242"/>
      <c r="M58" s="242"/>
      <c r="N58" s="242"/>
      <c r="O58" s="252"/>
    </row>
    <row r="59" spans="1:21" ht="31.5" customHeight="1" x14ac:dyDescent="0.2">
      <c r="B59" s="1074"/>
      <c r="C59" s="1075"/>
      <c r="D59" s="1066" t="s">
        <v>60</v>
      </c>
      <c r="E59" s="1067"/>
      <c r="F59" s="1067"/>
      <c r="G59" s="1067"/>
      <c r="H59" s="1067"/>
      <c r="I59" s="1067"/>
      <c r="J59" s="1068"/>
      <c r="K59" s="235"/>
      <c r="L59" s="243"/>
      <c r="M59" s="243"/>
      <c r="N59" s="243"/>
      <c r="O59" s="253"/>
    </row>
    <row r="60" spans="1:21" ht="31.5" customHeight="1" x14ac:dyDescent="0.2">
      <c r="B60" s="1076"/>
      <c r="C60" s="1077"/>
      <c r="D60" s="1069" t="s">
        <v>45</v>
      </c>
      <c r="E60" s="1070"/>
      <c r="F60" s="1070"/>
      <c r="G60" s="1070"/>
      <c r="H60" s="1070"/>
      <c r="I60" s="1070"/>
      <c r="J60" s="1071"/>
      <c r="K60" s="236"/>
      <c r="L60" s="244"/>
      <c r="M60" s="244"/>
      <c r="N60" s="244"/>
      <c r="O60" s="254"/>
    </row>
    <row r="61" spans="1:21" ht="24" customHeight="1" x14ac:dyDescent="0.2">
      <c r="B61" s="213"/>
      <c r="C61" s="213"/>
      <c r="D61" s="222" t="s">
        <v>40</v>
      </c>
      <c r="E61" s="225"/>
      <c r="F61" s="225"/>
      <c r="G61" s="225"/>
      <c r="H61" s="225"/>
      <c r="I61" s="225"/>
      <c r="J61" s="225"/>
      <c r="K61" s="225"/>
      <c r="L61" s="225"/>
      <c r="M61" s="225"/>
      <c r="N61" s="225"/>
      <c r="O61" s="225"/>
    </row>
    <row r="62" spans="1:21" ht="24" customHeight="1" x14ac:dyDescent="0.2">
      <c r="B62" s="214"/>
      <c r="C62" s="214"/>
      <c r="D62" s="222" t="s">
        <v>63</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400HbK4Jicw1u1/E3R+NKXTQy4bWWbnye+3xUH25klVx7eSG0ZO0AOhURXuLcbhbTs3mIft5jdUdZIIGpKb1rQ==" saltValue="xWByI+T3FTa0+Te7ltp2b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13</v>
      </c>
    </row>
    <row r="40" spans="2:13" ht="27.75" customHeight="1" x14ac:dyDescent="0.2">
      <c r="B40" s="209" t="s">
        <v>15</v>
      </c>
      <c r="C40" s="215"/>
      <c r="D40" s="215"/>
      <c r="E40" s="223"/>
      <c r="F40" s="223"/>
      <c r="G40" s="223"/>
      <c r="H40" s="226" t="s">
        <v>5</v>
      </c>
      <c r="I40" s="228" t="s">
        <v>521</v>
      </c>
      <c r="J40" s="237" t="s">
        <v>201</v>
      </c>
      <c r="K40" s="237" t="s">
        <v>522</v>
      </c>
      <c r="L40" s="237" t="s">
        <v>523</v>
      </c>
      <c r="M40" s="266" t="s">
        <v>313</v>
      </c>
    </row>
    <row r="41" spans="2:13" ht="27.75" customHeight="1" x14ac:dyDescent="0.2">
      <c r="B41" s="1078" t="s">
        <v>65</v>
      </c>
      <c r="C41" s="1079"/>
      <c r="D41" s="218"/>
      <c r="E41" s="1084" t="s">
        <v>66</v>
      </c>
      <c r="F41" s="1084"/>
      <c r="G41" s="1084"/>
      <c r="H41" s="1085"/>
      <c r="I41" s="259">
        <v>23551</v>
      </c>
      <c r="J41" s="263">
        <v>23073</v>
      </c>
      <c r="K41" s="263">
        <v>22403</v>
      </c>
      <c r="L41" s="263">
        <v>20702</v>
      </c>
      <c r="M41" s="267">
        <v>19323</v>
      </c>
    </row>
    <row r="42" spans="2:13" ht="27.75" customHeight="1" x14ac:dyDescent="0.2">
      <c r="B42" s="1080"/>
      <c r="C42" s="1081"/>
      <c r="D42" s="219"/>
      <c r="E42" s="1086" t="s">
        <v>69</v>
      </c>
      <c r="F42" s="1086"/>
      <c r="G42" s="1086"/>
      <c r="H42" s="1087"/>
      <c r="I42" s="260">
        <v>4505</v>
      </c>
      <c r="J42" s="264">
        <v>4085</v>
      </c>
      <c r="K42" s="264">
        <v>3664</v>
      </c>
      <c r="L42" s="264">
        <v>3244</v>
      </c>
      <c r="M42" s="268">
        <v>3088</v>
      </c>
    </row>
    <row r="43" spans="2:13" ht="27.75" customHeight="1" x14ac:dyDescent="0.2">
      <c r="B43" s="1080"/>
      <c r="C43" s="1081"/>
      <c r="D43" s="219"/>
      <c r="E43" s="1086" t="s">
        <v>7</v>
      </c>
      <c r="F43" s="1086"/>
      <c r="G43" s="1086"/>
      <c r="H43" s="1087"/>
      <c r="I43" s="260">
        <v>10765</v>
      </c>
      <c r="J43" s="264">
        <v>9669</v>
      </c>
      <c r="K43" s="264">
        <v>8325</v>
      </c>
      <c r="L43" s="264">
        <v>7528</v>
      </c>
      <c r="M43" s="268">
        <v>7712</v>
      </c>
    </row>
    <row r="44" spans="2:13" ht="27.75" customHeight="1" x14ac:dyDescent="0.2">
      <c r="B44" s="1080"/>
      <c r="C44" s="1081"/>
      <c r="D44" s="219"/>
      <c r="E44" s="1086" t="s">
        <v>2</v>
      </c>
      <c r="F44" s="1086"/>
      <c r="G44" s="1086"/>
      <c r="H44" s="1087"/>
      <c r="I44" s="260">
        <v>2113</v>
      </c>
      <c r="J44" s="264">
        <v>1901</v>
      </c>
      <c r="K44" s="264">
        <v>1661</v>
      </c>
      <c r="L44" s="264">
        <v>1409</v>
      </c>
      <c r="M44" s="268">
        <v>1150</v>
      </c>
    </row>
    <row r="45" spans="2:13" ht="27.75" customHeight="1" x14ac:dyDescent="0.2">
      <c r="B45" s="1080"/>
      <c r="C45" s="1081"/>
      <c r="D45" s="219"/>
      <c r="E45" s="1086" t="s">
        <v>70</v>
      </c>
      <c r="F45" s="1086"/>
      <c r="G45" s="1086"/>
      <c r="H45" s="1087"/>
      <c r="I45" s="260">
        <v>2915</v>
      </c>
      <c r="J45" s="264">
        <v>3039</v>
      </c>
      <c r="K45" s="264">
        <v>3412</v>
      </c>
      <c r="L45" s="264">
        <v>2952</v>
      </c>
      <c r="M45" s="268">
        <v>2744</v>
      </c>
    </row>
    <row r="46" spans="2:13" ht="27.75" customHeight="1" x14ac:dyDescent="0.2">
      <c r="B46" s="1080"/>
      <c r="C46" s="1081"/>
      <c r="D46" s="220"/>
      <c r="E46" s="1086" t="s">
        <v>72</v>
      </c>
      <c r="F46" s="1086"/>
      <c r="G46" s="1086"/>
      <c r="H46" s="1087"/>
      <c r="I46" s="260">
        <v>187</v>
      </c>
      <c r="J46" s="264">
        <v>157</v>
      </c>
      <c r="K46" s="264">
        <v>128</v>
      </c>
      <c r="L46" s="264">
        <v>99</v>
      </c>
      <c r="M46" s="268">
        <v>96</v>
      </c>
    </row>
    <row r="47" spans="2:13" ht="27.75" customHeight="1" x14ac:dyDescent="0.2">
      <c r="B47" s="1080"/>
      <c r="C47" s="1081"/>
      <c r="D47" s="256"/>
      <c r="E47" s="1088" t="s">
        <v>76</v>
      </c>
      <c r="F47" s="1089"/>
      <c r="G47" s="1089"/>
      <c r="H47" s="1090"/>
      <c r="I47" s="260" t="s">
        <v>33</v>
      </c>
      <c r="J47" s="264" t="s">
        <v>33</v>
      </c>
      <c r="K47" s="264" t="s">
        <v>33</v>
      </c>
      <c r="L47" s="264" t="s">
        <v>33</v>
      </c>
      <c r="M47" s="268" t="s">
        <v>33</v>
      </c>
    </row>
    <row r="48" spans="2:13" ht="27.75" customHeight="1" x14ac:dyDescent="0.2">
      <c r="B48" s="1080"/>
      <c r="C48" s="1081"/>
      <c r="D48" s="219"/>
      <c r="E48" s="1086" t="s">
        <v>4</v>
      </c>
      <c r="F48" s="1086"/>
      <c r="G48" s="1086"/>
      <c r="H48" s="1087"/>
      <c r="I48" s="260" t="s">
        <v>33</v>
      </c>
      <c r="J48" s="264" t="s">
        <v>33</v>
      </c>
      <c r="K48" s="264" t="s">
        <v>33</v>
      </c>
      <c r="L48" s="264" t="s">
        <v>33</v>
      </c>
      <c r="M48" s="268" t="s">
        <v>33</v>
      </c>
    </row>
    <row r="49" spans="2:13" ht="27.75" customHeight="1" x14ac:dyDescent="0.2">
      <c r="B49" s="1082"/>
      <c r="C49" s="1083"/>
      <c r="D49" s="219"/>
      <c r="E49" s="1086" t="s">
        <v>26</v>
      </c>
      <c r="F49" s="1086"/>
      <c r="G49" s="1086"/>
      <c r="H49" s="1087"/>
      <c r="I49" s="260" t="s">
        <v>33</v>
      </c>
      <c r="J49" s="264" t="s">
        <v>33</v>
      </c>
      <c r="K49" s="264" t="s">
        <v>33</v>
      </c>
      <c r="L49" s="264" t="s">
        <v>33</v>
      </c>
      <c r="M49" s="268" t="s">
        <v>33</v>
      </c>
    </row>
    <row r="50" spans="2:13" ht="27.75" customHeight="1" x14ac:dyDescent="0.2">
      <c r="B50" s="1093" t="s">
        <v>83</v>
      </c>
      <c r="C50" s="1094"/>
      <c r="D50" s="257"/>
      <c r="E50" s="1086" t="s">
        <v>67</v>
      </c>
      <c r="F50" s="1086"/>
      <c r="G50" s="1086"/>
      <c r="H50" s="1087"/>
      <c r="I50" s="260">
        <v>3638</v>
      </c>
      <c r="J50" s="264">
        <v>2994</v>
      </c>
      <c r="K50" s="264">
        <v>3515</v>
      </c>
      <c r="L50" s="264">
        <v>3839</v>
      </c>
      <c r="M50" s="268">
        <v>3460</v>
      </c>
    </row>
    <row r="51" spans="2:13" ht="27.75" customHeight="1" x14ac:dyDescent="0.2">
      <c r="B51" s="1080"/>
      <c r="C51" s="1081"/>
      <c r="D51" s="219"/>
      <c r="E51" s="1086" t="s">
        <v>87</v>
      </c>
      <c r="F51" s="1086"/>
      <c r="G51" s="1086"/>
      <c r="H51" s="1087"/>
      <c r="I51" s="260">
        <v>6695</v>
      </c>
      <c r="J51" s="264">
        <v>6818</v>
      </c>
      <c r="K51" s="264">
        <v>6756</v>
      </c>
      <c r="L51" s="264">
        <v>6086</v>
      </c>
      <c r="M51" s="268">
        <v>6185</v>
      </c>
    </row>
    <row r="52" spans="2:13" ht="27.75" customHeight="1" x14ac:dyDescent="0.2">
      <c r="B52" s="1082"/>
      <c r="C52" s="1083"/>
      <c r="D52" s="219"/>
      <c r="E52" s="1086" t="s">
        <v>34</v>
      </c>
      <c r="F52" s="1086"/>
      <c r="G52" s="1086"/>
      <c r="H52" s="1087"/>
      <c r="I52" s="260">
        <v>22474</v>
      </c>
      <c r="J52" s="264">
        <v>21620</v>
      </c>
      <c r="K52" s="264">
        <v>21332</v>
      </c>
      <c r="L52" s="264">
        <v>20217</v>
      </c>
      <c r="M52" s="268">
        <v>18968</v>
      </c>
    </row>
    <row r="53" spans="2:13" ht="27.75" customHeight="1" x14ac:dyDescent="0.2">
      <c r="B53" s="1059" t="s">
        <v>42</v>
      </c>
      <c r="C53" s="1060"/>
      <c r="D53" s="221"/>
      <c r="E53" s="1091" t="s">
        <v>90</v>
      </c>
      <c r="F53" s="1091"/>
      <c r="G53" s="1091"/>
      <c r="H53" s="1092"/>
      <c r="I53" s="261">
        <v>11230</v>
      </c>
      <c r="J53" s="265">
        <v>10492</v>
      </c>
      <c r="K53" s="265">
        <v>7991</v>
      </c>
      <c r="L53" s="265">
        <v>5791</v>
      </c>
      <c r="M53" s="269">
        <v>5501</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7Vau4/lbPUJ38jFvIYfI41u46ACs/eMoAEs4x5T00r+ljAUoMbSZKQmQXJmfegzN7Msl8KlnPm1Kn7Zsyl8hcw==" saltValue="EQJxSRjPJKlt+HsLRlHuR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93</v>
      </c>
    </row>
    <row r="54" spans="2:8" ht="29.25" customHeight="1" x14ac:dyDescent="0.25">
      <c r="B54" s="270" t="s">
        <v>3</v>
      </c>
      <c r="C54" s="276"/>
      <c r="D54" s="276"/>
      <c r="E54" s="277" t="s">
        <v>5</v>
      </c>
      <c r="F54" s="278" t="s">
        <v>522</v>
      </c>
      <c r="G54" s="278" t="s">
        <v>523</v>
      </c>
      <c r="H54" s="286" t="s">
        <v>313</v>
      </c>
    </row>
    <row r="55" spans="2:8" ht="52.5" customHeight="1" x14ac:dyDescent="0.2">
      <c r="B55" s="271"/>
      <c r="C55" s="1095" t="s">
        <v>53</v>
      </c>
      <c r="D55" s="1095"/>
      <c r="E55" s="1096"/>
      <c r="F55" s="279">
        <v>1726</v>
      </c>
      <c r="G55" s="279">
        <v>2327</v>
      </c>
      <c r="H55" s="287">
        <v>1906</v>
      </c>
    </row>
    <row r="56" spans="2:8" ht="52.5" customHeight="1" x14ac:dyDescent="0.2">
      <c r="B56" s="272"/>
      <c r="C56" s="1097" t="s">
        <v>17</v>
      </c>
      <c r="D56" s="1097"/>
      <c r="E56" s="1098"/>
      <c r="F56" s="280" t="s">
        <v>33</v>
      </c>
      <c r="G56" s="280" t="s">
        <v>33</v>
      </c>
      <c r="H56" s="288" t="s">
        <v>33</v>
      </c>
    </row>
    <row r="57" spans="2:8" ht="53.25" customHeight="1" x14ac:dyDescent="0.2">
      <c r="B57" s="272"/>
      <c r="C57" s="1099" t="s">
        <v>96</v>
      </c>
      <c r="D57" s="1099"/>
      <c r="E57" s="1100"/>
      <c r="F57" s="281">
        <v>636</v>
      </c>
      <c r="G57" s="281">
        <v>625</v>
      </c>
      <c r="H57" s="289">
        <v>1108</v>
      </c>
    </row>
    <row r="58" spans="2:8" ht="45.75" customHeight="1" x14ac:dyDescent="0.2">
      <c r="B58" s="273"/>
      <c r="C58" s="1101" t="s">
        <v>98</v>
      </c>
      <c r="D58" s="1102"/>
      <c r="E58" s="1103"/>
      <c r="F58" s="282"/>
      <c r="G58" s="282"/>
      <c r="H58" s="290"/>
    </row>
    <row r="59" spans="2:8" ht="45.75" customHeight="1" x14ac:dyDescent="0.2">
      <c r="B59" s="273"/>
      <c r="C59" s="1101" t="s">
        <v>98</v>
      </c>
      <c r="D59" s="1102"/>
      <c r="E59" s="1103"/>
      <c r="F59" s="282"/>
      <c r="G59" s="282"/>
      <c r="H59" s="290"/>
    </row>
    <row r="60" spans="2:8" ht="45.75" customHeight="1" x14ac:dyDescent="0.2">
      <c r="B60" s="273"/>
      <c r="C60" s="1101" t="s">
        <v>98</v>
      </c>
      <c r="D60" s="1102"/>
      <c r="E60" s="1103"/>
      <c r="F60" s="282"/>
      <c r="G60" s="282"/>
      <c r="H60" s="290"/>
    </row>
    <row r="61" spans="2:8" ht="45.75" customHeight="1" x14ac:dyDescent="0.2">
      <c r="B61" s="273"/>
      <c r="C61" s="1101" t="s">
        <v>98</v>
      </c>
      <c r="D61" s="1102"/>
      <c r="E61" s="1103"/>
      <c r="F61" s="282"/>
      <c r="G61" s="282"/>
      <c r="H61" s="290"/>
    </row>
    <row r="62" spans="2:8" ht="45.75" customHeight="1" x14ac:dyDescent="0.2">
      <c r="B62" s="274"/>
      <c r="C62" s="1104" t="s">
        <v>98</v>
      </c>
      <c r="D62" s="1105"/>
      <c r="E62" s="1106"/>
      <c r="F62" s="283"/>
      <c r="G62" s="283"/>
      <c r="H62" s="291"/>
    </row>
    <row r="63" spans="2:8" ht="52.5" customHeight="1" x14ac:dyDescent="0.2">
      <c r="B63" s="275"/>
      <c r="C63" s="1107" t="s">
        <v>99</v>
      </c>
      <c r="D63" s="1107"/>
      <c r="E63" s="1108"/>
      <c r="F63" s="284">
        <v>2362</v>
      </c>
      <c r="G63" s="284">
        <v>2952</v>
      </c>
      <c r="H63" s="292">
        <v>3015</v>
      </c>
    </row>
    <row r="64" spans="2:8" ht="13.2" x14ac:dyDescent="0.2"/>
  </sheetData>
  <sheetProtection algorithmName="SHA-512" hashValue="wM3FfditE0Bpq+tB+YCbZQ9B7FSsqL2eRkxjeXSwXdx8xCuSLWKv7k3ni3mXA7sKOdQdgyH+8Nx9Q4llK8W0dg==" saltValue="PsT6/OS8vU4SGTnJzyw2V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294"/>
      <c r="B1" s="296"/>
      <c r="DD1" s="90"/>
      <c r="DE1" s="90"/>
    </row>
    <row r="2" spans="1:109" ht="25.5" customHeight="1" x14ac:dyDescent="0.2">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2">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ht="13.2"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ht="13.2" x14ac:dyDescent="0.2">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ht="13.2" x14ac:dyDescent="0.2">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ht="13.2"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ht="13.2" x14ac:dyDescent="0.2">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ht="13.2" x14ac:dyDescent="0.2">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ht="13.2"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ht="13.2" x14ac:dyDescent="0.2">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ht="13.2" x14ac:dyDescent="0.2">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ht="13.2" x14ac:dyDescent="0.2">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ht="13.2" x14ac:dyDescent="0.2">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ht="13.2" x14ac:dyDescent="0.2">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ht="13.2" x14ac:dyDescent="0.2">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ht="13.2" x14ac:dyDescent="0.2">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ht="13.2" x14ac:dyDescent="0.2">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ht="13.2" x14ac:dyDescent="0.2">
      <c r="DD19" s="90"/>
      <c r="DE19" s="90"/>
    </row>
    <row r="20" spans="1:109" ht="13.2" x14ac:dyDescent="0.2">
      <c r="DD20" s="90"/>
      <c r="DE20" s="90"/>
    </row>
    <row r="21" spans="1:109" ht="17.25" customHeight="1" x14ac:dyDescent="0.2">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298"/>
      <c r="DD40" s="298"/>
      <c r="DE40" s="90"/>
    </row>
    <row r="41" spans="2:109" ht="16.2" x14ac:dyDescent="0.2">
      <c r="B41" s="82" t="s">
        <v>532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02"/>
      <c r="I42" s="293"/>
      <c r="J42" s="293"/>
      <c r="K42" s="293"/>
      <c r="AM42" s="302"/>
      <c r="AN42" s="302" t="s">
        <v>534</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2">
      <c r="B43" s="80"/>
      <c r="AN43" s="1112" t="s">
        <v>537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2"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2"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2"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2"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2" x14ac:dyDescent="0.2">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ht="13.2" x14ac:dyDescent="0.2">
      <c r="B49" s="80"/>
      <c r="AN49" s="46" t="s">
        <v>133</v>
      </c>
    </row>
    <row r="50" spans="1:109" ht="13.2" x14ac:dyDescent="0.2">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521</v>
      </c>
      <c r="BQ50" s="1111"/>
      <c r="BR50" s="1111"/>
      <c r="BS50" s="1111"/>
      <c r="BT50" s="1111"/>
      <c r="BU50" s="1111"/>
      <c r="BV50" s="1111"/>
      <c r="BW50" s="1111"/>
      <c r="BX50" s="1111" t="s">
        <v>201</v>
      </c>
      <c r="BY50" s="1111"/>
      <c r="BZ50" s="1111"/>
      <c r="CA50" s="1111"/>
      <c r="CB50" s="1111"/>
      <c r="CC50" s="1111"/>
      <c r="CD50" s="1111"/>
      <c r="CE50" s="1111"/>
      <c r="CF50" s="1111" t="s">
        <v>522</v>
      </c>
      <c r="CG50" s="1111"/>
      <c r="CH50" s="1111"/>
      <c r="CI50" s="1111"/>
      <c r="CJ50" s="1111"/>
      <c r="CK50" s="1111"/>
      <c r="CL50" s="1111"/>
      <c r="CM50" s="1111"/>
      <c r="CN50" s="1111" t="s">
        <v>523</v>
      </c>
      <c r="CO50" s="1111"/>
      <c r="CP50" s="1111"/>
      <c r="CQ50" s="1111"/>
      <c r="CR50" s="1111"/>
      <c r="CS50" s="1111"/>
      <c r="CT50" s="1111"/>
      <c r="CU50" s="1111"/>
      <c r="CV50" s="1111" t="s">
        <v>313</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04"/>
      <c r="AN51" s="1124" t="s">
        <v>535</v>
      </c>
      <c r="AO51" s="1124"/>
      <c r="AP51" s="1124"/>
      <c r="AQ51" s="1124"/>
      <c r="AR51" s="1124"/>
      <c r="AS51" s="1124"/>
      <c r="AT51" s="1124"/>
      <c r="AU51" s="1124"/>
      <c r="AV51" s="1124"/>
      <c r="AW51" s="1124"/>
      <c r="AX51" s="1124"/>
      <c r="AY51" s="1124"/>
      <c r="AZ51" s="1124"/>
      <c r="BA51" s="1124"/>
      <c r="BB51" s="1124" t="s">
        <v>536</v>
      </c>
      <c r="BC51" s="1124"/>
      <c r="BD51" s="1124"/>
      <c r="BE51" s="1124"/>
      <c r="BF51" s="1124"/>
      <c r="BG51" s="1124"/>
      <c r="BH51" s="1124"/>
      <c r="BI51" s="1124"/>
      <c r="BJ51" s="1124"/>
      <c r="BK51" s="1124"/>
      <c r="BL51" s="1124"/>
      <c r="BM51" s="1124"/>
      <c r="BN51" s="1124"/>
      <c r="BO51" s="1124"/>
      <c r="BP51" s="1125">
        <v>64.8</v>
      </c>
      <c r="BQ51" s="1125"/>
      <c r="BR51" s="1125"/>
      <c r="BS51" s="1125"/>
      <c r="BT51" s="1125"/>
      <c r="BU51" s="1125"/>
      <c r="BV51" s="1125"/>
      <c r="BW51" s="1125"/>
      <c r="BX51" s="1125">
        <v>59.3</v>
      </c>
      <c r="BY51" s="1125"/>
      <c r="BZ51" s="1125"/>
      <c r="CA51" s="1125"/>
      <c r="CB51" s="1125"/>
      <c r="CC51" s="1125"/>
      <c r="CD51" s="1125"/>
      <c r="CE51" s="1125"/>
      <c r="CF51" s="1125">
        <v>42.4</v>
      </c>
      <c r="CG51" s="1125"/>
      <c r="CH51" s="1125"/>
      <c r="CI51" s="1125"/>
      <c r="CJ51" s="1125"/>
      <c r="CK51" s="1125"/>
      <c r="CL51" s="1125"/>
      <c r="CM51" s="1125"/>
      <c r="CN51" s="1125">
        <v>31.2</v>
      </c>
      <c r="CO51" s="1125"/>
      <c r="CP51" s="1125"/>
      <c r="CQ51" s="1125"/>
      <c r="CR51" s="1125"/>
      <c r="CS51" s="1125"/>
      <c r="CT51" s="1125"/>
      <c r="CU51" s="1125"/>
      <c r="CV51" s="1125">
        <v>28.6</v>
      </c>
      <c r="CW51" s="1125"/>
      <c r="CX51" s="1125"/>
      <c r="CY51" s="1125"/>
      <c r="CZ51" s="1125"/>
      <c r="DA51" s="1125"/>
      <c r="DB51" s="1125"/>
      <c r="DC51" s="1125"/>
    </row>
    <row r="52" spans="1:109" ht="13.2" x14ac:dyDescent="0.2">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261</v>
      </c>
      <c r="BC53" s="1124"/>
      <c r="BD53" s="1124"/>
      <c r="BE53" s="1124"/>
      <c r="BF53" s="1124"/>
      <c r="BG53" s="1124"/>
      <c r="BH53" s="1124"/>
      <c r="BI53" s="1124"/>
      <c r="BJ53" s="1124"/>
      <c r="BK53" s="1124"/>
      <c r="BL53" s="1124"/>
      <c r="BM53" s="1124"/>
      <c r="BN53" s="1124"/>
      <c r="BO53" s="1124"/>
      <c r="BP53" s="1125">
        <v>71.900000000000006</v>
      </c>
      <c r="BQ53" s="1125"/>
      <c r="BR53" s="1125"/>
      <c r="BS53" s="1125"/>
      <c r="BT53" s="1125"/>
      <c r="BU53" s="1125"/>
      <c r="BV53" s="1125"/>
      <c r="BW53" s="1125"/>
      <c r="BX53" s="1125">
        <v>73.2</v>
      </c>
      <c r="BY53" s="1125"/>
      <c r="BZ53" s="1125"/>
      <c r="CA53" s="1125"/>
      <c r="CB53" s="1125"/>
      <c r="CC53" s="1125"/>
      <c r="CD53" s="1125"/>
      <c r="CE53" s="1125"/>
      <c r="CF53" s="1125">
        <v>74.400000000000006</v>
      </c>
      <c r="CG53" s="1125"/>
      <c r="CH53" s="1125"/>
      <c r="CI53" s="1125"/>
      <c r="CJ53" s="1125"/>
      <c r="CK53" s="1125"/>
      <c r="CL53" s="1125"/>
      <c r="CM53" s="1125"/>
      <c r="CN53" s="1125">
        <v>75.7</v>
      </c>
      <c r="CO53" s="1125"/>
      <c r="CP53" s="1125"/>
      <c r="CQ53" s="1125"/>
      <c r="CR53" s="1125"/>
      <c r="CS53" s="1125"/>
      <c r="CT53" s="1125"/>
      <c r="CU53" s="1125"/>
      <c r="CV53" s="1125">
        <v>77</v>
      </c>
      <c r="CW53" s="1125"/>
      <c r="CX53" s="1125"/>
      <c r="CY53" s="1125"/>
      <c r="CZ53" s="1125"/>
      <c r="DA53" s="1125"/>
      <c r="DB53" s="1125"/>
      <c r="DC53" s="1125"/>
    </row>
    <row r="54" spans="1:109" ht="13.2" x14ac:dyDescent="0.2">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293"/>
      <c r="B55" s="80"/>
      <c r="G55" s="1109"/>
      <c r="H55" s="1109"/>
      <c r="I55" s="1109"/>
      <c r="J55" s="1109"/>
      <c r="K55" s="1123"/>
      <c r="L55" s="1123"/>
      <c r="M55" s="1123"/>
      <c r="N55" s="1123"/>
      <c r="AN55" s="1111" t="s">
        <v>496</v>
      </c>
      <c r="AO55" s="1111"/>
      <c r="AP55" s="1111"/>
      <c r="AQ55" s="1111"/>
      <c r="AR55" s="1111"/>
      <c r="AS55" s="1111"/>
      <c r="AT55" s="1111"/>
      <c r="AU55" s="1111"/>
      <c r="AV55" s="1111"/>
      <c r="AW55" s="1111"/>
      <c r="AX55" s="1111"/>
      <c r="AY55" s="1111"/>
      <c r="AZ55" s="1111"/>
      <c r="BA55" s="1111"/>
      <c r="BB55" s="1124" t="s">
        <v>536</v>
      </c>
      <c r="BC55" s="1124"/>
      <c r="BD55" s="1124"/>
      <c r="BE55" s="1124"/>
      <c r="BF55" s="1124"/>
      <c r="BG55" s="1124"/>
      <c r="BH55" s="1124"/>
      <c r="BI55" s="1124"/>
      <c r="BJ55" s="1124"/>
      <c r="BK55" s="1124"/>
      <c r="BL55" s="1124"/>
      <c r="BM55" s="1124"/>
      <c r="BN55" s="1124"/>
      <c r="BO55" s="1124"/>
      <c r="BP55" s="1125">
        <v>5.4</v>
      </c>
      <c r="BQ55" s="1125"/>
      <c r="BR55" s="1125"/>
      <c r="BS55" s="1125"/>
      <c r="BT55" s="1125"/>
      <c r="BU55" s="1125"/>
      <c r="BV55" s="1125"/>
      <c r="BW55" s="1125"/>
      <c r="BX55" s="1125">
        <v>3.9</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ht="13.2" x14ac:dyDescent="0.2">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ht="13.2" x14ac:dyDescent="0.2">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261</v>
      </c>
      <c r="BC57" s="1124"/>
      <c r="BD57" s="1124"/>
      <c r="BE57" s="1124"/>
      <c r="BF57" s="1124"/>
      <c r="BG57" s="1124"/>
      <c r="BH57" s="1124"/>
      <c r="BI57" s="1124"/>
      <c r="BJ57" s="1124"/>
      <c r="BK57" s="1124"/>
      <c r="BL57" s="1124"/>
      <c r="BM57" s="1124"/>
      <c r="BN57" s="1124"/>
      <c r="BO57" s="1124"/>
      <c r="BP57" s="1125">
        <v>62.5</v>
      </c>
      <c r="BQ57" s="1125"/>
      <c r="BR57" s="1125"/>
      <c r="BS57" s="1125"/>
      <c r="BT57" s="1125"/>
      <c r="BU57" s="1125"/>
      <c r="BV57" s="1125"/>
      <c r="BW57" s="1125"/>
      <c r="BX57" s="1125">
        <v>63.1</v>
      </c>
      <c r="BY57" s="1125"/>
      <c r="BZ57" s="1125"/>
      <c r="CA57" s="1125"/>
      <c r="CB57" s="1125"/>
      <c r="CC57" s="1125"/>
      <c r="CD57" s="1125"/>
      <c r="CE57" s="1125"/>
      <c r="CF57" s="1125">
        <v>63.2</v>
      </c>
      <c r="CG57" s="1125"/>
      <c r="CH57" s="1125"/>
      <c r="CI57" s="1125"/>
      <c r="CJ57" s="1125"/>
      <c r="CK57" s="1125"/>
      <c r="CL57" s="1125"/>
      <c r="CM57" s="1125"/>
      <c r="CN57" s="1125">
        <v>64</v>
      </c>
      <c r="CO57" s="1125"/>
      <c r="CP57" s="1125"/>
      <c r="CQ57" s="1125"/>
      <c r="CR57" s="1125"/>
      <c r="CS57" s="1125"/>
      <c r="CT57" s="1125"/>
      <c r="CU57" s="1125"/>
      <c r="CV57" s="1125">
        <v>65.599999999999994</v>
      </c>
      <c r="CW57" s="1125"/>
      <c r="CX57" s="1125"/>
      <c r="CY57" s="1125"/>
      <c r="CZ57" s="1125"/>
      <c r="DA57" s="1125"/>
      <c r="DB57" s="1125"/>
      <c r="DC57" s="1125"/>
      <c r="DD57" s="317"/>
      <c r="DE57" s="299"/>
    </row>
    <row r="58" spans="1:109" s="293" customFormat="1" ht="13.2" x14ac:dyDescent="0.2">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ht="13.2" x14ac:dyDescent="0.2">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ht="13.2" x14ac:dyDescent="0.2">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ht="13.2" x14ac:dyDescent="0.2">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ht="13.2" x14ac:dyDescent="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6.2" x14ac:dyDescent="0.2">
      <c r="B63" s="88" t="s">
        <v>533</v>
      </c>
    </row>
    <row r="64" spans="1:109" ht="13.2" x14ac:dyDescent="0.2">
      <c r="B64" s="80"/>
      <c r="G64" s="302"/>
      <c r="N64" s="315"/>
      <c r="AM64" s="302"/>
      <c r="AN64" s="302" t="s">
        <v>534</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ht="13.2" x14ac:dyDescent="0.2">
      <c r="B65" s="80"/>
      <c r="AN65" s="1112" t="s">
        <v>538</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2"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2"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2"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2"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2" x14ac:dyDescent="0.2">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ht="13.2" x14ac:dyDescent="0.2">
      <c r="B71" s="80"/>
      <c r="G71" s="303"/>
      <c r="I71" s="306"/>
      <c r="J71" s="307"/>
      <c r="K71" s="307"/>
      <c r="L71" s="311"/>
      <c r="M71" s="307"/>
      <c r="N71" s="311"/>
      <c r="AM71" s="303"/>
      <c r="AN71" s="46" t="s">
        <v>133</v>
      </c>
    </row>
    <row r="72" spans="2:107" ht="13.2" x14ac:dyDescent="0.2">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521</v>
      </c>
      <c r="BQ72" s="1111"/>
      <c r="BR72" s="1111"/>
      <c r="BS72" s="1111"/>
      <c r="BT72" s="1111"/>
      <c r="BU72" s="1111"/>
      <c r="BV72" s="1111"/>
      <c r="BW72" s="1111"/>
      <c r="BX72" s="1111" t="s">
        <v>201</v>
      </c>
      <c r="BY72" s="1111"/>
      <c r="BZ72" s="1111"/>
      <c r="CA72" s="1111"/>
      <c r="CB72" s="1111"/>
      <c r="CC72" s="1111"/>
      <c r="CD72" s="1111"/>
      <c r="CE72" s="1111"/>
      <c r="CF72" s="1111" t="s">
        <v>522</v>
      </c>
      <c r="CG72" s="1111"/>
      <c r="CH72" s="1111"/>
      <c r="CI72" s="1111"/>
      <c r="CJ72" s="1111"/>
      <c r="CK72" s="1111"/>
      <c r="CL72" s="1111"/>
      <c r="CM72" s="1111"/>
      <c r="CN72" s="1111" t="s">
        <v>523</v>
      </c>
      <c r="CO72" s="1111"/>
      <c r="CP72" s="1111"/>
      <c r="CQ72" s="1111"/>
      <c r="CR72" s="1111"/>
      <c r="CS72" s="1111"/>
      <c r="CT72" s="1111"/>
      <c r="CU72" s="1111"/>
      <c r="CV72" s="1111" t="s">
        <v>313</v>
      </c>
      <c r="CW72" s="1111"/>
      <c r="CX72" s="1111"/>
      <c r="CY72" s="1111"/>
      <c r="CZ72" s="1111"/>
      <c r="DA72" s="1111"/>
      <c r="DB72" s="1111"/>
      <c r="DC72" s="1111"/>
    </row>
    <row r="73" spans="2:107" ht="13.2" x14ac:dyDescent="0.2">
      <c r="B73" s="80"/>
      <c r="G73" s="1121"/>
      <c r="H73" s="1121"/>
      <c r="I73" s="1121"/>
      <c r="J73" s="1121"/>
      <c r="K73" s="1127"/>
      <c r="L73" s="1127"/>
      <c r="M73" s="1127"/>
      <c r="N73" s="1127"/>
      <c r="AM73" s="304"/>
      <c r="AN73" s="1124" t="s">
        <v>535</v>
      </c>
      <c r="AO73" s="1124"/>
      <c r="AP73" s="1124"/>
      <c r="AQ73" s="1124"/>
      <c r="AR73" s="1124"/>
      <c r="AS73" s="1124"/>
      <c r="AT73" s="1124"/>
      <c r="AU73" s="1124"/>
      <c r="AV73" s="1124"/>
      <c r="AW73" s="1124"/>
      <c r="AX73" s="1124"/>
      <c r="AY73" s="1124"/>
      <c r="AZ73" s="1124"/>
      <c r="BA73" s="1124"/>
      <c r="BB73" s="1124" t="s">
        <v>536</v>
      </c>
      <c r="BC73" s="1124"/>
      <c r="BD73" s="1124"/>
      <c r="BE73" s="1124"/>
      <c r="BF73" s="1124"/>
      <c r="BG73" s="1124"/>
      <c r="BH73" s="1124"/>
      <c r="BI73" s="1124"/>
      <c r="BJ73" s="1124"/>
      <c r="BK73" s="1124"/>
      <c r="BL73" s="1124"/>
      <c r="BM73" s="1124"/>
      <c r="BN73" s="1124"/>
      <c r="BO73" s="1124"/>
      <c r="BP73" s="1125">
        <v>64.8</v>
      </c>
      <c r="BQ73" s="1125"/>
      <c r="BR73" s="1125"/>
      <c r="BS73" s="1125"/>
      <c r="BT73" s="1125"/>
      <c r="BU73" s="1125"/>
      <c r="BV73" s="1125"/>
      <c r="BW73" s="1125"/>
      <c r="BX73" s="1125">
        <v>59.3</v>
      </c>
      <c r="BY73" s="1125"/>
      <c r="BZ73" s="1125"/>
      <c r="CA73" s="1125"/>
      <c r="CB73" s="1125"/>
      <c r="CC73" s="1125"/>
      <c r="CD73" s="1125"/>
      <c r="CE73" s="1125"/>
      <c r="CF73" s="1125">
        <v>42.4</v>
      </c>
      <c r="CG73" s="1125"/>
      <c r="CH73" s="1125"/>
      <c r="CI73" s="1125"/>
      <c r="CJ73" s="1125"/>
      <c r="CK73" s="1125"/>
      <c r="CL73" s="1125"/>
      <c r="CM73" s="1125"/>
      <c r="CN73" s="1125">
        <v>31.2</v>
      </c>
      <c r="CO73" s="1125"/>
      <c r="CP73" s="1125"/>
      <c r="CQ73" s="1125"/>
      <c r="CR73" s="1125"/>
      <c r="CS73" s="1125"/>
      <c r="CT73" s="1125"/>
      <c r="CU73" s="1125"/>
      <c r="CV73" s="1125">
        <v>28.6</v>
      </c>
      <c r="CW73" s="1125"/>
      <c r="CX73" s="1125"/>
      <c r="CY73" s="1125"/>
      <c r="CZ73" s="1125"/>
      <c r="DA73" s="1125"/>
      <c r="DB73" s="1125"/>
      <c r="DC73" s="1125"/>
    </row>
    <row r="74" spans="2:107" ht="13.2" x14ac:dyDescent="0.2">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263</v>
      </c>
      <c r="BC75" s="1124"/>
      <c r="BD75" s="1124"/>
      <c r="BE75" s="1124"/>
      <c r="BF75" s="1124"/>
      <c r="BG75" s="1124"/>
      <c r="BH75" s="1124"/>
      <c r="BI75" s="1124"/>
      <c r="BJ75" s="1124"/>
      <c r="BK75" s="1124"/>
      <c r="BL75" s="1124"/>
      <c r="BM75" s="1124"/>
      <c r="BN75" s="1124"/>
      <c r="BO75" s="1124"/>
      <c r="BP75" s="1125">
        <v>7.4</v>
      </c>
      <c r="BQ75" s="1125"/>
      <c r="BR75" s="1125"/>
      <c r="BS75" s="1125"/>
      <c r="BT75" s="1125"/>
      <c r="BU75" s="1125"/>
      <c r="BV75" s="1125"/>
      <c r="BW75" s="1125"/>
      <c r="BX75" s="1125">
        <v>7.3</v>
      </c>
      <c r="BY75" s="1125"/>
      <c r="BZ75" s="1125"/>
      <c r="CA75" s="1125"/>
      <c r="CB75" s="1125"/>
      <c r="CC75" s="1125"/>
      <c r="CD75" s="1125"/>
      <c r="CE75" s="1125"/>
      <c r="CF75" s="1125">
        <v>7.5</v>
      </c>
      <c r="CG75" s="1125"/>
      <c r="CH75" s="1125"/>
      <c r="CI75" s="1125"/>
      <c r="CJ75" s="1125"/>
      <c r="CK75" s="1125"/>
      <c r="CL75" s="1125"/>
      <c r="CM75" s="1125"/>
      <c r="CN75" s="1125">
        <v>7.7</v>
      </c>
      <c r="CO75" s="1125"/>
      <c r="CP75" s="1125"/>
      <c r="CQ75" s="1125"/>
      <c r="CR75" s="1125"/>
      <c r="CS75" s="1125"/>
      <c r="CT75" s="1125"/>
      <c r="CU75" s="1125"/>
      <c r="CV75" s="1125">
        <v>7.4</v>
      </c>
      <c r="CW75" s="1125"/>
      <c r="CX75" s="1125"/>
      <c r="CY75" s="1125"/>
      <c r="CZ75" s="1125"/>
      <c r="DA75" s="1125"/>
      <c r="DB75" s="1125"/>
      <c r="DC75" s="1125"/>
    </row>
    <row r="76" spans="2:107" ht="13.2" x14ac:dyDescent="0.2">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80"/>
      <c r="G77" s="1109"/>
      <c r="H77" s="1109"/>
      <c r="I77" s="1109"/>
      <c r="J77" s="1109"/>
      <c r="K77" s="1127"/>
      <c r="L77" s="1127"/>
      <c r="M77" s="1127"/>
      <c r="N77" s="1127"/>
      <c r="AN77" s="1111" t="s">
        <v>496</v>
      </c>
      <c r="AO77" s="1111"/>
      <c r="AP77" s="1111"/>
      <c r="AQ77" s="1111"/>
      <c r="AR77" s="1111"/>
      <c r="AS77" s="1111"/>
      <c r="AT77" s="1111"/>
      <c r="AU77" s="1111"/>
      <c r="AV77" s="1111"/>
      <c r="AW77" s="1111"/>
      <c r="AX77" s="1111"/>
      <c r="AY77" s="1111"/>
      <c r="AZ77" s="1111"/>
      <c r="BA77" s="1111"/>
      <c r="BB77" s="1124" t="s">
        <v>536</v>
      </c>
      <c r="BC77" s="1124"/>
      <c r="BD77" s="1124"/>
      <c r="BE77" s="1124"/>
      <c r="BF77" s="1124"/>
      <c r="BG77" s="1124"/>
      <c r="BH77" s="1124"/>
      <c r="BI77" s="1124"/>
      <c r="BJ77" s="1124"/>
      <c r="BK77" s="1124"/>
      <c r="BL77" s="1124"/>
      <c r="BM77" s="1124"/>
      <c r="BN77" s="1124"/>
      <c r="BO77" s="1124"/>
      <c r="BP77" s="1125">
        <v>5.4</v>
      </c>
      <c r="BQ77" s="1125"/>
      <c r="BR77" s="1125"/>
      <c r="BS77" s="1125"/>
      <c r="BT77" s="1125"/>
      <c r="BU77" s="1125"/>
      <c r="BV77" s="1125"/>
      <c r="BW77" s="1125"/>
      <c r="BX77" s="1125">
        <v>3.9</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ht="13.2"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263</v>
      </c>
      <c r="BC79" s="1124"/>
      <c r="BD79" s="1124"/>
      <c r="BE79" s="1124"/>
      <c r="BF79" s="1124"/>
      <c r="BG79" s="1124"/>
      <c r="BH79" s="1124"/>
      <c r="BI79" s="1124"/>
      <c r="BJ79" s="1124"/>
      <c r="BK79" s="1124"/>
      <c r="BL79" s="1124"/>
      <c r="BM79" s="1124"/>
      <c r="BN79" s="1124"/>
      <c r="BO79" s="1124"/>
      <c r="BP79" s="1125">
        <v>4.2</v>
      </c>
      <c r="BQ79" s="1125"/>
      <c r="BR79" s="1125"/>
      <c r="BS79" s="1125"/>
      <c r="BT79" s="1125"/>
      <c r="BU79" s="1125"/>
      <c r="BV79" s="1125"/>
      <c r="BW79" s="1125"/>
      <c r="BX79" s="1125">
        <v>4.2</v>
      </c>
      <c r="BY79" s="1125"/>
      <c r="BZ79" s="1125"/>
      <c r="CA79" s="1125"/>
      <c r="CB79" s="1125"/>
      <c r="CC79" s="1125"/>
      <c r="CD79" s="1125"/>
      <c r="CE79" s="1125"/>
      <c r="CF79" s="1125">
        <v>4.5</v>
      </c>
      <c r="CG79" s="1125"/>
      <c r="CH79" s="1125"/>
      <c r="CI79" s="1125"/>
      <c r="CJ79" s="1125"/>
      <c r="CK79" s="1125"/>
      <c r="CL79" s="1125"/>
      <c r="CM79" s="1125"/>
      <c r="CN79" s="1125">
        <v>4.5999999999999996</v>
      </c>
      <c r="CO79" s="1125"/>
      <c r="CP79" s="1125"/>
      <c r="CQ79" s="1125"/>
      <c r="CR79" s="1125"/>
      <c r="CS79" s="1125"/>
      <c r="CT79" s="1125"/>
      <c r="CU79" s="1125"/>
      <c r="CV79" s="1125">
        <v>4.7</v>
      </c>
      <c r="CW79" s="1125"/>
      <c r="CX79" s="1125"/>
      <c r="CY79" s="1125"/>
      <c r="CZ79" s="1125"/>
      <c r="DA79" s="1125"/>
      <c r="DB79" s="1125"/>
      <c r="DC79" s="1125"/>
    </row>
    <row r="80" spans="2:107" ht="13.2"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80"/>
    </row>
    <row r="82" spans="2:109" ht="16.2" x14ac:dyDescent="0.2">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dhArWvegstOzFgCi4zq0Zot/2dLbFtNZOapKxbDMWn9O0u94jGFsKren+dORqAmz9AdUvd1u59m1An4U41cPyA==" saltValue="3QkyKO5bTofRyoEzcgeL4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501</v>
      </c>
    </row>
  </sheetData>
  <sheetProtection algorithmName="SHA-512" hashValue="8yHXUCpJt2gwm0X9L9UnO0VohygRNRMD9FVmQBpUYncjfpD6mdwtfBcCHnEkJMqqM0FSlsLioaSWDZBr4eSvZg==" saltValue="mLu1ZIA/qO/qqXj10REbVw==" spinCount="100000" sheet="1" objects="1" scenarios="1"/>
  <phoneticPr fontId="3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501</v>
      </c>
    </row>
  </sheetData>
  <sheetProtection algorithmName="SHA-512" hashValue="787TDXThUWfoYPuhreTumgu5CRBJN8WUdj4hvyF5X6NX3jWFkY+Xn+TDr9HiECLRLWFEpZJSWJpFUc3mY70siw==" saltValue="L5lfAI6NDjvax97D3NyUIw==" spinCount="100000" sheet="1" objects="1" scenarios="1"/>
  <phoneticPr fontId="3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319" customWidth="1"/>
    <col min="2" max="8" width="13.33203125" style="319" customWidth="1"/>
    <col min="9" max="16384" width="11.109375" style="319"/>
  </cols>
  <sheetData>
    <row r="1" spans="1:8" x14ac:dyDescent="0.2">
      <c r="A1" s="97"/>
      <c r="B1" s="103"/>
      <c r="C1" s="107"/>
      <c r="D1" s="113"/>
      <c r="E1" s="123"/>
      <c r="F1" s="123"/>
      <c r="G1" s="123"/>
      <c r="H1" s="157"/>
    </row>
    <row r="2" spans="1:8" x14ac:dyDescent="0.2">
      <c r="A2" s="98"/>
      <c r="B2" s="104"/>
      <c r="C2" s="326"/>
      <c r="D2" s="114" t="s">
        <v>80</v>
      </c>
      <c r="E2" s="124"/>
      <c r="F2" s="334" t="s">
        <v>520</v>
      </c>
      <c r="G2" s="148"/>
      <c r="H2" s="158"/>
    </row>
    <row r="3" spans="1:8" x14ac:dyDescent="0.2">
      <c r="A3" s="114" t="s">
        <v>372</v>
      </c>
      <c r="B3" s="106"/>
      <c r="C3" s="327"/>
      <c r="D3" s="330">
        <v>40790</v>
      </c>
      <c r="E3" s="332"/>
      <c r="F3" s="335">
        <v>42836</v>
      </c>
      <c r="G3" s="337"/>
      <c r="H3" s="340"/>
    </row>
    <row r="4" spans="1:8" x14ac:dyDescent="0.2">
      <c r="A4" s="99"/>
      <c r="B4" s="105"/>
      <c r="C4" s="328"/>
      <c r="D4" s="331">
        <v>22084</v>
      </c>
      <c r="E4" s="333"/>
      <c r="F4" s="336">
        <v>22936</v>
      </c>
      <c r="G4" s="338"/>
      <c r="H4" s="341"/>
    </row>
    <row r="5" spans="1:8" x14ac:dyDescent="0.2">
      <c r="A5" s="114" t="s">
        <v>518</v>
      </c>
      <c r="B5" s="106"/>
      <c r="C5" s="327"/>
      <c r="D5" s="330">
        <v>26914</v>
      </c>
      <c r="E5" s="332"/>
      <c r="F5" s="335">
        <v>44161</v>
      </c>
      <c r="G5" s="337"/>
      <c r="H5" s="340"/>
    </row>
    <row r="6" spans="1:8" x14ac:dyDescent="0.2">
      <c r="A6" s="99"/>
      <c r="B6" s="105"/>
      <c r="C6" s="328"/>
      <c r="D6" s="331">
        <v>14158</v>
      </c>
      <c r="E6" s="333"/>
      <c r="F6" s="336">
        <v>23644</v>
      </c>
      <c r="G6" s="338"/>
      <c r="H6" s="341"/>
    </row>
    <row r="7" spans="1:8" x14ac:dyDescent="0.2">
      <c r="A7" s="114" t="s">
        <v>297</v>
      </c>
      <c r="B7" s="106"/>
      <c r="C7" s="327"/>
      <c r="D7" s="330">
        <v>19737</v>
      </c>
      <c r="E7" s="332"/>
      <c r="F7" s="335">
        <v>43955</v>
      </c>
      <c r="G7" s="337"/>
      <c r="H7" s="340"/>
    </row>
    <row r="8" spans="1:8" x14ac:dyDescent="0.2">
      <c r="A8" s="99"/>
      <c r="B8" s="105"/>
      <c r="C8" s="328"/>
      <c r="D8" s="331">
        <v>9221</v>
      </c>
      <c r="E8" s="333"/>
      <c r="F8" s="336">
        <v>21318</v>
      </c>
      <c r="G8" s="338"/>
      <c r="H8" s="341"/>
    </row>
    <row r="9" spans="1:8" x14ac:dyDescent="0.2">
      <c r="A9" s="114" t="s">
        <v>287</v>
      </c>
      <c r="B9" s="106"/>
      <c r="C9" s="327"/>
      <c r="D9" s="330">
        <v>19445</v>
      </c>
      <c r="E9" s="332"/>
      <c r="F9" s="335">
        <v>41921</v>
      </c>
      <c r="G9" s="337"/>
      <c r="H9" s="340"/>
    </row>
    <row r="10" spans="1:8" x14ac:dyDescent="0.2">
      <c r="A10" s="99"/>
      <c r="B10" s="105"/>
      <c r="C10" s="328"/>
      <c r="D10" s="331">
        <v>9248</v>
      </c>
      <c r="E10" s="333"/>
      <c r="F10" s="336">
        <v>21655</v>
      </c>
      <c r="G10" s="338"/>
      <c r="H10" s="341"/>
    </row>
    <row r="11" spans="1:8" x14ac:dyDescent="0.2">
      <c r="A11" s="114" t="s">
        <v>56</v>
      </c>
      <c r="B11" s="106"/>
      <c r="C11" s="327"/>
      <c r="D11" s="330">
        <v>18977</v>
      </c>
      <c r="E11" s="332"/>
      <c r="F11" s="335">
        <v>44585</v>
      </c>
      <c r="G11" s="337"/>
      <c r="H11" s="340"/>
    </row>
    <row r="12" spans="1:8" x14ac:dyDescent="0.2">
      <c r="A12" s="99"/>
      <c r="B12" s="105"/>
      <c r="C12" s="329"/>
      <c r="D12" s="331">
        <v>12837</v>
      </c>
      <c r="E12" s="333"/>
      <c r="F12" s="336">
        <v>23077</v>
      </c>
      <c r="G12" s="338"/>
      <c r="H12" s="341"/>
    </row>
    <row r="13" spans="1:8" x14ac:dyDescent="0.2">
      <c r="A13" s="114"/>
      <c r="B13" s="106"/>
      <c r="C13" s="327"/>
      <c r="D13" s="330">
        <v>25173</v>
      </c>
      <c r="E13" s="332"/>
      <c r="F13" s="335">
        <v>43492</v>
      </c>
      <c r="G13" s="339"/>
      <c r="H13" s="340"/>
    </row>
    <row r="14" spans="1:8" x14ac:dyDescent="0.2">
      <c r="A14" s="99"/>
      <c r="B14" s="105"/>
      <c r="C14" s="328"/>
      <c r="D14" s="331">
        <v>13510</v>
      </c>
      <c r="E14" s="333"/>
      <c r="F14" s="336">
        <v>22526</v>
      </c>
      <c r="G14" s="338"/>
      <c r="H14" s="341"/>
    </row>
    <row r="17" spans="1:11" x14ac:dyDescent="0.2">
      <c r="A17" s="319" t="s">
        <v>100</v>
      </c>
    </row>
    <row r="18" spans="1:11" x14ac:dyDescent="0.2">
      <c r="A18" s="320"/>
      <c r="B18" s="320" t="str">
        <f>実質収支比率等に係る経年分析!F$46</f>
        <v>R01</v>
      </c>
      <c r="C18" s="320" t="str">
        <f>実質収支比率等に係る経年分析!G$46</f>
        <v>R02</v>
      </c>
      <c r="D18" s="320" t="str">
        <f>実質収支比率等に係る経年分析!H$46</f>
        <v>R03</v>
      </c>
      <c r="E18" s="320" t="str">
        <f>実質収支比率等に係る経年分析!I$46</f>
        <v>R04</v>
      </c>
      <c r="F18" s="320" t="str">
        <f>実質収支比率等に係る経年分析!J$46</f>
        <v>R05</v>
      </c>
    </row>
    <row r="19" spans="1:11" x14ac:dyDescent="0.2">
      <c r="A19" s="320" t="s">
        <v>101</v>
      </c>
      <c r="B19" s="320">
        <f>ROUND(VALUE(SUBSTITUTE(実質収支比率等に係る経年分析!F$48,"▲","-")),2)</f>
        <v>3.51</v>
      </c>
      <c r="C19" s="320">
        <f>ROUND(VALUE(SUBSTITUTE(実質収支比率等に係る経年分析!G$48,"▲","-")),2)</f>
        <v>6</v>
      </c>
      <c r="D19" s="320">
        <f>ROUND(VALUE(SUBSTITUTE(実質収支比率等に係る経年分析!H$48,"▲","-")),2)</f>
        <v>11.69</v>
      </c>
      <c r="E19" s="320">
        <f>ROUND(VALUE(SUBSTITUTE(実質収支比率等に係る経年分析!I$48,"▲","-")),2)</f>
        <v>9.4499999999999993</v>
      </c>
      <c r="F19" s="320">
        <f>ROUND(VALUE(SUBSTITUTE(実質収支比率等に係る経年分析!J$48,"▲","-")),2)</f>
        <v>5.84</v>
      </c>
    </row>
    <row r="20" spans="1:11" x14ac:dyDescent="0.2">
      <c r="A20" s="320" t="s">
        <v>102</v>
      </c>
      <c r="B20" s="320">
        <f>ROUND(VALUE(SUBSTITUTE(実質収支比率等に係る経年分析!F$47,"▲","-")),2)</f>
        <v>7.88</v>
      </c>
      <c r="C20" s="320">
        <f>ROUND(VALUE(SUBSTITUTE(実質収支比率等に係る経年分析!G$47,"▲","-")),2)</f>
        <v>5.78</v>
      </c>
      <c r="D20" s="320">
        <f>ROUND(VALUE(SUBSTITUTE(実質収支比率等に係る経年分析!H$47,"▲","-")),2)</f>
        <v>8.27</v>
      </c>
      <c r="E20" s="320">
        <f>ROUND(VALUE(SUBSTITUTE(実質収支比率等に係る経年分析!I$47,"▲","-")),2)</f>
        <v>11.36</v>
      </c>
      <c r="F20" s="320">
        <f>ROUND(VALUE(SUBSTITUTE(実質収支比率等に係る経年分析!J$47,"▲","-")),2)</f>
        <v>9.0399999999999991</v>
      </c>
    </row>
    <row r="21" spans="1:11" x14ac:dyDescent="0.2">
      <c r="A21" s="320" t="s">
        <v>32</v>
      </c>
      <c r="B21" s="320">
        <f>IF(ISNUMBER(VALUE(SUBSTITUTE(実質収支比率等に係る経年分析!F$49,"▲","-"))),ROUND(VALUE(SUBSTITUTE(実質収支比率等に係る経年分析!F$49,"▲","-")),2),NA())</f>
        <v>-2.12</v>
      </c>
      <c r="C21" s="320">
        <f>IF(ISNUMBER(VALUE(SUBSTITUTE(実質収支比率等に係る経年分析!G$49,"▲","-"))),ROUND(VALUE(SUBSTITUTE(実質収支比率等に係る経年分析!G$49,"▲","-")),2),NA())</f>
        <v>0.55000000000000004</v>
      </c>
      <c r="D21" s="320">
        <f>IF(ISNUMBER(VALUE(SUBSTITUTE(実質収支比率等に係る経年分析!H$49,"▲","-"))),ROUND(VALUE(SUBSTITUTE(実質収支比率等に係る経年分析!H$49,"▲","-")),2),NA())</f>
        <v>8.8000000000000007</v>
      </c>
      <c r="E21" s="320">
        <f>IF(ISNUMBER(VALUE(SUBSTITUTE(実質収支比率等に係る経年分析!I$49,"▲","-"))),ROUND(VALUE(SUBSTITUTE(実質収支比率等に係る経年分析!I$49,"▲","-")),2),NA())</f>
        <v>0.48</v>
      </c>
      <c r="F21" s="320">
        <f>IF(ISNUMBER(VALUE(SUBSTITUTE(実質収支比率等に係る経年分析!J$49,"▲","-"))),ROUND(VALUE(SUBSTITUTE(実質収支比率等に係る経年分析!J$49,"▲","-")),2),NA())</f>
        <v>-5.34</v>
      </c>
    </row>
    <row r="24" spans="1:11" x14ac:dyDescent="0.2">
      <c r="A24" s="319" t="s">
        <v>18</v>
      </c>
    </row>
    <row r="25" spans="1:11" x14ac:dyDescent="0.2">
      <c r="A25" s="321"/>
      <c r="B25" s="321" t="str">
        <f>連結実質赤字比率に係る赤字・黒字の構成分析!F$33</f>
        <v>R01</v>
      </c>
      <c r="C25" s="321"/>
      <c r="D25" s="321" t="str">
        <f>連結実質赤字比率に係る赤字・黒字の構成分析!G$33</f>
        <v>R02</v>
      </c>
      <c r="E25" s="321"/>
      <c r="F25" s="321" t="str">
        <f>連結実質赤字比率に係る赤字・黒字の構成分析!H$33</f>
        <v>R03</v>
      </c>
      <c r="G25" s="321"/>
      <c r="H25" s="321" t="str">
        <f>連結実質赤字比率に係る赤字・黒字の構成分析!I$33</f>
        <v>R04</v>
      </c>
      <c r="I25" s="321"/>
      <c r="J25" s="321" t="str">
        <f>連結実質赤字比率に係る赤字・黒字の構成分析!J$33</f>
        <v>R05</v>
      </c>
      <c r="K25" s="321"/>
    </row>
    <row r="26" spans="1:11" x14ac:dyDescent="0.2">
      <c r="A26" s="321"/>
      <c r="B26" s="321" t="s">
        <v>103</v>
      </c>
      <c r="C26" s="321" t="s">
        <v>37</v>
      </c>
      <c r="D26" s="321" t="s">
        <v>103</v>
      </c>
      <c r="E26" s="321" t="s">
        <v>37</v>
      </c>
      <c r="F26" s="321" t="s">
        <v>103</v>
      </c>
      <c r="G26" s="321" t="s">
        <v>37</v>
      </c>
      <c r="H26" s="321" t="s">
        <v>103</v>
      </c>
      <c r="I26" s="321" t="s">
        <v>37</v>
      </c>
      <c r="J26" s="321" t="s">
        <v>103</v>
      </c>
      <c r="K26" s="321" t="s">
        <v>37</v>
      </c>
    </row>
    <row r="27" spans="1:11" x14ac:dyDescent="0.2">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2">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2">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2">
      <c r="A30" s="321" t="e">
        <f>IF(連結実質赤字比率に係る赤字・黒字の構成分析!C$40="",NA(),連結実質赤字比率に係る赤字・黒字の構成分析!C$40)</f>
        <v>#N/A</v>
      </c>
      <c r="B30" s="321" t="e">
        <f>IF(ROUND(VALUE(SUBSTITUTE(連結実質赤字比率に係る赤字・黒字の構成分析!F$40,"▲","-")),2)&lt;0,ABS(ROUND(VALUE(SUBSTITUTE(連結実質赤字比率に係る赤字・黒字の構成分析!F$40,"▲","-")),2)),NA())</f>
        <v>#VALUE!</v>
      </c>
      <c r="C30" s="321" t="e">
        <f>IF(ROUND(VALUE(SUBSTITUTE(連結実質赤字比率に係る赤字・黒字の構成分析!F$40,"▲","-")),2)&gt;=0,ABS(ROUND(VALUE(SUBSTITUTE(連結実質赤字比率に係る赤字・黒字の構成分析!F$40,"▲","-")),2)),NA())</f>
        <v>#VALUE!</v>
      </c>
      <c r="D30" s="321" t="e">
        <f>IF(ROUND(VALUE(SUBSTITUTE(連結実質赤字比率に係る赤字・黒字の構成分析!G$40,"▲","-")),2)&lt;0,ABS(ROUND(VALUE(SUBSTITUTE(連結実質赤字比率に係る赤字・黒字の構成分析!G$40,"▲","-")),2)),NA())</f>
        <v>#VALUE!</v>
      </c>
      <c r="E30" s="321" t="e">
        <f>IF(ROUND(VALUE(SUBSTITUTE(連結実質赤字比率に係る赤字・黒字の構成分析!G$40,"▲","-")),2)&gt;=0,ABS(ROUND(VALUE(SUBSTITUTE(連結実質赤字比率に係る赤字・黒字の構成分析!G$40,"▲","-")),2)),NA())</f>
        <v>#VALUE!</v>
      </c>
      <c r="F30" s="321" t="e">
        <f>IF(ROUND(VALUE(SUBSTITUTE(連結実質赤字比率に係る赤字・黒字の構成分析!H$40,"▲","-")),2)&lt;0,ABS(ROUND(VALUE(SUBSTITUTE(連結実質赤字比率に係る赤字・黒字の構成分析!H$40,"▲","-")),2)),NA())</f>
        <v>#VALUE!</v>
      </c>
      <c r="G30" s="321" t="e">
        <f>IF(ROUND(VALUE(SUBSTITUTE(連結実質赤字比率に係る赤字・黒字の構成分析!H$40,"▲","-")),2)&gt;=0,ABS(ROUND(VALUE(SUBSTITUTE(連結実質赤字比率に係る赤字・黒字の構成分析!H$40,"▲","-")),2)),NA())</f>
        <v>#VALUE!</v>
      </c>
      <c r="H30" s="321" t="e">
        <f>IF(ROUND(VALUE(SUBSTITUTE(連結実質赤字比率に係る赤字・黒字の構成分析!I$40,"▲","-")),2)&lt;0,ABS(ROUND(VALUE(SUBSTITUTE(連結実質赤字比率に係る赤字・黒字の構成分析!I$40,"▲","-")),2)),NA())</f>
        <v>#VALUE!</v>
      </c>
      <c r="I30" s="321" t="e">
        <f>IF(ROUND(VALUE(SUBSTITUTE(連結実質赤字比率に係る赤字・黒字の構成分析!I$40,"▲","-")),2)&gt;=0,ABS(ROUND(VALUE(SUBSTITUTE(連結実質赤字比率に係る赤字・黒字の構成分析!I$40,"▲","-")),2)),NA())</f>
        <v>#VALUE!</v>
      </c>
      <c r="J30" s="321" t="e">
        <f>IF(ROUND(VALUE(SUBSTITUTE(連結実質赤字比率に係る赤字・黒字の構成分析!J$40,"▲","-")),2)&lt;0,ABS(ROUND(VALUE(SUBSTITUTE(連結実質赤字比率に係る赤字・黒字の構成分析!J$40,"▲","-")),2)),NA())</f>
        <v>#VALUE!</v>
      </c>
      <c r="K30" s="321" t="e">
        <f>IF(ROUND(VALUE(SUBSTITUTE(連結実質赤字比率に係る赤字・黒字の構成分析!J$40,"▲","-")),2)&gt;=0,ABS(ROUND(VALUE(SUBSTITUTE(連結実質赤字比率に係る赤字・黒字の構成分析!J$40,"▲","-")),2)),NA())</f>
        <v>#VALUE!</v>
      </c>
    </row>
    <row r="31" spans="1:11" x14ac:dyDescent="0.2">
      <c r="A31" s="321" t="str">
        <f>IF(連結実質赤字比率に係る赤字・黒字の構成分析!C$39="",NA(),連結実質赤字比率に係る赤字・黒字の構成分析!C$39)</f>
        <v>用地取得事業特別会計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v>
      </c>
    </row>
    <row r="32" spans="1:11" x14ac:dyDescent="0.2">
      <c r="A32" s="321" t="str">
        <f>IF(連結実質赤字比率に係る赤字・黒字の構成分析!C$38="",NA(),連結実質赤字比率に係る赤字・黒字の構成分析!C$38)</f>
        <v>後期高齢者医療事業特別会計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0.03</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0.02</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0.02</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0.24</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v>
      </c>
    </row>
    <row r="33" spans="1:16" x14ac:dyDescent="0.2">
      <c r="A33" s="321" t="str">
        <f>IF(連結実質赤字比率に係る赤字・黒字の構成分析!C$37="",NA(),連結実質赤字比率に係る赤字・黒字の構成分析!C$37)</f>
        <v>国民健康保険事業特別会計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0.72</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1.1100000000000001</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0.88</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0.69</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0.59</v>
      </c>
    </row>
    <row r="34" spans="1:16" x14ac:dyDescent="0.2">
      <c r="A34" s="321" t="str">
        <f>IF(連結実質赤字比率に係る赤字・黒字の構成分析!C$36="",NA(),連結実質赤字比率に係る赤字・黒字の構成分析!C$36)</f>
        <v>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0.56000000000000005</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0.74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1.37</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1.85</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1.52</v>
      </c>
    </row>
    <row r="35" spans="1:16" x14ac:dyDescent="0.2">
      <c r="A35" s="321" t="str">
        <f>IF(連結実質赤字比率に係る赤字・黒字の構成分析!C$35="",NA(),連結実質赤字比率に係る赤字・黒字の構成分析!C$35)</f>
        <v>公共下水道事業会計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3.64</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2.58</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2.66</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3.1</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4.0599999999999996</v>
      </c>
    </row>
    <row r="36" spans="1:16" x14ac:dyDescent="0.2">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3.51</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6</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11.69</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9.4499999999999993</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5.84</v>
      </c>
    </row>
    <row r="39" spans="1:16" x14ac:dyDescent="0.2">
      <c r="A39" s="319" t="s">
        <v>105</v>
      </c>
    </row>
    <row r="40" spans="1:16" x14ac:dyDescent="0.2">
      <c r="A40" s="322"/>
      <c r="B40" s="322" t="str">
        <f>'実質公債費比率（分子）の構造'!K$44</f>
        <v>R01</v>
      </c>
      <c r="C40" s="322"/>
      <c r="D40" s="322"/>
      <c r="E40" s="322" t="str">
        <f>'実質公債費比率（分子）の構造'!L$44</f>
        <v>R02</v>
      </c>
      <c r="F40" s="322"/>
      <c r="G40" s="322"/>
      <c r="H40" s="322" t="str">
        <f>'実質公債費比率（分子）の構造'!M$44</f>
        <v>R03</v>
      </c>
      <c r="I40" s="322"/>
      <c r="J40" s="322"/>
      <c r="K40" s="322" t="str">
        <f>'実質公債費比率（分子）の構造'!N$44</f>
        <v>R04</v>
      </c>
      <c r="L40" s="322"/>
      <c r="M40" s="322"/>
      <c r="N40" s="322" t="str">
        <f>'実質公債費比率（分子）の構造'!O$44</f>
        <v>R05</v>
      </c>
      <c r="O40" s="322"/>
      <c r="P40" s="322"/>
    </row>
    <row r="41" spans="1:16" x14ac:dyDescent="0.2">
      <c r="A41" s="322"/>
      <c r="B41" s="322" t="s">
        <v>16</v>
      </c>
      <c r="C41" s="322"/>
      <c r="D41" s="322" t="s">
        <v>106</v>
      </c>
      <c r="E41" s="322" t="s">
        <v>16</v>
      </c>
      <c r="F41" s="322"/>
      <c r="G41" s="322" t="s">
        <v>106</v>
      </c>
      <c r="H41" s="322" t="s">
        <v>16</v>
      </c>
      <c r="I41" s="322"/>
      <c r="J41" s="322" t="s">
        <v>106</v>
      </c>
      <c r="K41" s="322" t="s">
        <v>16</v>
      </c>
      <c r="L41" s="322"/>
      <c r="M41" s="322" t="s">
        <v>106</v>
      </c>
      <c r="N41" s="322" t="s">
        <v>16</v>
      </c>
      <c r="O41" s="322"/>
      <c r="P41" s="322" t="s">
        <v>106</v>
      </c>
    </row>
    <row r="42" spans="1:16" x14ac:dyDescent="0.2">
      <c r="A42" s="322" t="s">
        <v>88</v>
      </c>
      <c r="B42" s="322"/>
      <c r="C42" s="322"/>
      <c r="D42" s="322">
        <f>'実質公債費比率（分子）の構造'!K$52</f>
        <v>2784</v>
      </c>
      <c r="E42" s="322"/>
      <c r="F42" s="322"/>
      <c r="G42" s="322">
        <f>'実質公債費比率（分子）の構造'!L$52</f>
        <v>2661</v>
      </c>
      <c r="H42" s="322"/>
      <c r="I42" s="322"/>
      <c r="J42" s="322">
        <f>'実質公債費比率（分子）の構造'!M$52</f>
        <v>2602</v>
      </c>
      <c r="K42" s="322"/>
      <c r="L42" s="322"/>
      <c r="M42" s="322">
        <f>'実質公債費比率（分子）の構造'!N$52</f>
        <v>2573</v>
      </c>
      <c r="N42" s="322"/>
      <c r="O42" s="322"/>
      <c r="P42" s="322">
        <f>'実質公債費比率（分子）の構造'!O$52</f>
        <v>2496</v>
      </c>
    </row>
    <row r="43" spans="1:16" x14ac:dyDescent="0.2">
      <c r="A43" s="322" t="s">
        <v>30</v>
      </c>
      <c r="B43" s="322">
        <f>'実質公債費比率（分子）の構造'!K$51</f>
        <v>0</v>
      </c>
      <c r="C43" s="322"/>
      <c r="D43" s="322"/>
      <c r="E43" s="322">
        <f>'実質公債費比率（分子）の構造'!L$51</f>
        <v>1</v>
      </c>
      <c r="F43" s="322"/>
      <c r="G43" s="322"/>
      <c r="H43" s="322">
        <f>'実質公債費比率（分子）の構造'!M$51</f>
        <v>1</v>
      </c>
      <c r="I43" s="322"/>
      <c r="J43" s="322"/>
      <c r="K43" s="322" t="str">
        <f>'実質公債費比率（分子）の構造'!N$51</f>
        <v>-</v>
      </c>
      <c r="L43" s="322"/>
      <c r="M43" s="322"/>
      <c r="N43" s="322" t="str">
        <f>'実質公債費比率（分子）の構造'!O$51</f>
        <v>-</v>
      </c>
      <c r="O43" s="322"/>
      <c r="P43" s="322"/>
    </row>
    <row r="44" spans="1:16" x14ac:dyDescent="0.2">
      <c r="A44" s="322" t="s">
        <v>29</v>
      </c>
      <c r="B44" s="322">
        <f>'実質公債費比率（分子）の構造'!K$50</f>
        <v>438</v>
      </c>
      <c r="C44" s="322"/>
      <c r="D44" s="322"/>
      <c r="E44" s="322">
        <f>'実質公債費比率（分子）の構造'!L$50</f>
        <v>453</v>
      </c>
      <c r="F44" s="322"/>
      <c r="G44" s="322"/>
      <c r="H44" s="322">
        <f>'実質公債費比率（分子）の構造'!M$50</f>
        <v>449</v>
      </c>
      <c r="I44" s="322"/>
      <c r="J44" s="322"/>
      <c r="K44" s="322">
        <f>'実質公債費比率（分子）の構造'!N$50</f>
        <v>444</v>
      </c>
      <c r="L44" s="322"/>
      <c r="M44" s="322"/>
      <c r="N44" s="322">
        <f>'実質公債費比率（分子）の構造'!O$50</f>
        <v>173</v>
      </c>
      <c r="O44" s="322"/>
      <c r="P44" s="322"/>
    </row>
    <row r="45" spans="1:16" x14ac:dyDescent="0.2">
      <c r="A45" s="322" t="s">
        <v>27</v>
      </c>
      <c r="B45" s="322">
        <f>'実質公債費比率（分子）の構造'!K$49</f>
        <v>204</v>
      </c>
      <c r="C45" s="322"/>
      <c r="D45" s="322"/>
      <c r="E45" s="322">
        <f>'実質公債費比率（分子）の構造'!L$49</f>
        <v>246</v>
      </c>
      <c r="F45" s="322"/>
      <c r="G45" s="322"/>
      <c r="H45" s="322">
        <f>'実質公債費比率（分子）の構造'!M$49</f>
        <v>260</v>
      </c>
      <c r="I45" s="322"/>
      <c r="J45" s="322"/>
      <c r="K45" s="322">
        <f>'実質公債費比率（分子）の構造'!N$49</f>
        <v>268</v>
      </c>
      <c r="L45" s="322"/>
      <c r="M45" s="322"/>
      <c r="N45" s="322">
        <f>'実質公債費比率（分子）の構造'!O$49</f>
        <v>268</v>
      </c>
      <c r="O45" s="322"/>
      <c r="P45" s="322"/>
    </row>
    <row r="46" spans="1:16" x14ac:dyDescent="0.2">
      <c r="A46" s="322" t="s">
        <v>20</v>
      </c>
      <c r="B46" s="322">
        <f>'実質公債費比率（分子）の構造'!K$48</f>
        <v>719</v>
      </c>
      <c r="C46" s="322"/>
      <c r="D46" s="322"/>
      <c r="E46" s="322">
        <f>'実質公債費比率（分子）の構造'!L$48</f>
        <v>590</v>
      </c>
      <c r="F46" s="322"/>
      <c r="G46" s="322"/>
      <c r="H46" s="322">
        <f>'実質公債費比率（分子）の構造'!M$48</f>
        <v>500</v>
      </c>
      <c r="I46" s="322"/>
      <c r="J46" s="322"/>
      <c r="K46" s="322">
        <f>'実質公債費比率（分子）の構造'!N$48</f>
        <v>542</v>
      </c>
      <c r="L46" s="322"/>
      <c r="M46" s="322"/>
      <c r="N46" s="322">
        <f>'実質公債費比率（分子）の構造'!O$48</f>
        <v>575</v>
      </c>
      <c r="O46" s="322"/>
      <c r="P46" s="322"/>
    </row>
    <row r="47" spans="1:16" x14ac:dyDescent="0.2">
      <c r="A47" s="322" t="s">
        <v>25</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2">
      <c r="A48" s="322" t="s">
        <v>107</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2">
      <c r="A49" s="322" t="s">
        <v>23</v>
      </c>
      <c r="B49" s="322">
        <f>'実質公債費比率（分子）の構造'!K$45</f>
        <v>2795</v>
      </c>
      <c r="C49" s="322"/>
      <c r="D49" s="322"/>
      <c r="E49" s="322">
        <f>'実質公債費比率（分子）の構造'!L$45</f>
        <v>2667</v>
      </c>
      <c r="F49" s="322"/>
      <c r="G49" s="322"/>
      <c r="H49" s="322">
        <f>'実質公債費比率（分子）の構造'!M$45</f>
        <v>2799</v>
      </c>
      <c r="I49" s="322"/>
      <c r="J49" s="322"/>
      <c r="K49" s="322">
        <f>'実質公債費比率（分子）の構造'!N$45</f>
        <v>2892</v>
      </c>
      <c r="L49" s="322"/>
      <c r="M49" s="322"/>
      <c r="N49" s="322">
        <f>'実質公債費比率（分子）の構造'!O$45</f>
        <v>2706</v>
      </c>
      <c r="O49" s="322"/>
      <c r="P49" s="322"/>
    </row>
    <row r="50" spans="1:16" x14ac:dyDescent="0.2">
      <c r="A50" s="322" t="s">
        <v>43</v>
      </c>
      <c r="B50" s="322" t="e">
        <f>NA()</f>
        <v>#N/A</v>
      </c>
      <c r="C50" s="322">
        <f>IF(ISNUMBER('実質公債費比率（分子）の構造'!K$53),'実質公債費比率（分子）の構造'!K$53,NA())</f>
        <v>1372</v>
      </c>
      <c r="D50" s="322" t="e">
        <f>NA()</f>
        <v>#N/A</v>
      </c>
      <c r="E50" s="322" t="e">
        <f>NA()</f>
        <v>#N/A</v>
      </c>
      <c r="F50" s="322">
        <f>IF(ISNUMBER('実質公債費比率（分子）の構造'!L$53),'実質公債費比率（分子）の構造'!L$53,NA())</f>
        <v>1296</v>
      </c>
      <c r="G50" s="322" t="e">
        <f>NA()</f>
        <v>#N/A</v>
      </c>
      <c r="H50" s="322" t="e">
        <f>NA()</f>
        <v>#N/A</v>
      </c>
      <c r="I50" s="322">
        <f>IF(ISNUMBER('実質公債費比率（分子）の構造'!M$53),'実質公債費比率（分子）の構造'!M$53,NA())</f>
        <v>1407</v>
      </c>
      <c r="J50" s="322" t="e">
        <f>NA()</f>
        <v>#N/A</v>
      </c>
      <c r="K50" s="322" t="e">
        <f>NA()</f>
        <v>#N/A</v>
      </c>
      <c r="L50" s="322">
        <f>IF(ISNUMBER('実質公債費比率（分子）の構造'!N$53),'実質公債費比率（分子）の構造'!N$53,NA())</f>
        <v>1573</v>
      </c>
      <c r="M50" s="322" t="e">
        <f>NA()</f>
        <v>#N/A</v>
      </c>
      <c r="N50" s="322" t="e">
        <f>NA()</f>
        <v>#N/A</v>
      </c>
      <c r="O50" s="322">
        <f>IF(ISNUMBER('実質公債費比率（分子）の構造'!O$53),'実質公債費比率（分子）の構造'!O$53,NA())</f>
        <v>1226</v>
      </c>
      <c r="P50" s="322" t="e">
        <f>NA()</f>
        <v>#N/A</v>
      </c>
    </row>
    <row r="53" spans="1:16" x14ac:dyDescent="0.2">
      <c r="A53" s="319" t="s">
        <v>108</v>
      </c>
    </row>
    <row r="54" spans="1:16" x14ac:dyDescent="0.2">
      <c r="A54" s="321"/>
      <c r="B54" s="321" t="str">
        <f>'将来負担比率（分子）の構造'!I$40</f>
        <v>R01</v>
      </c>
      <c r="C54" s="321"/>
      <c r="D54" s="321"/>
      <c r="E54" s="321" t="str">
        <f>'将来負担比率（分子）の構造'!J$40</f>
        <v>R02</v>
      </c>
      <c r="F54" s="321"/>
      <c r="G54" s="321"/>
      <c r="H54" s="321" t="str">
        <f>'将来負担比率（分子）の構造'!K$40</f>
        <v>R03</v>
      </c>
      <c r="I54" s="321"/>
      <c r="J54" s="321"/>
      <c r="K54" s="321" t="str">
        <f>'将来負担比率（分子）の構造'!L$40</f>
        <v>R04</v>
      </c>
      <c r="L54" s="321"/>
      <c r="M54" s="321"/>
      <c r="N54" s="321" t="str">
        <f>'将来負担比率（分子）の構造'!M$40</f>
        <v>R05</v>
      </c>
      <c r="O54" s="321"/>
      <c r="P54" s="321"/>
    </row>
    <row r="55" spans="1:16" x14ac:dyDescent="0.2">
      <c r="A55" s="321"/>
      <c r="B55" s="321" t="s">
        <v>110</v>
      </c>
      <c r="C55" s="321"/>
      <c r="D55" s="321" t="s">
        <v>111</v>
      </c>
      <c r="E55" s="321" t="s">
        <v>110</v>
      </c>
      <c r="F55" s="321"/>
      <c r="G55" s="321" t="s">
        <v>111</v>
      </c>
      <c r="H55" s="321" t="s">
        <v>110</v>
      </c>
      <c r="I55" s="321"/>
      <c r="J55" s="321" t="s">
        <v>111</v>
      </c>
      <c r="K55" s="321" t="s">
        <v>110</v>
      </c>
      <c r="L55" s="321"/>
      <c r="M55" s="321" t="s">
        <v>111</v>
      </c>
      <c r="N55" s="321" t="s">
        <v>110</v>
      </c>
      <c r="O55" s="321"/>
      <c r="P55" s="321" t="s">
        <v>111</v>
      </c>
    </row>
    <row r="56" spans="1:16" x14ac:dyDescent="0.2">
      <c r="A56" s="321" t="s">
        <v>34</v>
      </c>
      <c r="B56" s="321"/>
      <c r="C56" s="321"/>
      <c r="D56" s="321">
        <f>'将来負担比率（分子）の構造'!I$52</f>
        <v>22474</v>
      </c>
      <c r="E56" s="321"/>
      <c r="F56" s="321"/>
      <c r="G56" s="321">
        <f>'将来負担比率（分子）の構造'!J$52</f>
        <v>21620</v>
      </c>
      <c r="H56" s="321"/>
      <c r="I56" s="321"/>
      <c r="J56" s="321">
        <f>'将来負担比率（分子）の構造'!K$52</f>
        <v>21332</v>
      </c>
      <c r="K56" s="321"/>
      <c r="L56" s="321"/>
      <c r="M56" s="321">
        <f>'将来負担比率（分子）の構造'!L$52</f>
        <v>20217</v>
      </c>
      <c r="N56" s="321"/>
      <c r="O56" s="321"/>
      <c r="P56" s="321">
        <f>'将来負担比率（分子）の構造'!M$52</f>
        <v>18968</v>
      </c>
    </row>
    <row r="57" spans="1:16" x14ac:dyDescent="0.2">
      <c r="A57" s="321" t="s">
        <v>87</v>
      </c>
      <c r="B57" s="321"/>
      <c r="C57" s="321"/>
      <c r="D57" s="321">
        <f>'将来負担比率（分子）の構造'!I$51</f>
        <v>6695</v>
      </c>
      <c r="E57" s="321"/>
      <c r="F57" s="321"/>
      <c r="G57" s="321">
        <f>'将来負担比率（分子）の構造'!J$51</f>
        <v>6818</v>
      </c>
      <c r="H57" s="321"/>
      <c r="I57" s="321"/>
      <c r="J57" s="321">
        <f>'将来負担比率（分子）の構造'!K$51</f>
        <v>6756</v>
      </c>
      <c r="K57" s="321"/>
      <c r="L57" s="321"/>
      <c r="M57" s="321">
        <f>'将来負担比率（分子）の構造'!L$51</f>
        <v>6086</v>
      </c>
      <c r="N57" s="321"/>
      <c r="O57" s="321"/>
      <c r="P57" s="321">
        <f>'将来負担比率（分子）の構造'!M$51</f>
        <v>6185</v>
      </c>
    </row>
    <row r="58" spans="1:16" x14ac:dyDescent="0.2">
      <c r="A58" s="321" t="s">
        <v>67</v>
      </c>
      <c r="B58" s="321"/>
      <c r="C58" s="321"/>
      <c r="D58" s="321">
        <f>'将来負担比率（分子）の構造'!I$50</f>
        <v>3638</v>
      </c>
      <c r="E58" s="321"/>
      <c r="F58" s="321"/>
      <c r="G58" s="321">
        <f>'将来負担比率（分子）の構造'!J$50</f>
        <v>2994</v>
      </c>
      <c r="H58" s="321"/>
      <c r="I58" s="321"/>
      <c r="J58" s="321">
        <f>'将来負担比率（分子）の構造'!K$50</f>
        <v>3515</v>
      </c>
      <c r="K58" s="321"/>
      <c r="L58" s="321"/>
      <c r="M58" s="321">
        <f>'将来負担比率（分子）の構造'!L$50</f>
        <v>3839</v>
      </c>
      <c r="N58" s="321"/>
      <c r="O58" s="321"/>
      <c r="P58" s="321">
        <f>'将来負担比率（分子）の構造'!M$50</f>
        <v>3460</v>
      </c>
    </row>
    <row r="59" spans="1:16" x14ac:dyDescent="0.2">
      <c r="A59" s="321" t="s">
        <v>26</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2">
      <c r="A60" s="321" t="s">
        <v>4</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2">
      <c r="A61" s="321" t="s">
        <v>72</v>
      </c>
      <c r="B61" s="321">
        <f>'将来負担比率（分子）の構造'!I$46</f>
        <v>187</v>
      </c>
      <c r="C61" s="321"/>
      <c r="D61" s="321"/>
      <c r="E61" s="321">
        <f>'将来負担比率（分子）の構造'!J$46</f>
        <v>157</v>
      </c>
      <c r="F61" s="321"/>
      <c r="G61" s="321"/>
      <c r="H61" s="321">
        <f>'将来負担比率（分子）の構造'!K$46</f>
        <v>128</v>
      </c>
      <c r="I61" s="321"/>
      <c r="J61" s="321"/>
      <c r="K61" s="321">
        <f>'将来負担比率（分子）の構造'!L$46</f>
        <v>99</v>
      </c>
      <c r="L61" s="321"/>
      <c r="M61" s="321"/>
      <c r="N61" s="321">
        <f>'将来負担比率（分子）の構造'!M$46</f>
        <v>96</v>
      </c>
      <c r="O61" s="321"/>
      <c r="P61" s="321"/>
    </row>
    <row r="62" spans="1:16" x14ac:dyDescent="0.2">
      <c r="A62" s="321" t="s">
        <v>70</v>
      </c>
      <c r="B62" s="321">
        <f>'将来負担比率（分子）の構造'!I$45</f>
        <v>2915</v>
      </c>
      <c r="C62" s="321"/>
      <c r="D62" s="321"/>
      <c r="E62" s="321">
        <f>'将来負担比率（分子）の構造'!J$45</f>
        <v>3039</v>
      </c>
      <c r="F62" s="321"/>
      <c r="G62" s="321"/>
      <c r="H62" s="321">
        <f>'将来負担比率（分子）の構造'!K$45</f>
        <v>3412</v>
      </c>
      <c r="I62" s="321"/>
      <c r="J62" s="321"/>
      <c r="K62" s="321">
        <f>'将来負担比率（分子）の構造'!L$45</f>
        <v>2952</v>
      </c>
      <c r="L62" s="321"/>
      <c r="M62" s="321"/>
      <c r="N62" s="321">
        <f>'将来負担比率（分子）の構造'!M$45</f>
        <v>2744</v>
      </c>
      <c r="O62" s="321"/>
      <c r="P62" s="321"/>
    </row>
    <row r="63" spans="1:16" x14ac:dyDescent="0.2">
      <c r="A63" s="321" t="s">
        <v>2</v>
      </c>
      <c r="B63" s="321">
        <f>'将来負担比率（分子）の構造'!I$44</f>
        <v>2113</v>
      </c>
      <c r="C63" s="321"/>
      <c r="D63" s="321"/>
      <c r="E63" s="321">
        <f>'将来負担比率（分子）の構造'!J$44</f>
        <v>1901</v>
      </c>
      <c r="F63" s="321"/>
      <c r="G63" s="321"/>
      <c r="H63" s="321">
        <f>'将来負担比率（分子）の構造'!K$44</f>
        <v>1661</v>
      </c>
      <c r="I63" s="321"/>
      <c r="J63" s="321"/>
      <c r="K63" s="321">
        <f>'将来負担比率（分子）の構造'!L$44</f>
        <v>1409</v>
      </c>
      <c r="L63" s="321"/>
      <c r="M63" s="321"/>
      <c r="N63" s="321">
        <f>'将来負担比率（分子）の構造'!M$44</f>
        <v>1150</v>
      </c>
      <c r="O63" s="321"/>
      <c r="P63" s="321"/>
    </row>
    <row r="64" spans="1:16" x14ac:dyDescent="0.2">
      <c r="A64" s="321" t="s">
        <v>7</v>
      </c>
      <c r="B64" s="321">
        <f>'将来負担比率（分子）の構造'!I$43</f>
        <v>10765</v>
      </c>
      <c r="C64" s="321"/>
      <c r="D64" s="321"/>
      <c r="E64" s="321">
        <f>'将来負担比率（分子）の構造'!J$43</f>
        <v>9669</v>
      </c>
      <c r="F64" s="321"/>
      <c r="G64" s="321"/>
      <c r="H64" s="321">
        <f>'将来負担比率（分子）の構造'!K$43</f>
        <v>8325</v>
      </c>
      <c r="I64" s="321"/>
      <c r="J64" s="321"/>
      <c r="K64" s="321">
        <f>'将来負担比率（分子）の構造'!L$43</f>
        <v>7528</v>
      </c>
      <c r="L64" s="321"/>
      <c r="M64" s="321"/>
      <c r="N64" s="321">
        <f>'将来負担比率（分子）の構造'!M$43</f>
        <v>7712</v>
      </c>
      <c r="O64" s="321"/>
      <c r="P64" s="321"/>
    </row>
    <row r="65" spans="1:16" x14ac:dyDescent="0.2">
      <c r="A65" s="321" t="s">
        <v>69</v>
      </c>
      <c r="B65" s="321">
        <f>'将来負担比率（分子）の構造'!I$42</f>
        <v>4505</v>
      </c>
      <c r="C65" s="321"/>
      <c r="D65" s="321"/>
      <c r="E65" s="321">
        <f>'将来負担比率（分子）の構造'!J$42</f>
        <v>4085</v>
      </c>
      <c r="F65" s="321"/>
      <c r="G65" s="321"/>
      <c r="H65" s="321">
        <f>'将来負担比率（分子）の構造'!K$42</f>
        <v>3664</v>
      </c>
      <c r="I65" s="321"/>
      <c r="J65" s="321"/>
      <c r="K65" s="321">
        <f>'将来負担比率（分子）の構造'!L$42</f>
        <v>3244</v>
      </c>
      <c r="L65" s="321"/>
      <c r="M65" s="321"/>
      <c r="N65" s="321">
        <f>'将来負担比率（分子）の構造'!M$42</f>
        <v>3088</v>
      </c>
      <c r="O65" s="321"/>
      <c r="P65" s="321"/>
    </row>
    <row r="66" spans="1:16" x14ac:dyDescent="0.2">
      <c r="A66" s="321" t="s">
        <v>66</v>
      </c>
      <c r="B66" s="321">
        <f>'将来負担比率（分子）の構造'!I$41</f>
        <v>23551</v>
      </c>
      <c r="C66" s="321"/>
      <c r="D66" s="321"/>
      <c r="E66" s="321">
        <f>'将来負担比率（分子）の構造'!J$41</f>
        <v>23073</v>
      </c>
      <c r="F66" s="321"/>
      <c r="G66" s="321"/>
      <c r="H66" s="321">
        <f>'将来負担比率（分子）の構造'!K$41</f>
        <v>22403</v>
      </c>
      <c r="I66" s="321"/>
      <c r="J66" s="321"/>
      <c r="K66" s="321">
        <f>'将来負担比率（分子）の構造'!L$41</f>
        <v>20702</v>
      </c>
      <c r="L66" s="321"/>
      <c r="M66" s="321"/>
      <c r="N66" s="321">
        <f>'将来負担比率（分子）の構造'!M$41</f>
        <v>19323</v>
      </c>
      <c r="O66" s="321"/>
      <c r="P66" s="321"/>
    </row>
    <row r="67" spans="1:16" x14ac:dyDescent="0.2">
      <c r="A67" s="321" t="s">
        <v>90</v>
      </c>
      <c r="B67" s="321" t="e">
        <f>NA()</f>
        <v>#N/A</v>
      </c>
      <c r="C67" s="321">
        <f>IF(ISNUMBER('将来負担比率（分子）の構造'!I$53),IF('将来負担比率（分子）の構造'!I$53&lt;0,0,'将来負担比率（分子）の構造'!I$53),NA())</f>
        <v>11230</v>
      </c>
      <c r="D67" s="321" t="e">
        <f>NA()</f>
        <v>#N/A</v>
      </c>
      <c r="E67" s="321" t="e">
        <f>NA()</f>
        <v>#N/A</v>
      </c>
      <c r="F67" s="321">
        <f>IF(ISNUMBER('将来負担比率（分子）の構造'!J$53),IF('将来負担比率（分子）の構造'!J$53&lt;0,0,'将来負担比率（分子）の構造'!J$53),NA())</f>
        <v>10492</v>
      </c>
      <c r="G67" s="321" t="e">
        <f>NA()</f>
        <v>#N/A</v>
      </c>
      <c r="H67" s="321" t="e">
        <f>NA()</f>
        <v>#N/A</v>
      </c>
      <c r="I67" s="321">
        <f>IF(ISNUMBER('将来負担比率（分子）の構造'!K$53),IF('将来負担比率（分子）の構造'!K$53&lt;0,0,'将来負担比率（分子）の構造'!K$53),NA())</f>
        <v>7991</v>
      </c>
      <c r="J67" s="321" t="e">
        <f>NA()</f>
        <v>#N/A</v>
      </c>
      <c r="K67" s="321" t="e">
        <f>NA()</f>
        <v>#N/A</v>
      </c>
      <c r="L67" s="321">
        <f>IF(ISNUMBER('将来負担比率（分子）の構造'!L$53),IF('将来負担比率（分子）の構造'!L$53&lt;0,0,'将来負担比率（分子）の構造'!L$53),NA())</f>
        <v>5791</v>
      </c>
      <c r="M67" s="321" t="e">
        <f>NA()</f>
        <v>#N/A</v>
      </c>
      <c r="N67" s="321" t="e">
        <f>NA()</f>
        <v>#N/A</v>
      </c>
      <c r="O67" s="321">
        <f>IF(ISNUMBER('将来負担比率（分子）の構造'!M$53),IF('将来負担比率（分子）の構造'!M$53&lt;0,0,'将来負担比率（分子）の構造'!M$53),NA())</f>
        <v>5501</v>
      </c>
      <c r="P67" s="321" t="e">
        <f>NA()</f>
        <v>#N/A</v>
      </c>
    </row>
    <row r="70" spans="1:16" x14ac:dyDescent="0.2">
      <c r="A70" s="324" t="s">
        <v>113</v>
      </c>
      <c r="B70" s="324"/>
      <c r="C70" s="324"/>
      <c r="D70" s="324"/>
      <c r="E70" s="324"/>
      <c r="F70" s="324"/>
    </row>
    <row r="71" spans="1:16" x14ac:dyDescent="0.2">
      <c r="A71" s="323"/>
      <c r="B71" s="323" t="str">
        <f>基金残高に係る経年分析!F54</f>
        <v>R03</v>
      </c>
      <c r="C71" s="323" t="str">
        <f>基金残高に係る経年分析!G54</f>
        <v>R04</v>
      </c>
      <c r="D71" s="323" t="str">
        <f>基金残高に係る経年分析!H54</f>
        <v>R05</v>
      </c>
    </row>
    <row r="72" spans="1:16" x14ac:dyDescent="0.2">
      <c r="A72" s="323" t="s">
        <v>114</v>
      </c>
      <c r="B72" s="325">
        <f>基金残高に係る経年分析!F55</f>
        <v>1726</v>
      </c>
      <c r="C72" s="325">
        <f>基金残高に係る経年分析!G55</f>
        <v>2327</v>
      </c>
      <c r="D72" s="325">
        <f>基金残高に係る経年分析!H55</f>
        <v>1906</v>
      </c>
    </row>
    <row r="73" spans="1:16" x14ac:dyDescent="0.2">
      <c r="A73" s="323" t="s">
        <v>117</v>
      </c>
      <c r="B73" s="325" t="str">
        <f>基金残高に係る経年分析!F56</f>
        <v>-</v>
      </c>
      <c r="C73" s="325" t="str">
        <f>基金残高に係る経年分析!G56</f>
        <v>-</v>
      </c>
      <c r="D73" s="325" t="str">
        <f>基金残高に係る経年分析!H56</f>
        <v>-</v>
      </c>
    </row>
    <row r="74" spans="1:16" x14ac:dyDescent="0.2">
      <c r="A74" s="323" t="s">
        <v>118</v>
      </c>
      <c r="B74" s="325">
        <f>基金残高に係る経年分析!F57</f>
        <v>636</v>
      </c>
      <c r="C74" s="325">
        <f>基金残高に係る経年分析!G57</f>
        <v>625</v>
      </c>
      <c r="D74" s="325">
        <f>基金残高に係る経年分析!H57</f>
        <v>1108</v>
      </c>
    </row>
  </sheetData>
  <sheetProtection algorithmName="SHA-512" hashValue="lER0OPzjwV0z+KdF28jg+q9a0AwHaLcxwIU/q8fM/d4Xq6lyHTjAWFVHR6TEPMW1o0uoNDZzH7gNjL3jAygb/A==" saltValue="4G9/PfOCR6K+BSGDhxFxQ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2025-02-19T02:00:42Z</dcterms:created>
  <dcterms:modified xsi:type="dcterms:W3CDTF">2025-09-24T04:21:18Z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2025-09-09T00:10:28Z</vt:filetime>
  </property>
</Properties>
</file>