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02_健康づくりG\95_福祉統計（R4からたばこ対策G所管）\R6\07_HP\作業(分割)\"/>
    </mc:Choice>
  </mc:AlternateContent>
  <bookViews>
    <workbookView xWindow="0" yWindow="0" windowWidth="15348" windowHeight="4656"/>
  </bookViews>
  <sheets>
    <sheet name="4母子・寡婦福祉 目次" sheetId="11" r:id="rId1"/>
    <sheet name="4-1" sheetId="1" r:id="rId2"/>
    <sheet name="4-2" sheetId="2" r:id="rId3"/>
    <sheet name="4-3 " sheetId="12" r:id="rId4"/>
    <sheet name="4-4" sheetId="16" r:id="rId5"/>
    <sheet name="4-5 （4-4に統合）" sheetId="14" r:id="rId6"/>
    <sheet name="4-6" sheetId="15" r:id="rId7"/>
    <sheet name="4-7" sheetId="6" r:id="rId8"/>
    <sheet name="4-8" sheetId="5" r:id="rId9"/>
    <sheet name="4-9 " sheetId="4" r:id="rId10"/>
    <sheet name="4-10 " sheetId="3" r:id="rId11"/>
  </sheets>
  <definedNames>
    <definedName name="_xlnm._FilterDatabase" localSheetId="3" hidden="1">'4-3 '!$A$6:$K$48</definedName>
    <definedName name="_xlnm.Print_Area" localSheetId="1">'4-1'!$A$1:$E$11</definedName>
    <definedName name="_xlnm.Print_Area" localSheetId="10">'4-10 '!$A$1:$M$49</definedName>
    <definedName name="_xlnm.Print_Area" localSheetId="2">'4-2'!$A$1:$H$20</definedName>
    <definedName name="_xlnm.Print_Area" localSheetId="3">'4-3 '!$A$1:$K$48</definedName>
    <definedName name="_xlnm.Print_Area" localSheetId="4">'4-4'!$A$1:$K$48</definedName>
    <definedName name="_xlnm.Print_Area" localSheetId="5">'4-5 （4-4に統合）'!$A$1:$K$48</definedName>
    <definedName name="_xlnm.Print_Area" localSheetId="6">'4-6'!$A$1:$G$39</definedName>
    <definedName name="_xlnm.Print_Area" localSheetId="7">'4-7'!$A$1:$L$47</definedName>
    <definedName name="_xlnm.Print_Area" localSheetId="8">'4-8'!$A$1:$G$49</definedName>
    <definedName name="_xlnm.Print_Area" localSheetId="9">'4-9 '!$A$1:$G$48</definedName>
  </definedNames>
  <calcPr calcId="162913"/>
</workbook>
</file>

<file path=xl/calcChain.xml><?xml version="1.0" encoding="utf-8"?>
<calcChain xmlns="http://schemas.openxmlformats.org/spreadsheetml/2006/main">
  <c r="C45" i="16" l="1"/>
  <c r="H45" i="16"/>
  <c r="I45" i="16"/>
  <c r="D45" i="16"/>
  <c r="F45" i="16"/>
  <c r="G39" i="16"/>
  <c r="H39" i="16"/>
  <c r="F39" i="16"/>
  <c r="E39" i="16"/>
  <c r="I39" i="16"/>
  <c r="E32" i="16"/>
  <c r="I32" i="16"/>
  <c r="D32" i="16"/>
  <c r="F32" i="16"/>
  <c r="G32" i="16"/>
  <c r="H32" i="16"/>
  <c r="D27" i="16"/>
  <c r="G27" i="16"/>
  <c r="I25" i="16"/>
  <c r="E18" i="16"/>
  <c r="F18" i="16"/>
  <c r="C32" i="14"/>
  <c r="D32" i="14"/>
  <c r="E32" i="14"/>
  <c r="F32" i="14"/>
  <c r="G32" i="14"/>
  <c r="H32" i="14"/>
  <c r="I32" i="14"/>
  <c r="J32" i="14"/>
  <c r="K32" i="14"/>
  <c r="G18" i="16"/>
  <c r="G5" i="16"/>
  <c r="K45" i="16"/>
  <c r="J45" i="16"/>
  <c r="G45" i="16"/>
  <c r="E45" i="16"/>
  <c r="K39" i="16"/>
  <c r="J39" i="16"/>
  <c r="D39" i="16"/>
  <c r="K32" i="16"/>
  <c r="J32" i="16"/>
  <c r="C32" i="16"/>
  <c r="K27" i="16"/>
  <c r="J27" i="16"/>
  <c r="H27" i="16"/>
  <c r="E27" i="16"/>
  <c r="K25" i="16"/>
  <c r="J25" i="16"/>
  <c r="H25" i="16"/>
  <c r="G25" i="16"/>
  <c r="F25" i="16"/>
  <c r="E25" i="16"/>
  <c r="D25" i="16"/>
  <c r="C25" i="16"/>
  <c r="K21" i="16"/>
  <c r="J21" i="16"/>
  <c r="K18" i="16"/>
  <c r="J18" i="16"/>
  <c r="K11" i="16"/>
  <c r="J11" i="16"/>
  <c r="K5" i="16"/>
  <c r="J5" i="16"/>
  <c r="C39" i="16" l="1"/>
  <c r="C27" i="16"/>
  <c r="I27" i="16"/>
  <c r="F27" i="16"/>
  <c r="D18" i="16"/>
  <c r="J10" i="16"/>
  <c r="J4" i="16" s="1"/>
  <c r="I18" i="16"/>
  <c r="H18" i="16"/>
  <c r="H11" i="16"/>
  <c r="G11" i="16"/>
  <c r="D11" i="16"/>
  <c r="D5" i="16"/>
  <c r="H5" i="16"/>
  <c r="I5" i="16"/>
  <c r="F11" i="16"/>
  <c r="E11" i="16"/>
  <c r="K10" i="16"/>
  <c r="K4" i="16" s="1"/>
  <c r="E5" i="16"/>
  <c r="C18" i="16"/>
  <c r="C11" i="16"/>
  <c r="I11" i="16"/>
  <c r="C5" i="16"/>
  <c r="F5" i="16"/>
  <c r="G13" i="2"/>
  <c r="E13" i="2"/>
  <c r="D13" i="2"/>
  <c r="H12" i="2"/>
  <c r="G12" i="2"/>
  <c r="F12" i="2"/>
  <c r="E12" i="2"/>
  <c r="D12" i="2" s="1"/>
  <c r="H11" i="2"/>
  <c r="G11" i="2"/>
  <c r="F11" i="2"/>
  <c r="F9" i="2" s="1"/>
  <c r="E11" i="2"/>
  <c r="D11" i="2" s="1"/>
  <c r="E10" i="2"/>
  <c r="E9" i="2" s="1"/>
  <c r="D9" i="2" s="1"/>
  <c r="D10" i="2"/>
  <c r="H9" i="2"/>
  <c r="G9" i="2"/>
  <c r="I45" i="14"/>
  <c r="H45" i="14"/>
  <c r="I39" i="14"/>
  <c r="H39" i="14"/>
  <c r="I18" i="14"/>
  <c r="H18" i="14"/>
  <c r="I25" i="14"/>
  <c r="H25" i="14"/>
  <c r="I27" i="14"/>
  <c r="I21" i="16" s="1"/>
  <c r="I10" i="16" s="1"/>
  <c r="I4" i="16" s="1"/>
  <c r="H27" i="14"/>
  <c r="H21" i="16" s="1"/>
  <c r="H10" i="16" s="1"/>
  <c r="H4" i="16" s="1"/>
  <c r="I21" i="14"/>
  <c r="H21" i="14"/>
  <c r="I11" i="14"/>
  <c r="H11" i="14"/>
  <c r="I5" i="14"/>
  <c r="H5" i="14"/>
  <c r="H10" i="14" l="1"/>
  <c r="H4" i="14" s="1"/>
  <c r="I10" i="14"/>
  <c r="I4" i="14" s="1"/>
  <c r="E47" i="12" l="1"/>
  <c r="D47" i="12"/>
  <c r="E46" i="12"/>
  <c r="D46" i="12"/>
  <c r="K45" i="12"/>
  <c r="J45" i="12"/>
  <c r="I45" i="12"/>
  <c r="H45" i="12"/>
  <c r="H10" i="12" s="1"/>
  <c r="H4" i="12" s="1"/>
  <c r="G45" i="12"/>
  <c r="F45" i="12"/>
  <c r="E45" i="12"/>
  <c r="D45" i="12"/>
  <c r="C45" i="12"/>
  <c r="E44" i="12"/>
  <c r="D44" i="12"/>
  <c r="E43" i="12"/>
  <c r="E39" i="12" s="1"/>
  <c r="D43" i="12"/>
  <c r="E42" i="12"/>
  <c r="D42" i="12"/>
  <c r="E41" i="12"/>
  <c r="D41" i="12"/>
  <c r="E40" i="12"/>
  <c r="D40" i="12"/>
  <c r="K39" i="12"/>
  <c r="J39" i="12"/>
  <c r="I39" i="12"/>
  <c r="H39" i="12"/>
  <c r="G39" i="12"/>
  <c r="F39" i="12"/>
  <c r="C39" i="12"/>
  <c r="E38" i="12"/>
  <c r="D38" i="12"/>
  <c r="E37" i="12"/>
  <c r="D37" i="12"/>
  <c r="E36" i="12"/>
  <c r="D36" i="12"/>
  <c r="E35" i="12"/>
  <c r="E32" i="12" s="1"/>
  <c r="D35" i="12"/>
  <c r="D32" i="12" s="1"/>
  <c r="E34" i="12"/>
  <c r="D34" i="12"/>
  <c r="K32" i="12"/>
  <c r="J32" i="12"/>
  <c r="I32" i="12"/>
  <c r="H32" i="12"/>
  <c r="G32" i="12"/>
  <c r="F32" i="12"/>
  <c r="C32" i="12"/>
  <c r="E31" i="12"/>
  <c r="D31" i="12"/>
  <c r="E30" i="12"/>
  <c r="D30" i="12"/>
  <c r="E29" i="12"/>
  <c r="E27" i="12" s="1"/>
  <c r="D29" i="12"/>
  <c r="E28" i="12"/>
  <c r="D28" i="12"/>
  <c r="K27" i="12"/>
  <c r="J27" i="12"/>
  <c r="I27" i="12"/>
  <c r="H27" i="12"/>
  <c r="G27" i="12"/>
  <c r="F27" i="12"/>
  <c r="D27" i="12"/>
  <c r="C27" i="12"/>
  <c r="E26" i="12"/>
  <c r="D26" i="12"/>
  <c r="K25" i="12"/>
  <c r="J25" i="12"/>
  <c r="J10" i="12" s="1"/>
  <c r="J4" i="12" s="1"/>
  <c r="I25" i="12"/>
  <c r="H25" i="12"/>
  <c r="G25" i="12"/>
  <c r="F25" i="12"/>
  <c r="E25" i="12"/>
  <c r="D25" i="12"/>
  <c r="C25" i="12"/>
  <c r="E24" i="12"/>
  <c r="E21" i="12" s="1"/>
  <c r="D24" i="12"/>
  <c r="E23" i="12"/>
  <c r="D23" i="12"/>
  <c r="E22" i="12"/>
  <c r="D22" i="12"/>
  <c r="K21" i="12"/>
  <c r="J21" i="12"/>
  <c r="I21" i="12"/>
  <c r="I10" i="12" s="1"/>
  <c r="I4" i="12" s="1"/>
  <c r="H21" i="12"/>
  <c r="G21" i="12"/>
  <c r="F21" i="12"/>
  <c r="D21" i="12"/>
  <c r="C21" i="12"/>
  <c r="E20" i="12"/>
  <c r="E18" i="12" s="1"/>
  <c r="D20" i="12"/>
  <c r="D18" i="12" s="1"/>
  <c r="E19" i="12"/>
  <c r="D19" i="12"/>
  <c r="K18" i="12"/>
  <c r="J18" i="12"/>
  <c r="I18" i="12"/>
  <c r="H18" i="12"/>
  <c r="G18" i="12"/>
  <c r="F18" i="12"/>
  <c r="C18" i="12"/>
  <c r="E17" i="12"/>
  <c r="D17" i="12"/>
  <c r="E16" i="12"/>
  <c r="D16" i="12"/>
  <c r="E15" i="12"/>
  <c r="D15" i="12"/>
  <c r="E14" i="12"/>
  <c r="D14" i="12"/>
  <c r="E13" i="12"/>
  <c r="D13" i="12"/>
  <c r="E12" i="12"/>
  <c r="D12" i="12"/>
  <c r="K11" i="12"/>
  <c r="K10" i="12" s="1"/>
  <c r="K4" i="12" s="1"/>
  <c r="J11" i="12"/>
  <c r="I11" i="12"/>
  <c r="H11" i="12"/>
  <c r="G11" i="12"/>
  <c r="F11" i="12"/>
  <c r="C11" i="12"/>
  <c r="C10" i="12" s="1"/>
  <c r="E5" i="12"/>
  <c r="D5" i="12"/>
  <c r="C5" i="12"/>
  <c r="D39" i="12" l="1"/>
  <c r="D11" i="12"/>
  <c r="C4" i="12"/>
  <c r="G10" i="12"/>
  <c r="F10" i="12"/>
  <c r="E11" i="12"/>
  <c r="D10" i="12"/>
  <c r="D4" i="12" s="1"/>
  <c r="E10" i="12"/>
  <c r="E4" i="12" s="1"/>
  <c r="K45" i="14" l="1"/>
  <c r="J45" i="14"/>
  <c r="G45" i="14"/>
  <c r="F45" i="14"/>
  <c r="E45" i="14"/>
  <c r="D45" i="14"/>
  <c r="C45" i="14"/>
  <c r="K39" i="14"/>
  <c r="J39" i="14"/>
  <c r="G39" i="14"/>
  <c r="F39" i="14"/>
  <c r="E39" i="14"/>
  <c r="D39" i="14"/>
  <c r="C39" i="14"/>
  <c r="K18" i="14"/>
  <c r="J18" i="14"/>
  <c r="G18" i="14"/>
  <c r="F18" i="14"/>
  <c r="K25" i="14"/>
  <c r="J25" i="14"/>
  <c r="G25" i="14"/>
  <c r="F25" i="14"/>
  <c r="K27" i="14"/>
  <c r="J27" i="14"/>
  <c r="G27" i="14"/>
  <c r="G21" i="16" s="1"/>
  <c r="G10" i="16" s="1"/>
  <c r="G4" i="16" s="1"/>
  <c r="F27" i="14"/>
  <c r="F21" i="16" s="1"/>
  <c r="F10" i="16" s="1"/>
  <c r="F4" i="16" s="1"/>
  <c r="E27" i="14"/>
  <c r="E21" i="16" s="1"/>
  <c r="E10" i="16" s="1"/>
  <c r="E4" i="16" s="1"/>
  <c r="D27" i="14"/>
  <c r="D21" i="16" s="1"/>
  <c r="D10" i="16" s="1"/>
  <c r="D4" i="16" s="1"/>
  <c r="C27" i="14"/>
  <c r="C21" i="16" s="1"/>
  <c r="C10" i="16" s="1"/>
  <c r="C4" i="16" s="1"/>
  <c r="K21" i="14"/>
  <c r="J21" i="14"/>
  <c r="G21" i="14"/>
  <c r="F21" i="14"/>
  <c r="E21" i="14"/>
  <c r="D21" i="14"/>
  <c r="C21" i="14"/>
  <c r="K11" i="14"/>
  <c r="J11" i="14"/>
  <c r="G11" i="14"/>
  <c r="F11" i="14"/>
  <c r="E11" i="14"/>
  <c r="D11" i="14"/>
  <c r="C11" i="14"/>
  <c r="K5" i="14"/>
  <c r="J5" i="14"/>
  <c r="G5" i="14"/>
  <c r="F5" i="14"/>
  <c r="E5" i="14"/>
  <c r="D5" i="14"/>
  <c r="C5" i="14"/>
  <c r="H14" i="2"/>
  <c r="F14" i="2"/>
  <c r="D15" i="2"/>
  <c r="G14" i="2"/>
  <c r="D8" i="2"/>
  <c r="D7" i="2"/>
  <c r="C10" i="14" l="1"/>
  <c r="C4" i="14" s="1"/>
  <c r="E10" i="14"/>
  <c r="E4" i="14"/>
  <c r="F10" i="14"/>
  <c r="F4" i="14" s="1"/>
  <c r="D10" i="14"/>
  <c r="D4" i="14" s="1"/>
  <c r="D18" i="2"/>
  <c r="D17" i="2"/>
  <c r="E14" i="2"/>
  <c r="D14" i="2" s="1"/>
  <c r="G10" i="14"/>
  <c r="G4" i="14" s="1"/>
  <c r="J10" i="14"/>
  <c r="J4" i="14" s="1"/>
  <c r="K10" i="14"/>
  <c r="K4" i="14" s="1"/>
  <c r="D16" i="2"/>
  <c r="C10" i="1" l="1"/>
  <c r="C9" i="1"/>
  <c r="C8" i="1"/>
  <c r="C7" i="1"/>
  <c r="C6" i="1"/>
  <c r="C5" i="1"/>
  <c r="E4" i="1"/>
  <c r="D4" i="1"/>
  <c r="C4" i="1" l="1"/>
</calcChain>
</file>

<file path=xl/sharedStrings.xml><?xml version="1.0" encoding="utf-8"?>
<sst xmlns="http://schemas.openxmlformats.org/spreadsheetml/2006/main" count="801" uniqueCount="173">
  <si>
    <t>市</t>
  </si>
  <si>
    <t>横浜市</t>
  </si>
  <si>
    <t>川崎市</t>
  </si>
  <si>
    <t>横須賀市</t>
    <rPh sb="0" eb="3">
      <t>ヨコスカ</t>
    </rPh>
    <rPh sb="3" eb="4">
      <t>シ</t>
    </rPh>
    <phoneticPr fontId="1"/>
  </si>
  <si>
    <t>相模原市</t>
    <rPh sb="0" eb="4">
      <t>サガミハラシ</t>
    </rPh>
    <phoneticPr fontId="1"/>
  </si>
  <si>
    <t>資料：子ども家庭課</t>
    <rPh sb="0" eb="2">
      <t>シリョウ</t>
    </rPh>
    <rPh sb="3" eb="4">
      <t>コ</t>
    </rPh>
    <rPh sb="6" eb="8">
      <t>カテイ</t>
    </rPh>
    <rPh sb="8" eb="9">
      <t>カ</t>
    </rPh>
    <phoneticPr fontId="1"/>
  </si>
  <si>
    <t>翌年度への繰越</t>
    <phoneticPr fontId="1"/>
  </si>
  <si>
    <t>前年度からの繰越</t>
  </si>
  <si>
    <t>生活援護</t>
    <rPh sb="2" eb="4">
      <t>エンゴ</t>
    </rPh>
    <phoneticPr fontId="1"/>
  </si>
  <si>
    <t>生活一般</t>
  </si>
  <si>
    <t>県計</t>
    <rPh sb="0" eb="1">
      <t>ケン</t>
    </rPh>
    <rPh sb="1" eb="2">
      <t>ケイ</t>
    </rPh>
    <phoneticPr fontId="1"/>
  </si>
  <si>
    <t>指定都市・中核市を除く県計</t>
    <rPh sb="0" eb="2">
      <t>シテイ</t>
    </rPh>
    <rPh sb="2" eb="4">
      <t>トシ</t>
    </rPh>
    <rPh sb="5" eb="7">
      <t>チュウカク</t>
    </rPh>
    <rPh sb="7" eb="8">
      <t>シ</t>
    </rPh>
    <rPh sb="9" eb="10">
      <t>ノゾ</t>
    </rPh>
    <rPh sb="11" eb="12">
      <t>ケン</t>
    </rPh>
    <rPh sb="12" eb="13">
      <t>ケイ</t>
    </rPh>
    <phoneticPr fontId="1"/>
  </si>
  <si>
    <t>開成町</t>
    <rPh sb="0" eb="1">
      <t>カイ</t>
    </rPh>
    <rPh sb="1" eb="2">
      <t>シゲル</t>
    </rPh>
    <rPh sb="2" eb="3">
      <t>マチ</t>
    </rPh>
    <phoneticPr fontId="1"/>
  </si>
  <si>
    <t>山北町</t>
    <rPh sb="0" eb="1">
      <t>ヤマ</t>
    </rPh>
    <rPh sb="1" eb="2">
      <t>キタ</t>
    </rPh>
    <rPh sb="2" eb="3">
      <t>マチ</t>
    </rPh>
    <phoneticPr fontId="1"/>
  </si>
  <si>
    <t>松田町</t>
    <rPh sb="0" eb="1">
      <t>マツ</t>
    </rPh>
    <rPh sb="1" eb="2">
      <t>タ</t>
    </rPh>
    <rPh sb="2" eb="3">
      <t>マチ</t>
    </rPh>
    <phoneticPr fontId="1"/>
  </si>
  <si>
    <t>大井町</t>
    <rPh sb="0" eb="1">
      <t>ダイ</t>
    </rPh>
    <rPh sb="1" eb="2">
      <t>セイ</t>
    </rPh>
    <rPh sb="2" eb="3">
      <t>マチ</t>
    </rPh>
    <phoneticPr fontId="1"/>
  </si>
  <si>
    <t>中井町</t>
    <rPh sb="0" eb="1">
      <t>ナカ</t>
    </rPh>
    <rPh sb="1" eb="2">
      <t>セイ</t>
    </rPh>
    <rPh sb="2" eb="3">
      <t>マチ</t>
    </rPh>
    <phoneticPr fontId="1"/>
  </si>
  <si>
    <t>南足柄市</t>
    <rPh sb="0" eb="3">
      <t>ミナミアシガラ</t>
    </rPh>
    <rPh sb="3" eb="4">
      <t>シ</t>
    </rPh>
    <phoneticPr fontId="1"/>
  </si>
  <si>
    <t>-</t>
  </si>
  <si>
    <t>綾瀬市</t>
    <rPh sb="0" eb="1">
      <t>アヤ</t>
    </rPh>
    <rPh sb="1" eb="2">
      <t>セ</t>
    </rPh>
    <rPh sb="2" eb="3">
      <t>シ</t>
    </rPh>
    <phoneticPr fontId="1"/>
  </si>
  <si>
    <t>大和市</t>
    <rPh sb="0" eb="1">
      <t>ダイ</t>
    </rPh>
    <rPh sb="1" eb="2">
      <t>ワ</t>
    </rPh>
    <rPh sb="2" eb="3">
      <t>シ</t>
    </rPh>
    <phoneticPr fontId="1"/>
  </si>
  <si>
    <t>大和</t>
    <rPh sb="0" eb="2">
      <t>ヤマト</t>
    </rPh>
    <phoneticPr fontId="1"/>
  </si>
  <si>
    <t>清川村</t>
    <rPh sb="0" eb="1">
      <t>キヨシ</t>
    </rPh>
    <rPh sb="1" eb="2">
      <t>カワ</t>
    </rPh>
    <rPh sb="2" eb="3">
      <t>ムラ</t>
    </rPh>
    <phoneticPr fontId="1"/>
  </si>
  <si>
    <t>愛川町</t>
    <rPh sb="0" eb="1">
      <t>アイ</t>
    </rPh>
    <rPh sb="1" eb="2">
      <t>カワ</t>
    </rPh>
    <rPh sb="2" eb="3">
      <t>マチ</t>
    </rPh>
    <phoneticPr fontId="1"/>
  </si>
  <si>
    <t>座間市</t>
    <rPh sb="0" eb="1">
      <t>ザ</t>
    </rPh>
    <rPh sb="1" eb="2">
      <t>カン</t>
    </rPh>
    <rPh sb="2" eb="3">
      <t>シ</t>
    </rPh>
    <phoneticPr fontId="1"/>
  </si>
  <si>
    <t>海老名市</t>
    <rPh sb="0" eb="4">
      <t>エビナシ</t>
    </rPh>
    <phoneticPr fontId="1"/>
  </si>
  <si>
    <t>厚木市</t>
    <rPh sb="0" eb="1">
      <t>アツシ</t>
    </rPh>
    <rPh sb="1" eb="2">
      <t>キ</t>
    </rPh>
    <rPh sb="2" eb="3">
      <t>シ</t>
    </rPh>
    <phoneticPr fontId="1"/>
  </si>
  <si>
    <t>厚木</t>
    <rPh sb="0" eb="2">
      <t>アツギ</t>
    </rPh>
    <phoneticPr fontId="1"/>
  </si>
  <si>
    <t>伊勢原市</t>
    <rPh sb="0" eb="3">
      <t>イセハラ</t>
    </rPh>
    <rPh sb="3" eb="4">
      <t>シ</t>
    </rPh>
    <phoneticPr fontId="1"/>
  </si>
  <si>
    <t>秦野市</t>
    <rPh sb="0" eb="1">
      <t>シン</t>
    </rPh>
    <rPh sb="1" eb="2">
      <t>ノ</t>
    </rPh>
    <rPh sb="2" eb="3">
      <t>シ</t>
    </rPh>
    <phoneticPr fontId="1"/>
  </si>
  <si>
    <t>三浦市</t>
    <rPh sb="0" eb="1">
      <t>サン</t>
    </rPh>
    <rPh sb="1" eb="2">
      <t>ウラ</t>
    </rPh>
    <rPh sb="2" eb="3">
      <t>シ</t>
    </rPh>
    <phoneticPr fontId="1"/>
  </si>
  <si>
    <t>三崎</t>
    <rPh sb="0" eb="2">
      <t>ミサキ</t>
    </rPh>
    <phoneticPr fontId="1"/>
  </si>
  <si>
    <t>寒川町</t>
    <rPh sb="0" eb="1">
      <t>カン</t>
    </rPh>
    <rPh sb="1" eb="2">
      <t>カワ</t>
    </rPh>
    <rPh sb="2" eb="3">
      <t>マチ</t>
    </rPh>
    <phoneticPr fontId="1"/>
  </si>
  <si>
    <t>茅ヶ崎市</t>
    <rPh sb="0" eb="3">
      <t>チガサキ</t>
    </rPh>
    <rPh sb="3" eb="4">
      <t>シ</t>
    </rPh>
    <phoneticPr fontId="1"/>
  </si>
  <si>
    <t>湯河原町</t>
    <rPh sb="0" eb="3">
      <t>ユガワラ</t>
    </rPh>
    <rPh sb="3" eb="4">
      <t>マチ</t>
    </rPh>
    <phoneticPr fontId="1"/>
  </si>
  <si>
    <t>真鶴町</t>
    <rPh sb="0" eb="1">
      <t>マ</t>
    </rPh>
    <rPh sb="1" eb="2">
      <t>ツル</t>
    </rPh>
    <rPh sb="2" eb="3">
      <t>マチ</t>
    </rPh>
    <phoneticPr fontId="1"/>
  </si>
  <si>
    <t>箱根町</t>
    <rPh sb="0" eb="1">
      <t>ハコ</t>
    </rPh>
    <rPh sb="1" eb="2">
      <t>ネ</t>
    </rPh>
    <rPh sb="2" eb="3">
      <t>マチ</t>
    </rPh>
    <phoneticPr fontId="1"/>
  </si>
  <si>
    <t>小田原市</t>
    <rPh sb="0" eb="3">
      <t>オダワラ</t>
    </rPh>
    <rPh sb="3" eb="4">
      <t>シ</t>
    </rPh>
    <phoneticPr fontId="1"/>
  </si>
  <si>
    <t>小田原</t>
    <rPh sb="0" eb="3">
      <t>オダワラ</t>
    </rPh>
    <phoneticPr fontId="1"/>
  </si>
  <si>
    <t>藤沢市</t>
    <phoneticPr fontId="1"/>
  </si>
  <si>
    <t>葉山町</t>
    <rPh sb="0" eb="1">
      <t>ハ</t>
    </rPh>
    <rPh sb="1" eb="2">
      <t>ヤマ</t>
    </rPh>
    <rPh sb="2" eb="3">
      <t>マチ</t>
    </rPh>
    <phoneticPr fontId="1"/>
  </si>
  <si>
    <t>逗子市</t>
    <rPh sb="0" eb="1">
      <t>ズ</t>
    </rPh>
    <rPh sb="1" eb="2">
      <t>コ</t>
    </rPh>
    <rPh sb="2" eb="3">
      <t>シ</t>
    </rPh>
    <phoneticPr fontId="1"/>
  </si>
  <si>
    <t>鎌倉市</t>
    <rPh sb="0" eb="1">
      <t>カマ</t>
    </rPh>
    <rPh sb="1" eb="2">
      <t>クラ</t>
    </rPh>
    <rPh sb="2" eb="3">
      <t>シ</t>
    </rPh>
    <phoneticPr fontId="1"/>
  </si>
  <si>
    <t>鎌倉</t>
    <rPh sb="0" eb="2">
      <t>カマクラ</t>
    </rPh>
    <phoneticPr fontId="1"/>
  </si>
  <si>
    <t>二宮町</t>
    <rPh sb="0" eb="1">
      <t>ニ</t>
    </rPh>
    <rPh sb="1" eb="2">
      <t>ミヤ</t>
    </rPh>
    <rPh sb="2" eb="3">
      <t>マチ</t>
    </rPh>
    <phoneticPr fontId="1"/>
  </si>
  <si>
    <t>大磯町</t>
    <rPh sb="0" eb="1">
      <t>ダイ</t>
    </rPh>
    <rPh sb="1" eb="2">
      <t>イソ</t>
    </rPh>
    <rPh sb="2" eb="3">
      <t>マチ</t>
    </rPh>
    <phoneticPr fontId="1"/>
  </si>
  <si>
    <t>平塚市</t>
    <rPh sb="0" eb="1">
      <t>ヒラ</t>
    </rPh>
    <rPh sb="1" eb="2">
      <t>ツカ</t>
    </rPh>
    <rPh sb="2" eb="3">
      <t>シ</t>
    </rPh>
    <phoneticPr fontId="1"/>
  </si>
  <si>
    <t>平塚</t>
    <rPh sb="0" eb="2">
      <t>ヒラツカ</t>
    </rPh>
    <phoneticPr fontId="1"/>
  </si>
  <si>
    <t>横須賀市</t>
    <rPh sb="0" eb="1">
      <t>ヨコ</t>
    </rPh>
    <rPh sb="1" eb="2">
      <t>ス</t>
    </rPh>
    <rPh sb="2" eb="3">
      <t>ガ</t>
    </rPh>
    <rPh sb="3" eb="4">
      <t>シ</t>
    </rPh>
    <phoneticPr fontId="1"/>
  </si>
  <si>
    <t>相模原市</t>
    <rPh sb="0" eb="2">
      <t>サガミ</t>
    </rPh>
    <rPh sb="2" eb="3">
      <t>ハラ</t>
    </rPh>
    <rPh sb="3" eb="4">
      <t>ヨコスカシ</t>
    </rPh>
    <phoneticPr fontId="1"/>
  </si>
  <si>
    <t>川崎市</t>
    <rPh sb="0" eb="1">
      <t>カワ</t>
    </rPh>
    <rPh sb="1" eb="2">
      <t>ザキ</t>
    </rPh>
    <rPh sb="2" eb="3">
      <t>シ</t>
    </rPh>
    <phoneticPr fontId="1"/>
  </si>
  <si>
    <t>横浜市</t>
    <rPh sb="0" eb="1">
      <t>ヨコ</t>
    </rPh>
    <rPh sb="1" eb="2">
      <t>ハマ</t>
    </rPh>
    <rPh sb="2" eb="3">
      <t>シ</t>
    </rPh>
    <phoneticPr fontId="1"/>
  </si>
  <si>
    <t>重複障害</t>
    <rPh sb="0" eb="2">
      <t>チョウフク</t>
    </rPh>
    <rPh sb="2" eb="4">
      <t>ショウガイ</t>
    </rPh>
    <phoneticPr fontId="1"/>
  </si>
  <si>
    <t>精神障害</t>
    <rPh sb="0" eb="2">
      <t>セイシン</t>
    </rPh>
    <rPh sb="2" eb="4">
      <t>ショウガイ</t>
    </rPh>
    <phoneticPr fontId="1"/>
  </si>
  <si>
    <t>身体障害</t>
    <rPh sb="0" eb="2">
      <t>シンタイ</t>
    </rPh>
    <rPh sb="2" eb="4">
      <t>ショウガイ</t>
    </rPh>
    <phoneticPr fontId="1"/>
  </si>
  <si>
    <t>計</t>
    <rPh sb="0" eb="1">
      <t>ケイ</t>
    </rPh>
    <phoneticPr fontId="1"/>
  </si>
  <si>
    <t>受給者</t>
    <rPh sb="0" eb="3">
      <t>ジュキュウシャ</t>
    </rPh>
    <phoneticPr fontId="1"/>
  </si>
  <si>
    <t>市町村名</t>
    <rPh sb="0" eb="3">
      <t>シチョウソン</t>
    </rPh>
    <rPh sb="3" eb="4">
      <t>メイ</t>
    </rPh>
    <phoneticPr fontId="1"/>
  </si>
  <si>
    <t>事業費合計</t>
    <rPh sb="0" eb="3">
      <t>ジギョウヒ</t>
    </rPh>
    <rPh sb="3" eb="5">
      <t>ゴウケイ</t>
    </rPh>
    <phoneticPr fontId="1"/>
  </si>
  <si>
    <t>審査支払手数料</t>
    <rPh sb="0" eb="2">
      <t>シンサ</t>
    </rPh>
    <rPh sb="2" eb="4">
      <t>シハライ</t>
    </rPh>
    <rPh sb="4" eb="7">
      <t>テスウリョウ</t>
    </rPh>
    <phoneticPr fontId="1"/>
  </si>
  <si>
    <t>市町村名</t>
  </si>
  <si>
    <t>資料：子ども家庭課</t>
    <rPh sb="3" eb="4">
      <t>コ</t>
    </rPh>
    <rPh sb="6" eb="8">
      <t>カテイ</t>
    </rPh>
    <phoneticPr fontId="4"/>
  </si>
  <si>
    <t>政令市・中核市を除く県計</t>
    <rPh sb="0" eb="3">
      <t>セイレイシ</t>
    </rPh>
    <rPh sb="4" eb="6">
      <t>チュウカク</t>
    </rPh>
    <rPh sb="6" eb="7">
      <t>シ</t>
    </rPh>
    <rPh sb="8" eb="9">
      <t>ノゾ</t>
    </rPh>
    <rPh sb="10" eb="11">
      <t>ケンケイ</t>
    </rPh>
    <rPh sb="11" eb="12">
      <t>ケイ</t>
    </rPh>
    <phoneticPr fontId="1"/>
  </si>
  <si>
    <t>足柄上</t>
    <rPh sb="0" eb="1">
      <t>アシ</t>
    </rPh>
    <rPh sb="1" eb="2">
      <t>エ</t>
    </rPh>
    <rPh sb="2" eb="3">
      <t>カミ</t>
    </rPh>
    <phoneticPr fontId="1"/>
  </si>
  <si>
    <t>秦野</t>
    <rPh sb="0" eb="2">
      <t>ハタノ</t>
    </rPh>
    <phoneticPr fontId="1"/>
  </si>
  <si>
    <t>父子家庭</t>
    <rPh sb="0" eb="2">
      <t>フシ</t>
    </rPh>
    <rPh sb="2" eb="4">
      <t>カテイ</t>
    </rPh>
    <phoneticPr fontId="1"/>
  </si>
  <si>
    <t>母子家庭</t>
    <rPh sb="0" eb="2">
      <t>ボシ</t>
    </rPh>
    <rPh sb="2" eb="4">
      <t>カテイ</t>
    </rPh>
    <phoneticPr fontId="1"/>
  </si>
  <si>
    <t>設置人員</t>
    <rPh sb="0" eb="2">
      <t>セッチ</t>
    </rPh>
    <rPh sb="2" eb="4">
      <t>ジンイン</t>
    </rPh>
    <phoneticPr fontId="1"/>
  </si>
  <si>
    <t>子ども家庭課</t>
  </si>
  <si>
    <t>所管課</t>
    <rPh sb="0" eb="2">
      <t>ショカン</t>
    </rPh>
    <rPh sb="2" eb="3">
      <t>カ</t>
    </rPh>
    <phoneticPr fontId="1"/>
  </si>
  <si>
    <t>金額（円）Ａ</t>
    <rPh sb="0" eb="2">
      <t>キンガク</t>
    </rPh>
    <rPh sb="3" eb="4">
      <t>エン</t>
    </rPh>
    <phoneticPr fontId="1"/>
  </si>
  <si>
    <t>（円）Ｂ</t>
    <rPh sb="1" eb="2">
      <t>エン</t>
    </rPh>
    <phoneticPr fontId="1"/>
  </si>
  <si>
    <t>（円）Ａ＋Ｂ</t>
    <rPh sb="1" eb="2">
      <t>エン</t>
    </rPh>
    <phoneticPr fontId="1"/>
  </si>
  <si>
    <t>金額（円）</t>
    <rPh sb="0" eb="1">
      <t>キン</t>
    </rPh>
    <rPh sb="1" eb="2">
      <t>ガク</t>
    </rPh>
    <rPh sb="3" eb="4">
      <t>エン</t>
    </rPh>
    <phoneticPr fontId="4"/>
  </si>
  <si>
    <t>金額（円）</t>
    <rPh sb="3" eb="4">
      <t>エン</t>
    </rPh>
    <phoneticPr fontId="4"/>
  </si>
  <si>
    <t>派遣件数</t>
    <rPh sb="0" eb="2">
      <t>ハケン</t>
    </rPh>
    <rPh sb="2" eb="4">
      <t>ケンスウ</t>
    </rPh>
    <phoneticPr fontId="1"/>
  </si>
  <si>
    <t>小計</t>
    <phoneticPr fontId="1"/>
  </si>
  <si>
    <t>(単位：件）</t>
  </si>
  <si>
    <t>区分</t>
  </si>
  <si>
    <t>総数</t>
  </si>
  <si>
    <t>児童</t>
  </si>
  <si>
    <t>その他</t>
  </si>
  <si>
    <t>相談件数</t>
  </si>
  <si>
    <t>解決件数</t>
  </si>
  <si>
    <t>区分</t>
    <rPh sb="0" eb="1">
      <t>ク</t>
    </rPh>
    <rPh sb="1" eb="2">
      <t>ブン</t>
    </rPh>
    <phoneticPr fontId="1"/>
  </si>
  <si>
    <t>常勤</t>
  </si>
  <si>
    <t>非常勤</t>
  </si>
  <si>
    <t>神奈川県所管</t>
  </si>
  <si>
    <t>町村</t>
  </si>
  <si>
    <t>資料：子ども家庭課</t>
    <rPh sb="3" eb="4">
      <t>コ</t>
    </rPh>
    <rPh sb="6" eb="8">
      <t>カテイ</t>
    </rPh>
    <phoneticPr fontId="1"/>
  </si>
  <si>
    <t>1級</t>
    <rPh sb="1" eb="2">
      <t>キュウ</t>
    </rPh>
    <phoneticPr fontId="1"/>
  </si>
  <si>
    <t>2級</t>
    <rPh sb="1" eb="2">
      <t>キュウ</t>
    </rPh>
    <phoneticPr fontId="1"/>
  </si>
  <si>
    <t>4　母子・寡婦福祉</t>
    <phoneticPr fontId="1"/>
  </si>
  <si>
    <t>4－2表　母子自立支援員の相談件数（県所管）</t>
    <phoneticPr fontId="1"/>
  </si>
  <si>
    <t>4－4表　母子福祉資金貸付状況の推移</t>
    <phoneticPr fontId="1"/>
  </si>
  <si>
    <t>4－5表　寡婦福祉資金貸付状況の推移</t>
    <phoneticPr fontId="1"/>
  </si>
  <si>
    <t>4－7表　児童扶養手当受給資格者数（世帯類型別）</t>
    <phoneticPr fontId="1"/>
  </si>
  <si>
    <t>4－8表　児童扶養手当受給資格者数の推移</t>
    <phoneticPr fontId="1"/>
  </si>
  <si>
    <t>4－9表　特別児童扶養手当受給資格者数の推移</t>
    <phoneticPr fontId="1"/>
  </si>
  <si>
    <t>4－10表　特別児童扶養手当受給資格者数及び支給対象児童数</t>
    <phoneticPr fontId="1"/>
  </si>
  <si>
    <t>4－1表　母子自立支援員数</t>
    <phoneticPr fontId="1"/>
  </si>
  <si>
    <t>4－6表　ひとり親家庭等医療費助成事業実績</t>
    <phoneticPr fontId="1"/>
  </si>
  <si>
    <t>派遣日数</t>
    <rPh sb="0" eb="2">
      <t>ハケン</t>
    </rPh>
    <rPh sb="2" eb="4">
      <t>ニッスウ</t>
    </rPh>
    <phoneticPr fontId="1"/>
  </si>
  <si>
    <t>保健福祉事務所</t>
    <rPh sb="0" eb="2">
      <t>ホケン</t>
    </rPh>
    <rPh sb="2" eb="4">
      <t>フクシ</t>
    </rPh>
    <phoneticPr fontId="4"/>
  </si>
  <si>
    <t>対象者数</t>
    <rPh sb="0" eb="2">
      <t>タイショウ</t>
    </rPh>
    <rPh sb="2" eb="4">
      <t>シャスウ</t>
    </rPh>
    <phoneticPr fontId="1"/>
  </si>
  <si>
    <t>国費支給</t>
    <rPh sb="0" eb="2">
      <t>コクヒ</t>
    </rPh>
    <rPh sb="2" eb="4">
      <t>シキュウ</t>
    </rPh>
    <phoneticPr fontId="1"/>
  </si>
  <si>
    <t>（注）受給資格者＝（受給者＋支給停止者）</t>
    <rPh sb="1" eb="2">
      <t>チュウ</t>
    </rPh>
    <rPh sb="3" eb="5">
      <t>ジュキュウ</t>
    </rPh>
    <phoneticPr fontId="1"/>
  </si>
  <si>
    <t>受給停止者数</t>
    <rPh sb="0" eb="2">
      <t>ジュキュウ</t>
    </rPh>
    <rPh sb="2" eb="3">
      <t>テイ</t>
    </rPh>
    <rPh sb="3" eb="4">
      <t>ドメ</t>
    </rPh>
    <rPh sb="4" eb="5">
      <t>シャ</t>
    </rPh>
    <rPh sb="5" eb="6">
      <t>スウ</t>
    </rPh>
    <phoneticPr fontId="1"/>
  </si>
  <si>
    <t>政令指定都市
・中核市</t>
    <rPh sb="0" eb="2">
      <t>セイレイ</t>
    </rPh>
    <rPh sb="2" eb="4">
      <t>シテイ</t>
    </rPh>
    <rPh sb="4" eb="6">
      <t>トシ</t>
    </rPh>
    <rPh sb="8" eb="10">
      <t>チュウカク</t>
    </rPh>
    <rPh sb="10" eb="11">
      <t>シ</t>
    </rPh>
    <phoneticPr fontId="1"/>
  </si>
  <si>
    <t>政令市・中核市</t>
    <rPh sb="0" eb="3">
      <t>セイレイシ</t>
    </rPh>
    <rPh sb="4" eb="6">
      <t>チュウカク</t>
    </rPh>
    <rPh sb="6" eb="7">
      <t>シ</t>
    </rPh>
    <phoneticPr fontId="1"/>
  </si>
  <si>
    <t>件数</t>
    <phoneticPr fontId="4"/>
  </si>
  <si>
    <t>合計</t>
    <rPh sb="0" eb="2">
      <t>ゴウケイ</t>
    </rPh>
    <phoneticPr fontId="1"/>
  </si>
  <si>
    <t>保健福祉事務所及びセンター</t>
    <rPh sb="7" eb="8">
      <t>オヨ</t>
    </rPh>
    <phoneticPr fontId="1"/>
  </si>
  <si>
    <t>保健福祉事務所及びセンター</t>
    <rPh sb="4" eb="7">
      <t>ジムショ</t>
    </rPh>
    <rPh sb="7" eb="8">
      <t>オヨ</t>
    </rPh>
    <phoneticPr fontId="1"/>
  </si>
  <si>
    <t>保健福祉事務所及びセンター</t>
    <rPh sb="0" eb="2">
      <t>ホケン</t>
    </rPh>
    <rPh sb="2" eb="4">
      <t>フクシ</t>
    </rPh>
    <rPh sb="7" eb="8">
      <t>オヨ</t>
    </rPh>
    <phoneticPr fontId="4"/>
  </si>
  <si>
    <t>市町村</t>
    <rPh sb="0" eb="3">
      <t>シチョウソン</t>
    </rPh>
    <phoneticPr fontId="1"/>
  </si>
  <si>
    <t>受給資格者数</t>
    <rPh sb="0" eb="2">
      <t>ジュキュウ</t>
    </rPh>
    <rPh sb="2" eb="5">
      <t>シカクシャ</t>
    </rPh>
    <rPh sb="5" eb="6">
      <t>スウ</t>
    </rPh>
    <phoneticPr fontId="1"/>
  </si>
  <si>
    <t>（注）（）内は、新規相談件数で内数。</t>
    <rPh sb="1" eb="2">
      <t>チュウ</t>
    </rPh>
    <phoneticPr fontId="1"/>
  </si>
  <si>
    <t>4－3表　母子家庭等家庭生活支援員派遣状況</t>
    <phoneticPr fontId="1"/>
  </si>
  <si>
    <t>4-3表　母子家庭等家庭生活支援員派遣状況</t>
    <rPh sb="3" eb="4">
      <t>ヒョウ</t>
    </rPh>
    <rPh sb="5" eb="7">
      <t>ボシ</t>
    </rPh>
    <rPh sb="7" eb="9">
      <t>カテイ</t>
    </rPh>
    <rPh sb="9" eb="10">
      <t>トウ</t>
    </rPh>
    <rPh sb="10" eb="12">
      <t>カテイ</t>
    </rPh>
    <rPh sb="12" eb="14">
      <t>セイカツ</t>
    </rPh>
    <rPh sb="14" eb="16">
      <t>シエン</t>
    </rPh>
    <rPh sb="16" eb="17">
      <t>ホウシイン</t>
    </rPh>
    <rPh sb="17" eb="19">
      <t>ハケン</t>
    </rPh>
    <rPh sb="19" eb="21">
      <t>ジョウキョウ</t>
    </rPh>
    <phoneticPr fontId="1"/>
  </si>
  <si>
    <t>R1年度</t>
    <rPh sb="2" eb="4">
      <t>ネンド</t>
    </rPh>
    <phoneticPr fontId="1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</si>
  <si>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1"/>
  </si>
  <si>
    <t>受給者計</t>
    <rPh sb="0" eb="3">
      <t>ジュキュウシャ</t>
    </rPh>
    <rPh sb="3" eb="4">
      <t>ケイ</t>
    </rPh>
    <phoneticPr fontId="1"/>
  </si>
  <si>
    <t>父母が離婚</t>
    <rPh sb="0" eb="2">
      <t>フボ</t>
    </rPh>
    <rPh sb="3" eb="5">
      <t>リコン</t>
    </rPh>
    <phoneticPr fontId="1"/>
  </si>
  <si>
    <t>父母が
拘禁中</t>
    <rPh sb="0" eb="1">
      <t>チチ</t>
    </rPh>
    <rPh sb="1" eb="2">
      <t>ハハ</t>
    </rPh>
    <rPh sb="4" eb="7">
      <t>コウキンチュウ</t>
    </rPh>
    <phoneticPr fontId="1"/>
  </si>
  <si>
    <t>父母が死亡</t>
    <rPh sb="0" eb="1">
      <t>チチ</t>
    </rPh>
    <rPh sb="1" eb="2">
      <t>ハハ</t>
    </rPh>
    <rPh sb="3" eb="5">
      <t>シボウ</t>
    </rPh>
    <phoneticPr fontId="1"/>
  </si>
  <si>
    <t>未婚の
父母子</t>
    <rPh sb="0" eb="2">
      <t>ミコン</t>
    </rPh>
    <rPh sb="4" eb="5">
      <t>チチ</t>
    </rPh>
    <rPh sb="5" eb="7">
      <t>ボシ</t>
    </rPh>
    <phoneticPr fontId="1"/>
  </si>
  <si>
    <t>父母が障害</t>
    <rPh sb="0" eb="1">
      <t>チチ</t>
    </rPh>
    <rPh sb="1" eb="2">
      <t>ハハ</t>
    </rPh>
    <rPh sb="3" eb="5">
      <t>ショウガイ</t>
    </rPh>
    <phoneticPr fontId="1"/>
  </si>
  <si>
    <t>父母が遺棄</t>
    <rPh sb="0" eb="1">
      <t>チチ</t>
    </rPh>
    <rPh sb="1" eb="2">
      <t>ハハ</t>
    </rPh>
    <rPh sb="3" eb="5">
      <t>イキ</t>
    </rPh>
    <phoneticPr fontId="1"/>
  </si>
  <si>
    <t>DV保護
命令</t>
    <rPh sb="2" eb="4">
      <t>ホゴ</t>
    </rPh>
    <rPh sb="5" eb="7">
      <t>メイレイ</t>
    </rPh>
    <phoneticPr fontId="1"/>
  </si>
  <si>
    <t>その他</t>
    <rPh sb="2" eb="3">
      <t>タ</t>
    </rPh>
    <phoneticPr fontId="1"/>
  </si>
  <si>
    <t>支給停止</t>
    <rPh sb="0" eb="2">
      <t>シキュウ</t>
    </rPh>
    <rPh sb="2" eb="4">
      <t>テイシ</t>
    </rPh>
    <phoneticPr fontId="1"/>
  </si>
  <si>
    <t>寡婦</t>
    <phoneticPr fontId="1"/>
  </si>
  <si>
    <t>R2年度</t>
    <rPh sb="2" eb="4">
      <t>ネンド</t>
    </rPh>
    <phoneticPr fontId="1"/>
  </si>
  <si>
    <t>新規相談件数</t>
    <phoneticPr fontId="1"/>
  </si>
  <si>
    <t>　</t>
    <phoneticPr fontId="1"/>
  </si>
  <si>
    <t>4-5表　寡婦福祉資金貸付状況の推移</t>
    <phoneticPr fontId="1"/>
  </si>
  <si>
    <t>医療助成費</t>
    <phoneticPr fontId="1"/>
  </si>
  <si>
    <t>件数</t>
    <phoneticPr fontId="1"/>
  </si>
  <si>
    <t>令和元年度相談件数</t>
    <rPh sb="0" eb="2">
      <t>レイワ</t>
    </rPh>
    <rPh sb="2" eb="4">
      <t>ガンネン</t>
    </rPh>
    <rPh sb="4" eb="5">
      <t>ド</t>
    </rPh>
    <rPh sb="5" eb="7">
      <t>ソウダン</t>
    </rPh>
    <phoneticPr fontId="1"/>
  </si>
  <si>
    <t>令和
元年度</t>
    <rPh sb="0" eb="2">
      <t>レイワ</t>
    </rPh>
    <rPh sb="3" eb="4">
      <t>ガン</t>
    </rPh>
    <rPh sb="4" eb="6">
      <t>ネンド</t>
    </rPh>
    <phoneticPr fontId="1"/>
  </si>
  <si>
    <t>令和
元年度</t>
    <rPh sb="0" eb="2">
      <t>レイワ</t>
    </rPh>
    <rPh sb="3" eb="5">
      <t>ガンネン</t>
    </rPh>
    <rPh sb="5" eb="6">
      <t>ド</t>
    </rPh>
    <phoneticPr fontId="4"/>
  </si>
  <si>
    <t>R3年度</t>
    <rPh sb="2" eb="4">
      <t>ネンド</t>
    </rPh>
    <phoneticPr fontId="1"/>
  </si>
  <si>
    <t>-</t>
    <phoneticPr fontId="1"/>
  </si>
  <si>
    <t>4-2表　母子・父子自立支援員の相談件数（県所管）</t>
    <rPh sb="8" eb="10">
      <t>フシ</t>
    </rPh>
    <rPh sb="10" eb="12">
      <t>ジリツ</t>
    </rPh>
    <rPh sb="12" eb="14">
      <t>シエン</t>
    </rPh>
    <rPh sb="14" eb="15">
      <t>イン</t>
    </rPh>
    <phoneticPr fontId="1"/>
  </si>
  <si>
    <t>4-1表　母子・父子自立支援員数</t>
    <rPh sb="8" eb="10">
      <t>フシ</t>
    </rPh>
    <rPh sb="10" eb="12">
      <t>ジリツ</t>
    </rPh>
    <rPh sb="12" eb="14">
      <t>シエン</t>
    </rPh>
    <rPh sb="14" eb="15">
      <t>イン</t>
    </rPh>
    <rPh sb="15" eb="16">
      <t>カズ</t>
    </rPh>
    <phoneticPr fontId="1"/>
  </si>
  <si>
    <t>４-６表　ひとり親家庭等医療費助成事業実績</t>
    <rPh sb="3" eb="4">
      <t>ヒョウ</t>
    </rPh>
    <rPh sb="8" eb="9">
      <t>オヤ</t>
    </rPh>
    <rPh sb="9" eb="11">
      <t>カテイ</t>
    </rPh>
    <rPh sb="11" eb="12">
      <t>トウ</t>
    </rPh>
    <rPh sb="12" eb="15">
      <t>イリョウヒ</t>
    </rPh>
    <rPh sb="15" eb="17">
      <t>ジョセイ</t>
    </rPh>
    <rPh sb="17" eb="19">
      <t>ジギョウ</t>
    </rPh>
    <rPh sb="19" eb="21">
      <t>ジッセキ</t>
    </rPh>
    <phoneticPr fontId="1"/>
  </si>
  <si>
    <t>4-7表　児童扶養手当受給資格者数（世帯類型別）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セタイ</t>
    </rPh>
    <rPh sb="20" eb="22">
      <t>ルイケイ</t>
    </rPh>
    <rPh sb="22" eb="23">
      <t>ベツ</t>
    </rPh>
    <phoneticPr fontId="1"/>
  </si>
  <si>
    <t>4-8表　児童扶養手当受給資格者数の推移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スイイ</t>
    </rPh>
    <phoneticPr fontId="1"/>
  </si>
  <si>
    <t>4-9表　特別児童扶養手当受給資格者数の推移</t>
    <rPh sb="3" eb="4">
      <t>ヒョウ</t>
    </rPh>
    <rPh sb="5" eb="7">
      <t>トクベツ</t>
    </rPh>
    <rPh sb="7" eb="9">
      <t>ジドウ</t>
    </rPh>
    <rPh sb="9" eb="11">
      <t>フヨウ</t>
    </rPh>
    <rPh sb="11" eb="13">
      <t>テアテ</t>
    </rPh>
    <rPh sb="13" eb="15">
      <t>ジュキュウ</t>
    </rPh>
    <rPh sb="15" eb="17">
      <t>シカク</t>
    </rPh>
    <rPh sb="17" eb="18">
      <t>シャ</t>
    </rPh>
    <rPh sb="18" eb="19">
      <t>スウ</t>
    </rPh>
    <rPh sb="20" eb="22">
      <t>スイイ</t>
    </rPh>
    <phoneticPr fontId="1"/>
  </si>
  <si>
    <t>4-10表　特別児童扶養手当受給資格者数及び支給対象児童数</t>
    <rPh sb="4" eb="5">
      <t>ヒョウ</t>
    </rPh>
    <rPh sb="6" eb="8">
      <t>トクベツ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9">
      <t>シカクシャ</t>
    </rPh>
    <rPh sb="19" eb="20">
      <t>スウ</t>
    </rPh>
    <rPh sb="20" eb="21">
      <t>オヨ</t>
    </rPh>
    <rPh sb="22" eb="24">
      <t>シキュウ</t>
    </rPh>
    <rPh sb="24" eb="26">
      <t>タイショウ</t>
    </rPh>
    <rPh sb="26" eb="28">
      <t>ジドウ</t>
    </rPh>
    <rPh sb="28" eb="29">
      <t>スウ</t>
    </rPh>
    <phoneticPr fontId="1"/>
  </si>
  <si>
    <t>R4年度</t>
    <rPh sb="2" eb="4">
      <t>ネンド</t>
    </rPh>
    <phoneticPr fontId="1"/>
  </si>
  <si>
    <t>・</t>
    <phoneticPr fontId="1"/>
  </si>
  <si>
    <t>令和6年3月31日現在（単位：人）</t>
    <rPh sb="0" eb="2">
      <t>レイワ</t>
    </rPh>
    <phoneticPr fontId="1"/>
  </si>
  <si>
    <t>令和6年3月31日現在（単位：人）</t>
    <phoneticPr fontId="1"/>
  </si>
  <si>
    <t>R5年度</t>
    <rPh sb="2" eb="4">
      <t>ネンド</t>
    </rPh>
    <phoneticPr fontId="1"/>
  </si>
  <si>
    <t>令和6年3月31日現在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1"/>
  </si>
  <si>
    <t>令和5年度</t>
    <rPh sb="0" eb="2">
      <t>レイワ</t>
    </rPh>
    <rPh sb="3" eb="4">
      <t>ネン</t>
    </rPh>
    <rPh sb="4" eb="5">
      <t>ド</t>
    </rPh>
    <phoneticPr fontId="4"/>
  </si>
  <si>
    <t>令和4年度</t>
    <rPh sb="0" eb="2">
      <t>レイワ</t>
    </rPh>
    <rPh sb="3" eb="4">
      <t>ネン</t>
    </rPh>
    <rPh sb="4" eb="5">
      <t>ド</t>
    </rPh>
    <phoneticPr fontId="4"/>
  </si>
  <si>
    <t>令和3年度</t>
    <rPh sb="0" eb="2">
      <t>レイワ</t>
    </rPh>
    <rPh sb="3" eb="4">
      <t>ネン</t>
    </rPh>
    <rPh sb="4" eb="5">
      <t>ド</t>
    </rPh>
    <phoneticPr fontId="4"/>
  </si>
  <si>
    <t>令和2年度</t>
    <rPh sb="0" eb="2">
      <t>レイワ</t>
    </rPh>
    <rPh sb="3" eb="5">
      <t>ネンド</t>
    </rPh>
    <rPh sb="4" eb="5">
      <t>ド</t>
    </rPh>
    <phoneticPr fontId="4"/>
  </si>
  <si>
    <t>令和5年度</t>
    <rPh sb="0" eb="2">
      <t>レイワ</t>
    </rPh>
    <rPh sb="3" eb="5">
      <t>ネンド</t>
    </rPh>
    <rPh sb="4" eb="5">
      <t>ド</t>
    </rPh>
    <phoneticPr fontId="1"/>
  </si>
  <si>
    <t>令和4年度</t>
    <rPh sb="0" eb="2">
      <t>レイワ</t>
    </rPh>
    <rPh sb="3" eb="5">
      <t>ネンド</t>
    </rPh>
    <rPh sb="4" eb="5">
      <t>ド</t>
    </rPh>
    <phoneticPr fontId="1"/>
  </si>
  <si>
    <t>令和3年度相談件数</t>
    <rPh sb="0" eb="2">
      <t>レイワ</t>
    </rPh>
    <rPh sb="3" eb="5">
      <t>ネンド</t>
    </rPh>
    <phoneticPr fontId="1"/>
  </si>
  <si>
    <t>令和2年度相談件数</t>
    <rPh sb="0" eb="2">
      <t>レイワ</t>
    </rPh>
    <rPh sb="3" eb="5">
      <t>ネンド</t>
    </rPh>
    <phoneticPr fontId="1"/>
  </si>
  <si>
    <t>令和5年度</t>
    <rPh sb="0" eb="2">
      <t>レイワ</t>
    </rPh>
    <rPh sb="3" eb="5">
      <t>ネンド</t>
    </rPh>
    <phoneticPr fontId="4"/>
  </si>
  <si>
    <t>令和4年度</t>
    <rPh sb="0" eb="2">
      <t>レイワ</t>
    </rPh>
    <rPh sb="3" eb="5">
      <t>ネンド</t>
    </rPh>
    <phoneticPr fontId="4"/>
  </si>
  <si>
    <t>令和3年度</t>
    <rPh sb="0" eb="2">
      <t>レイワ</t>
    </rPh>
    <rPh sb="3" eb="5">
      <t>ネンド</t>
    </rPh>
    <phoneticPr fontId="4"/>
  </si>
  <si>
    <t xml:space="preserve"> - </t>
  </si>
  <si>
    <t>4-4表　母子・父子・寡婦福祉資金貸付状況の推移</t>
    <rPh sb="8" eb="10">
      <t>フシ</t>
    </rPh>
    <rPh sb="11" eb="13">
      <t>カフ</t>
    </rPh>
    <phoneticPr fontId="4"/>
  </si>
  <si>
    <t>令和5年度
補助金交付
額（千円）</t>
    <rPh sb="0" eb="2">
      <t>レイワ</t>
    </rPh>
    <rPh sb="3" eb="4">
      <t>ネン</t>
    </rPh>
    <rPh sb="4" eb="5">
      <t>ド</t>
    </rPh>
    <rPh sb="6" eb="9">
      <t>ホジョキン</t>
    </rPh>
    <rPh sb="9" eb="13">
      <t>コウフガク</t>
    </rPh>
    <rPh sb="14" eb="16">
      <t>センエン</t>
    </rPh>
    <phoneticPr fontId="1"/>
  </si>
  <si>
    <t xml:space="preserve"> - </t>
    <phoneticPr fontId="1"/>
  </si>
  <si>
    <t>令和5年度版　神奈川県　福祉統計</t>
    <rPh sb="0" eb="2">
      <t>レイワ</t>
    </rPh>
    <rPh sb="4" eb="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</si>
</sst>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_ "/>
    <numFmt numFmtId="177" formatCode="#,##0_);[Red]\(#,##0\)"/>
    <numFmt numFmtId="178" formatCode="0.0_ "/>
    <numFmt numFmtId="179" formatCode="&quot;(&quot;##,###&quot;)&quot;"/>
  </numFmts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16"/>
      <name val="メイリオ"/>
      <family val="3"/>
      <charset val="128"/>
    </font>
    <font>
      <strike/>
      <sz val="11"/>
      <name val="メイリオ"/>
      <family val="3"/>
      <charset val="128"/>
    </font>
    <font>
      <strike/>
      <sz val="11"/>
      <color rgb="FFFF0000"/>
      <name val="メイリオ"/>
      <family val="3"/>
      <charset val="128"/>
    </font>
    <font>
      <strike/>
      <sz val="11"/>
      <color theme="4" tint="-0.499984740745262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764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5" applyFont="1"/>
    <xf numFmtId="0" fontId="6" fillId="0" borderId="0" xfId="0" applyFont="1" applyFill="1"/>
    <xf numFmtId="41" fontId="6" fillId="2" borderId="0" xfId="0" applyNumberFormat="1" applyFont="1" applyFill="1"/>
    <xf numFmtId="41" fontId="6" fillId="0" borderId="0" xfId="0" applyNumberFormat="1" applyFont="1" applyFill="1"/>
    <xf numFmtId="41" fontId="6" fillId="0" borderId="25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41" fontId="5" fillId="0" borderId="27" xfId="0" applyNumberFormat="1" applyFont="1" applyFill="1" applyBorder="1" applyAlignment="1">
      <alignment vertical="center"/>
    </xf>
    <xf numFmtId="41" fontId="6" fillId="0" borderId="2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41" fontId="9" fillId="0" borderId="2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1" fontId="5" fillId="0" borderId="20" xfId="0" applyNumberFormat="1" applyFont="1" applyFill="1" applyBorder="1" applyAlignment="1">
      <alignment vertical="center"/>
    </xf>
    <xf numFmtId="41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distributed" vertical="center"/>
    </xf>
    <xf numFmtId="0" fontId="6" fillId="3" borderId="0" xfId="0" applyFont="1" applyFill="1" applyAlignment="1">
      <alignment horizontal="left" vertical="center"/>
    </xf>
    <xf numFmtId="177" fontId="6" fillId="0" borderId="0" xfId="4" applyNumberFormat="1" applyFont="1" applyFill="1" applyAlignment="1">
      <alignment horizontal="left" vertical="center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Border="1" applyAlignment="1">
      <alignment vertical="center"/>
    </xf>
    <xf numFmtId="38" fontId="6" fillId="2" borderId="0" xfId="1" applyFont="1" applyFill="1" applyAlignment="1">
      <alignment vertical="center"/>
    </xf>
    <xf numFmtId="38" fontId="6" fillId="2" borderId="0" xfId="1" applyNumberFormat="1" applyFont="1" applyFill="1" applyAlignment="1">
      <alignment vertical="center"/>
    </xf>
    <xf numFmtId="0" fontId="6" fillId="0" borderId="66" xfId="0" applyFont="1" applyFill="1" applyBorder="1" applyAlignment="1">
      <alignment vertical="center"/>
    </xf>
    <xf numFmtId="41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1" fontId="6" fillId="0" borderId="2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41" fontId="6" fillId="0" borderId="27" xfId="0" applyNumberFormat="1" applyFont="1" applyFill="1" applyBorder="1" applyAlignment="1">
      <alignment horizontal="right" vertical="center"/>
    </xf>
    <xf numFmtId="41" fontId="6" fillId="0" borderId="7" xfId="0" applyNumberFormat="1" applyFont="1" applyFill="1" applyBorder="1" applyAlignment="1">
      <alignment horizontal="right" vertical="center"/>
    </xf>
    <xf numFmtId="41" fontId="6" fillId="0" borderId="25" xfId="1" applyNumberFormat="1" applyFont="1" applyFill="1" applyBorder="1"/>
    <xf numFmtId="41" fontId="6" fillId="0" borderId="28" xfId="1" applyNumberFormat="1" applyFont="1" applyFill="1" applyBorder="1"/>
    <xf numFmtId="41" fontId="6" fillId="2" borderId="44" xfId="0" applyNumberFormat="1" applyFont="1" applyFill="1" applyBorder="1" applyAlignment="1">
      <alignment horizontal="right" vertical="center"/>
    </xf>
    <xf numFmtId="41" fontId="6" fillId="0" borderId="44" xfId="0" applyNumberFormat="1" applyFont="1" applyFill="1" applyBorder="1" applyAlignment="1">
      <alignment horizontal="right" vertical="center"/>
    </xf>
    <xf numFmtId="41" fontId="6" fillId="2" borderId="25" xfId="0" applyNumberFormat="1" applyFont="1" applyFill="1" applyBorder="1" applyAlignment="1">
      <alignment horizontal="right" vertical="center"/>
    </xf>
    <xf numFmtId="41" fontId="6" fillId="2" borderId="40" xfId="0" applyNumberFormat="1" applyFont="1" applyFill="1" applyBorder="1" applyAlignment="1">
      <alignment horizontal="right" vertical="center"/>
    </xf>
    <xf numFmtId="41" fontId="6" fillId="0" borderId="35" xfId="0" applyNumberFormat="1" applyFont="1" applyFill="1" applyBorder="1" applyAlignment="1">
      <alignment horizontal="right" vertical="center"/>
    </xf>
    <xf numFmtId="41" fontId="6" fillId="0" borderId="74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6" fillId="0" borderId="44" xfId="1" applyNumberFormat="1" applyFont="1" applyFill="1" applyBorder="1"/>
    <xf numFmtId="41" fontId="6" fillId="0" borderId="75" xfId="1" applyNumberFormat="1" applyFont="1" applyFill="1" applyBorder="1"/>
    <xf numFmtId="41" fontId="6" fillId="0" borderId="47" xfId="1" applyNumberFormat="1" applyFont="1" applyFill="1" applyBorder="1"/>
    <xf numFmtId="41" fontId="6" fillId="0" borderId="76" xfId="1" applyNumberFormat="1" applyFont="1" applyFill="1" applyBorder="1"/>
    <xf numFmtId="41" fontId="6" fillId="0" borderId="42" xfId="0" applyNumberFormat="1" applyFont="1" applyFill="1" applyBorder="1" applyAlignment="1">
      <alignment horizontal="right" vertical="center"/>
    </xf>
    <xf numFmtId="0" fontId="11" fillId="0" borderId="0" xfId="0" applyFont="1"/>
    <xf numFmtId="41" fontId="6" fillId="2" borderId="6" xfId="0" applyNumberFormat="1" applyFont="1" applyFill="1" applyBorder="1" applyAlignment="1">
      <alignment horizontal="right" vertical="center"/>
    </xf>
    <xf numFmtId="0" fontId="6" fillId="4" borderId="33" xfId="0" applyFont="1" applyFill="1" applyBorder="1" applyAlignment="1">
      <alignment horizontal="distributed" vertical="center" wrapText="1" justifyLastLine="1"/>
    </xf>
    <xf numFmtId="0" fontId="6" fillId="4" borderId="23" xfId="0" applyFont="1" applyFill="1" applyBorder="1" applyAlignment="1">
      <alignment horizontal="distributed" vertical="center" wrapText="1" justifyLastLine="1"/>
    </xf>
    <xf numFmtId="0" fontId="6" fillId="4" borderId="56" xfId="0" applyFont="1" applyFill="1" applyBorder="1" applyAlignment="1">
      <alignment horizontal="distributed" vertical="center" justifyLastLine="1"/>
    </xf>
    <xf numFmtId="41" fontId="9" fillId="5" borderId="84" xfId="0" applyNumberFormat="1" applyFont="1" applyFill="1" applyBorder="1" applyAlignment="1">
      <alignment horizontal="left" vertical="center"/>
    </xf>
    <xf numFmtId="41" fontId="6" fillId="0" borderId="85" xfId="0" applyNumberFormat="1" applyFont="1" applyFill="1" applyBorder="1" applyAlignment="1">
      <alignment horizontal="left" vertical="center"/>
    </xf>
    <xf numFmtId="41" fontId="6" fillId="0" borderId="45" xfId="0" applyNumberFormat="1" applyFont="1" applyFill="1" applyBorder="1" applyAlignment="1">
      <alignment horizontal="left" vertical="center"/>
    </xf>
    <xf numFmtId="0" fontId="6" fillId="4" borderId="58" xfId="0" applyFont="1" applyFill="1" applyBorder="1" applyAlignment="1">
      <alignment horizontal="distributed" vertical="center" justifyLastLine="1"/>
    </xf>
    <xf numFmtId="41" fontId="9" fillId="5" borderId="86" xfId="0" applyNumberFormat="1" applyFont="1" applyFill="1" applyBorder="1" applyAlignment="1">
      <alignment horizontal="left" vertical="center"/>
    </xf>
    <xf numFmtId="0" fontId="6" fillId="2" borderId="85" xfId="0" applyFont="1" applyFill="1" applyBorder="1" applyAlignment="1">
      <alignment horizontal="distributed" vertical="center" justifyLastLine="1"/>
    </xf>
    <xf numFmtId="0" fontId="6" fillId="2" borderId="45" xfId="0" applyFont="1" applyFill="1" applyBorder="1" applyAlignment="1">
      <alignment horizontal="distributed" vertical="center" justifyLastLine="1"/>
    </xf>
    <xf numFmtId="41" fontId="9" fillId="5" borderId="25" xfId="0" applyNumberFormat="1" applyFont="1" applyFill="1" applyBorder="1" applyAlignment="1">
      <alignment vertical="center"/>
    </xf>
    <xf numFmtId="41" fontId="9" fillId="5" borderId="27" xfId="0" applyNumberFormat="1" applyFont="1" applyFill="1" applyBorder="1" applyAlignment="1">
      <alignment vertical="center"/>
    </xf>
    <xf numFmtId="41" fontId="9" fillId="5" borderId="35" xfId="0" applyNumberFormat="1" applyFont="1" applyFill="1" applyBorder="1" applyAlignment="1">
      <alignment vertical="center"/>
    </xf>
    <xf numFmtId="41" fontId="5" fillId="0" borderId="35" xfId="0" applyNumberFormat="1" applyFont="1" applyFill="1" applyBorder="1" applyAlignment="1">
      <alignment vertical="center"/>
    </xf>
    <xf numFmtId="41" fontId="9" fillId="0" borderId="33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 justifyLastLine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78" xfId="0" applyFont="1" applyFill="1" applyBorder="1" applyAlignment="1">
      <alignment horizontal="left" vertical="center"/>
    </xf>
    <xf numFmtId="0" fontId="6" fillId="3" borderId="91" xfId="0" applyFont="1" applyFill="1" applyBorder="1" applyAlignment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6" fillId="3" borderId="45" xfId="0" applyFont="1" applyFill="1" applyBorder="1" applyAlignment="1">
      <alignment horizontal="left" vertical="center"/>
    </xf>
    <xf numFmtId="0" fontId="6" fillId="0" borderId="45" xfId="0" applyFont="1" applyFill="1" applyBorder="1" applyAlignment="1">
      <alignment horizontal="left" vertical="center"/>
    </xf>
    <xf numFmtId="0" fontId="6" fillId="0" borderId="91" xfId="0" applyFont="1" applyFill="1" applyBorder="1" applyAlignment="1">
      <alignment horizontal="left" vertical="center"/>
    </xf>
    <xf numFmtId="0" fontId="6" fillId="3" borderId="95" xfId="0" applyFont="1" applyFill="1" applyBorder="1" applyAlignment="1">
      <alignment horizontal="left" vertical="center"/>
    </xf>
    <xf numFmtId="0" fontId="6" fillId="5" borderId="81" xfId="0" applyFont="1" applyFill="1" applyBorder="1" applyAlignment="1">
      <alignment horizontal="distributed" vertical="center" justifyLastLine="1"/>
    </xf>
    <xf numFmtId="0" fontId="6" fillId="3" borderId="20" xfId="0" applyFont="1" applyFill="1" applyBorder="1" applyAlignment="1">
      <alignment horizontal="left" vertical="center"/>
    </xf>
    <xf numFmtId="0" fontId="6" fillId="5" borderId="101" xfId="0" applyFont="1" applyFill="1" applyBorder="1" applyAlignment="1">
      <alignment horizontal="distributed" vertical="center" justifyLastLine="1"/>
    </xf>
    <xf numFmtId="177" fontId="6" fillId="4" borderId="103" xfId="1" applyNumberFormat="1" applyFont="1" applyFill="1" applyBorder="1" applyAlignment="1">
      <alignment horizontal="distributed" vertical="center" justifyLastLine="1"/>
    </xf>
    <xf numFmtId="177" fontId="6" fillId="4" borderId="104" xfId="1" applyNumberFormat="1" applyFont="1" applyFill="1" applyBorder="1" applyAlignment="1">
      <alignment horizontal="distributed" vertical="center" justifyLastLine="1"/>
    </xf>
    <xf numFmtId="41" fontId="9" fillId="5" borderId="105" xfId="1" applyNumberFormat="1" applyFont="1" applyFill="1" applyBorder="1" applyAlignment="1">
      <alignment horizontal="left" vertical="center" shrinkToFit="1"/>
    </xf>
    <xf numFmtId="41" fontId="9" fillId="5" borderId="106" xfId="1" applyNumberFormat="1" applyFont="1" applyFill="1" applyBorder="1" applyAlignment="1">
      <alignment horizontal="left" vertical="center" shrinkToFit="1"/>
    </xf>
    <xf numFmtId="41" fontId="6" fillId="0" borderId="107" xfId="1" applyNumberFormat="1" applyFont="1" applyFill="1" applyBorder="1" applyAlignment="1">
      <alignment horizontal="left" vertical="center" shrinkToFit="1"/>
    </xf>
    <xf numFmtId="41" fontId="6" fillId="0" borderId="108" xfId="1" applyNumberFormat="1" applyFont="1" applyFill="1" applyBorder="1" applyAlignment="1">
      <alignment horizontal="left" vertical="center" shrinkToFit="1"/>
    </xf>
    <xf numFmtId="41" fontId="6" fillId="0" borderId="109" xfId="1" applyNumberFormat="1" applyFont="1" applyFill="1" applyBorder="1" applyAlignment="1">
      <alignment horizontal="left" vertical="center" shrinkToFit="1"/>
    </xf>
    <xf numFmtId="41" fontId="6" fillId="0" borderId="110" xfId="1" applyNumberFormat="1" applyFont="1" applyFill="1" applyBorder="1" applyAlignment="1">
      <alignment horizontal="left" vertical="center" shrinkToFit="1"/>
    </xf>
    <xf numFmtId="41" fontId="6" fillId="0" borderId="111" xfId="1" applyNumberFormat="1" applyFont="1" applyFill="1" applyBorder="1" applyAlignment="1">
      <alignment horizontal="left" vertical="center" shrinkToFit="1"/>
    </xf>
    <xf numFmtId="41" fontId="6" fillId="0" borderId="112" xfId="1" applyNumberFormat="1" applyFont="1" applyFill="1" applyBorder="1" applyAlignment="1">
      <alignment horizontal="left" vertical="center" shrinkToFit="1"/>
    </xf>
    <xf numFmtId="41" fontId="9" fillId="5" borderId="111" xfId="1" applyNumberFormat="1" applyFont="1" applyFill="1" applyBorder="1" applyAlignment="1">
      <alignment horizontal="left" vertical="center" shrinkToFit="1"/>
    </xf>
    <xf numFmtId="41" fontId="9" fillId="5" borderId="112" xfId="1" applyNumberFormat="1" applyFont="1" applyFill="1" applyBorder="1" applyAlignment="1">
      <alignment horizontal="left" vertical="center" shrinkToFit="1"/>
    </xf>
    <xf numFmtId="41" fontId="9" fillId="5" borderId="113" xfId="1" applyNumberFormat="1" applyFont="1" applyFill="1" applyBorder="1" applyAlignment="1">
      <alignment horizontal="left" vertical="center" shrinkToFit="1"/>
    </xf>
    <xf numFmtId="41" fontId="9" fillId="5" borderId="114" xfId="1" applyNumberFormat="1" applyFont="1" applyFill="1" applyBorder="1" applyAlignment="1">
      <alignment horizontal="left" vertical="center" shrinkToFit="1"/>
    </xf>
    <xf numFmtId="41" fontId="6" fillId="0" borderId="115" xfId="1" applyNumberFormat="1" applyFont="1" applyFill="1" applyBorder="1" applyAlignment="1">
      <alignment horizontal="left" vertical="center" shrinkToFit="1"/>
    </xf>
    <xf numFmtId="41" fontId="6" fillId="0" borderId="116" xfId="1" applyNumberFormat="1" applyFont="1" applyFill="1" applyBorder="1" applyAlignment="1">
      <alignment horizontal="left" vertical="center" shrinkToFit="1"/>
    </xf>
    <xf numFmtId="41" fontId="6" fillId="0" borderId="117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horizontal="left" vertical="center" shrinkToFit="1"/>
    </xf>
    <xf numFmtId="41" fontId="6" fillId="0" borderId="119" xfId="1" applyNumberFormat="1" applyFont="1" applyFill="1" applyBorder="1" applyAlignment="1">
      <alignment horizontal="left" vertical="center" shrinkToFit="1"/>
    </xf>
    <xf numFmtId="41" fontId="6" fillId="0" borderId="120" xfId="1" applyNumberFormat="1" applyFont="1" applyFill="1" applyBorder="1" applyAlignment="1">
      <alignment horizontal="left" vertical="center" shrinkToFit="1"/>
    </xf>
    <xf numFmtId="41" fontId="6" fillId="0" borderId="121" xfId="1" applyNumberFormat="1" applyFont="1" applyFill="1" applyBorder="1" applyAlignment="1">
      <alignment horizontal="left" vertical="center" shrinkToFit="1"/>
    </xf>
    <xf numFmtId="41" fontId="6" fillId="0" borderId="122" xfId="1" applyNumberFormat="1" applyFont="1" applyFill="1" applyBorder="1" applyAlignment="1">
      <alignment horizontal="left" vertical="center" shrinkToFit="1"/>
    </xf>
    <xf numFmtId="177" fontId="6" fillId="4" borderId="123" xfId="1" applyNumberFormat="1" applyFont="1" applyFill="1" applyBorder="1" applyAlignment="1">
      <alignment horizontal="distributed" vertical="center" justifyLastLine="1"/>
    </xf>
    <xf numFmtId="41" fontId="9" fillId="5" borderId="124" xfId="1" applyNumberFormat="1" applyFont="1" applyFill="1" applyBorder="1" applyAlignment="1">
      <alignment horizontal="left" vertical="center" shrinkToFit="1"/>
    </xf>
    <xf numFmtId="41" fontId="9" fillId="5" borderId="127" xfId="1" applyNumberFormat="1" applyFont="1" applyFill="1" applyBorder="1" applyAlignment="1">
      <alignment horizontal="left" vertical="center" shrinkToFit="1"/>
    </xf>
    <xf numFmtId="41" fontId="9" fillId="5" borderId="128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vertical="center" shrinkToFit="1"/>
    </xf>
    <xf numFmtId="41" fontId="6" fillId="0" borderId="138" xfId="2" applyNumberFormat="1" applyFont="1" applyFill="1" applyBorder="1" applyAlignment="1">
      <alignment vertical="center" shrinkToFit="1"/>
    </xf>
    <xf numFmtId="41" fontId="6" fillId="0" borderId="119" xfId="2" applyNumberFormat="1" applyFont="1" applyFill="1" applyBorder="1" applyAlignment="1">
      <alignment vertical="center" shrinkToFit="1"/>
    </xf>
    <xf numFmtId="38" fontId="6" fillId="0" borderId="0" xfId="6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6" xfId="0" applyNumberFormat="1" applyFont="1" applyFill="1" applyBorder="1" applyAlignment="1">
      <alignment vertical="center"/>
    </xf>
    <xf numFmtId="0" fontId="6" fillId="0" borderId="65" xfId="0" applyFont="1" applyFill="1" applyBorder="1" applyAlignment="1">
      <alignment horizontal="left" vertical="center"/>
    </xf>
    <xf numFmtId="0" fontId="6" fillId="0" borderId="49" xfId="0" applyFont="1" applyFill="1" applyBorder="1" applyAlignment="1">
      <alignment horizontal="left" vertical="center"/>
    </xf>
    <xf numFmtId="0" fontId="6" fillId="0" borderId="48" xfId="0" applyFont="1" applyFill="1" applyBorder="1" applyAlignment="1">
      <alignment horizontal="left" vertical="center"/>
    </xf>
    <xf numFmtId="0" fontId="6" fillId="4" borderId="137" xfId="0" applyFont="1" applyFill="1" applyBorder="1" applyAlignment="1">
      <alignment horizontal="distributed" vertical="center" wrapText="1" justifyLastLine="1"/>
    </xf>
    <xf numFmtId="0" fontId="6" fillId="4" borderId="127" xfId="0" applyFont="1" applyFill="1" applyBorder="1" applyAlignment="1">
      <alignment horizontal="distributed" vertical="center" wrapText="1" justifyLastLine="1"/>
    </xf>
    <xf numFmtId="0" fontId="6" fillId="5" borderId="96" xfId="0" applyFont="1" applyFill="1" applyBorder="1" applyAlignment="1">
      <alignment horizontal="distributed" vertical="center" justifyLastLine="1"/>
    </xf>
    <xf numFmtId="41" fontId="6" fillId="5" borderId="149" xfId="0" applyNumberFormat="1" applyFont="1" applyFill="1" applyBorder="1" applyAlignment="1">
      <alignment vertical="center"/>
    </xf>
    <xf numFmtId="41" fontId="6" fillId="5" borderId="124" xfId="0" applyNumberFormat="1" applyFont="1" applyFill="1" applyBorder="1" applyAlignment="1">
      <alignment vertical="center"/>
    </xf>
    <xf numFmtId="41" fontId="9" fillId="5" borderId="149" xfId="0" applyNumberFormat="1" applyFont="1" applyFill="1" applyBorder="1" applyAlignment="1">
      <alignment vertical="center"/>
    </xf>
    <xf numFmtId="41" fontId="9" fillId="5" borderId="124" xfId="0" applyNumberFormat="1" applyFont="1" applyFill="1" applyBorder="1" applyAlignment="1">
      <alignment vertical="center"/>
    </xf>
    <xf numFmtId="41" fontId="9" fillId="5" borderId="98" xfId="0" applyNumberFormat="1" applyFont="1" applyFill="1" applyBorder="1" applyAlignment="1">
      <alignment vertical="center"/>
    </xf>
    <xf numFmtId="41" fontId="9" fillId="5" borderId="99" xfId="0" applyNumberFormat="1" applyFont="1" applyFill="1" applyBorder="1" applyAlignment="1">
      <alignment vertical="center"/>
    </xf>
    <xf numFmtId="41" fontId="6" fillId="0" borderId="16" xfId="0" applyNumberFormat="1" applyFont="1" applyFill="1" applyBorder="1" applyAlignment="1">
      <alignment horizontal="right" vertical="center"/>
    </xf>
    <xf numFmtId="41" fontId="6" fillId="0" borderId="160" xfId="0" applyNumberFormat="1" applyFont="1" applyFill="1" applyBorder="1" applyAlignment="1">
      <alignment horizontal="right" vertical="center"/>
    </xf>
    <xf numFmtId="41" fontId="6" fillId="0" borderId="161" xfId="0" applyNumberFormat="1" applyFont="1" applyFill="1" applyBorder="1" applyAlignment="1">
      <alignment horizontal="right" vertical="center"/>
    </xf>
    <xf numFmtId="41" fontId="6" fillId="0" borderId="162" xfId="0" applyNumberFormat="1" applyFont="1" applyFill="1" applyBorder="1" applyAlignment="1">
      <alignment horizontal="right" vertical="center"/>
    </xf>
    <xf numFmtId="41" fontId="6" fillId="0" borderId="164" xfId="0" applyNumberFormat="1" applyFont="1" applyFill="1" applyBorder="1" applyAlignment="1">
      <alignment horizontal="right" vertical="center"/>
    </xf>
    <xf numFmtId="41" fontId="6" fillId="0" borderId="168" xfId="0" applyNumberFormat="1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left" vertical="center"/>
    </xf>
    <xf numFmtId="41" fontId="9" fillId="5" borderId="144" xfId="0" applyNumberFormat="1" applyFont="1" applyFill="1" applyBorder="1" applyAlignment="1">
      <alignment vertical="center"/>
    </xf>
    <xf numFmtId="41" fontId="9" fillId="5" borderId="176" xfId="0" applyNumberFormat="1" applyFont="1" applyFill="1" applyBorder="1" applyAlignment="1">
      <alignment vertical="center"/>
    </xf>
    <xf numFmtId="41" fontId="9" fillId="5" borderId="151" xfId="0" applyNumberFormat="1" applyFont="1" applyFill="1" applyBorder="1" applyAlignment="1">
      <alignment vertical="center"/>
    </xf>
    <xf numFmtId="41" fontId="9" fillId="5" borderId="152" xfId="0" applyNumberFormat="1" applyFont="1" applyFill="1" applyBorder="1" applyAlignment="1">
      <alignment vertical="center"/>
    </xf>
    <xf numFmtId="41" fontId="9" fillId="5" borderId="150" xfId="0" applyNumberFormat="1" applyFont="1" applyFill="1" applyBorder="1" applyAlignment="1">
      <alignment vertical="center"/>
    </xf>
    <xf numFmtId="41" fontId="9" fillId="5" borderId="153" xfId="0" applyNumberFormat="1" applyFont="1" applyFill="1" applyBorder="1" applyAlignment="1">
      <alignment vertical="center"/>
    </xf>
    <xf numFmtId="41" fontId="9" fillId="5" borderId="173" xfId="0" applyNumberFormat="1" applyFont="1" applyFill="1" applyBorder="1" applyAlignment="1">
      <alignment vertical="center"/>
    </xf>
    <xf numFmtId="41" fontId="9" fillId="5" borderId="128" xfId="0" applyNumberFormat="1" applyFont="1" applyFill="1" applyBorder="1" applyAlignment="1">
      <alignment vertical="center"/>
    </xf>
    <xf numFmtId="41" fontId="9" fillId="5" borderId="114" xfId="0" applyNumberFormat="1" applyFont="1" applyFill="1" applyBorder="1" applyAlignment="1">
      <alignment vertical="center"/>
    </xf>
    <xf numFmtId="41" fontId="6" fillId="5" borderId="176" xfId="0" applyNumberFormat="1" applyFont="1" applyFill="1" applyBorder="1" applyAlignment="1">
      <alignment vertical="center"/>
    </xf>
    <xf numFmtId="41" fontId="6" fillId="5" borderId="151" xfId="0" applyNumberFormat="1" applyFont="1" applyFill="1" applyBorder="1" applyAlignment="1">
      <alignment vertical="center"/>
    </xf>
    <xf numFmtId="41" fontId="6" fillId="5" borderId="152" xfId="0" applyNumberFormat="1" applyFont="1" applyFill="1" applyBorder="1" applyAlignment="1">
      <alignment vertical="center"/>
    </xf>
    <xf numFmtId="41" fontId="6" fillId="5" borderId="150" xfId="0" applyNumberFormat="1" applyFont="1" applyFill="1" applyBorder="1" applyAlignment="1">
      <alignment vertical="center"/>
    </xf>
    <xf numFmtId="41" fontId="6" fillId="5" borderId="153" xfId="0" applyNumberFormat="1" applyFont="1" applyFill="1" applyBorder="1" applyAlignment="1">
      <alignment vertical="center"/>
    </xf>
    <xf numFmtId="41" fontId="9" fillId="5" borderId="101" xfId="0" applyNumberFormat="1" applyFont="1" applyFill="1" applyBorder="1" applyAlignment="1">
      <alignment vertical="center"/>
    </xf>
    <xf numFmtId="41" fontId="9" fillId="5" borderId="167" xfId="0" applyNumberFormat="1" applyFont="1" applyFill="1" applyBorder="1" applyAlignment="1">
      <alignment vertical="center"/>
    </xf>
    <xf numFmtId="41" fontId="6" fillId="5" borderId="105" xfId="0" applyNumberFormat="1" applyFont="1" applyFill="1" applyBorder="1" applyAlignment="1">
      <alignment vertical="center"/>
    </xf>
    <xf numFmtId="41" fontId="6" fillId="5" borderId="106" xfId="0" applyNumberFormat="1" applyFont="1" applyFill="1" applyBorder="1" applyAlignment="1">
      <alignment vertical="center"/>
    </xf>
    <xf numFmtId="0" fontId="6" fillId="4" borderId="172" xfId="0" applyFont="1" applyFill="1" applyBorder="1" applyAlignment="1">
      <alignment horizontal="distributed" vertical="center" justifyLastLine="1"/>
    </xf>
    <xf numFmtId="178" fontId="6" fillId="4" borderId="123" xfId="0" applyNumberFormat="1" applyFont="1" applyFill="1" applyBorder="1" applyAlignment="1">
      <alignment horizontal="distributed" vertical="center" justifyLastLine="1"/>
    </xf>
    <xf numFmtId="0" fontId="6" fillId="4" borderId="155" xfId="0" applyFont="1" applyFill="1" applyBorder="1" applyAlignment="1">
      <alignment horizontal="distributed" vertical="center" justifyLastLine="1"/>
    </xf>
    <xf numFmtId="0" fontId="6" fillId="4" borderId="123" xfId="0" applyFont="1" applyFill="1" applyBorder="1" applyAlignment="1">
      <alignment horizontal="distributed" vertical="center" justifyLastLine="1"/>
    </xf>
    <xf numFmtId="0" fontId="6" fillId="4" borderId="103" xfId="0" applyFont="1" applyFill="1" applyBorder="1" applyAlignment="1">
      <alignment horizontal="distributed" vertical="center" justifyLastLine="1"/>
    </xf>
    <xf numFmtId="0" fontId="6" fillId="4" borderId="104" xfId="0" applyFont="1" applyFill="1" applyBorder="1" applyAlignment="1">
      <alignment horizontal="distributed" vertical="center" justifyLastLine="1"/>
    </xf>
    <xf numFmtId="41" fontId="5" fillId="5" borderId="159" xfId="0" applyNumberFormat="1" applyFont="1" applyFill="1" applyBorder="1" applyAlignment="1">
      <alignment vertical="center"/>
    </xf>
    <xf numFmtId="41" fontId="5" fillId="5" borderId="179" xfId="0" applyNumberFormat="1" applyFont="1" applyFill="1" applyBorder="1" applyAlignment="1">
      <alignment vertical="center"/>
    </xf>
    <xf numFmtId="41" fontId="5" fillId="5" borderId="180" xfId="0" applyNumberFormat="1" applyFont="1" applyFill="1" applyBorder="1" applyAlignment="1">
      <alignment vertical="center"/>
    </xf>
    <xf numFmtId="0" fontId="6" fillId="4" borderId="181" xfId="0" applyFont="1" applyFill="1" applyBorder="1" applyAlignment="1">
      <alignment horizontal="distributed" vertical="center" justifyLastLine="1"/>
    </xf>
    <xf numFmtId="0" fontId="6" fillId="4" borderId="182" xfId="0" applyFont="1" applyFill="1" applyBorder="1" applyAlignment="1">
      <alignment horizontal="distributed" vertical="center" justifyLastLine="1"/>
    </xf>
    <xf numFmtId="41" fontId="9" fillId="5" borderId="183" xfId="0" applyNumberFormat="1" applyFont="1" applyFill="1" applyBorder="1" applyAlignment="1">
      <alignment vertical="center"/>
    </xf>
    <xf numFmtId="41" fontId="9" fillId="5" borderId="184" xfId="0" applyNumberFormat="1" applyFont="1" applyFill="1" applyBorder="1" applyAlignment="1">
      <alignment vertical="center"/>
    </xf>
    <xf numFmtId="41" fontId="9" fillId="5" borderId="185" xfId="0" applyNumberFormat="1" applyFont="1" applyFill="1" applyBorder="1" applyAlignment="1">
      <alignment vertical="center"/>
    </xf>
    <xf numFmtId="41" fontId="9" fillId="5" borderId="186" xfId="0" applyNumberFormat="1" applyFont="1" applyFill="1" applyBorder="1" applyAlignment="1">
      <alignment vertical="center"/>
    </xf>
    <xf numFmtId="41" fontId="5" fillId="5" borderId="185" xfId="0" applyNumberFormat="1" applyFont="1" applyFill="1" applyBorder="1" applyAlignment="1">
      <alignment vertical="center"/>
    </xf>
    <xf numFmtId="41" fontId="5" fillId="5" borderId="186" xfId="0" applyNumberFormat="1" applyFont="1" applyFill="1" applyBorder="1" applyAlignment="1">
      <alignment vertical="center"/>
    </xf>
    <xf numFmtId="41" fontId="9" fillId="5" borderId="179" xfId="0" applyNumberFormat="1" applyFont="1" applyFill="1" applyBorder="1" applyAlignment="1">
      <alignment vertical="center"/>
    </xf>
    <xf numFmtId="41" fontId="9" fillId="5" borderId="189" xfId="0" applyNumberFormat="1" applyFont="1" applyFill="1" applyBorder="1" applyAlignment="1">
      <alignment vertical="center"/>
    </xf>
    <xf numFmtId="41" fontId="9" fillId="5" borderId="190" xfId="0" applyNumberFormat="1" applyFont="1" applyFill="1" applyBorder="1" applyAlignment="1">
      <alignment vertical="center"/>
    </xf>
    <xf numFmtId="41" fontId="5" fillId="5" borderId="133" xfId="0" applyNumberFormat="1" applyFont="1" applyFill="1" applyBorder="1" applyAlignment="1">
      <alignment vertical="center"/>
    </xf>
    <xf numFmtId="41" fontId="5" fillId="5" borderId="191" xfId="0" applyNumberFormat="1" applyFont="1" applyFill="1" applyBorder="1" applyAlignment="1">
      <alignment vertical="center"/>
    </xf>
    <xf numFmtId="41" fontId="9" fillId="5" borderId="133" xfId="0" applyNumberFormat="1" applyFont="1" applyFill="1" applyBorder="1" applyAlignment="1">
      <alignment vertical="center"/>
    </xf>
    <xf numFmtId="41" fontId="9" fillId="5" borderId="191" xfId="0" applyNumberFormat="1" applyFont="1" applyFill="1" applyBorder="1" applyAlignment="1">
      <alignment vertical="center"/>
    </xf>
    <xf numFmtId="41" fontId="5" fillId="5" borderId="134" xfId="0" applyNumberFormat="1" applyFont="1" applyFill="1" applyBorder="1" applyAlignment="1">
      <alignment vertical="center"/>
    </xf>
    <xf numFmtId="41" fontId="5" fillId="5" borderId="192" xfId="0" applyNumberFormat="1" applyFont="1" applyFill="1" applyBorder="1" applyAlignment="1">
      <alignment vertical="center"/>
    </xf>
    <xf numFmtId="41" fontId="5" fillId="5" borderId="189" xfId="0" applyNumberFormat="1" applyFont="1" applyFill="1" applyBorder="1" applyAlignment="1">
      <alignment vertical="center"/>
    </xf>
    <xf numFmtId="41" fontId="5" fillId="5" borderId="190" xfId="0" applyNumberFormat="1" applyFont="1" applyFill="1" applyBorder="1" applyAlignment="1">
      <alignment vertical="center"/>
    </xf>
    <xf numFmtId="41" fontId="5" fillId="5" borderId="136" xfId="0" applyNumberFormat="1" applyFont="1" applyFill="1" applyBorder="1" applyAlignment="1">
      <alignment vertical="center"/>
    </xf>
    <xf numFmtId="41" fontId="5" fillId="5" borderId="193" xfId="0" applyNumberFormat="1" applyFont="1" applyFill="1" applyBorder="1" applyAlignment="1">
      <alignment vertical="center"/>
    </xf>
    <xf numFmtId="41" fontId="5" fillId="5" borderId="187" xfId="0" applyNumberFormat="1" applyFont="1" applyFill="1" applyBorder="1" applyAlignment="1">
      <alignment vertical="center"/>
    </xf>
    <xf numFmtId="41" fontId="5" fillId="5" borderId="188" xfId="0" applyNumberFormat="1" applyFont="1" applyFill="1" applyBorder="1" applyAlignment="1">
      <alignment vertical="center"/>
    </xf>
    <xf numFmtId="41" fontId="9" fillId="5" borderId="134" xfId="0" applyNumberFormat="1" applyFont="1" applyFill="1" applyBorder="1" applyAlignment="1">
      <alignment vertical="center"/>
    </xf>
    <xf numFmtId="41" fontId="9" fillId="5" borderId="192" xfId="0" applyNumberFormat="1" applyFont="1" applyFill="1" applyBorder="1" applyAlignment="1">
      <alignment vertical="center"/>
    </xf>
    <xf numFmtId="41" fontId="5" fillId="0" borderId="187" xfId="0" applyNumberFormat="1" applyFont="1" applyFill="1" applyBorder="1" applyAlignment="1">
      <alignment vertical="center"/>
    </xf>
    <xf numFmtId="41" fontId="5" fillId="0" borderId="188" xfId="0" applyNumberFormat="1" applyFont="1" applyFill="1" applyBorder="1" applyAlignment="1">
      <alignment vertical="center"/>
    </xf>
    <xf numFmtId="41" fontId="6" fillId="0" borderId="194" xfId="0" applyNumberFormat="1" applyFont="1" applyFill="1" applyBorder="1" applyAlignment="1">
      <alignment horizontal="right" vertical="center"/>
    </xf>
    <xf numFmtId="41" fontId="6" fillId="0" borderId="195" xfId="0" applyNumberFormat="1" applyFont="1" applyFill="1" applyBorder="1" applyAlignment="1">
      <alignment horizontal="right" vertical="center"/>
    </xf>
    <xf numFmtId="41" fontId="6" fillId="0" borderId="196" xfId="0" applyNumberFormat="1" applyFont="1" applyFill="1" applyBorder="1" applyAlignment="1">
      <alignment horizontal="right" vertical="center"/>
    </xf>
    <xf numFmtId="41" fontId="6" fillId="0" borderId="197" xfId="0" applyNumberFormat="1" applyFont="1" applyFill="1" applyBorder="1" applyAlignment="1">
      <alignment horizontal="right" vertical="center"/>
    </xf>
    <xf numFmtId="41" fontId="6" fillId="0" borderId="198" xfId="0" applyNumberFormat="1" applyFont="1" applyFill="1" applyBorder="1" applyAlignment="1">
      <alignment horizontal="right" vertical="center"/>
    </xf>
    <xf numFmtId="41" fontId="6" fillId="0" borderId="199" xfId="0" applyNumberFormat="1" applyFont="1" applyFill="1" applyBorder="1" applyAlignment="1">
      <alignment horizontal="right" vertical="center"/>
    </xf>
    <xf numFmtId="41" fontId="6" fillId="0" borderId="126" xfId="0" applyNumberFormat="1" applyFont="1" applyFill="1" applyBorder="1" applyAlignment="1">
      <alignment horizontal="right" vertical="center"/>
    </xf>
    <xf numFmtId="41" fontId="6" fillId="0" borderId="154" xfId="0" applyNumberFormat="1" applyFont="1" applyFill="1" applyBorder="1" applyAlignment="1">
      <alignment horizontal="right" vertical="center"/>
    </xf>
    <xf numFmtId="41" fontId="6" fillId="0" borderId="109" xfId="0" applyNumberFormat="1" applyFont="1" applyFill="1" applyBorder="1" applyAlignment="1">
      <alignment horizontal="right" vertical="center"/>
    </xf>
    <xf numFmtId="41" fontId="6" fillId="0" borderId="110" xfId="0" applyNumberFormat="1" applyFont="1" applyFill="1" applyBorder="1" applyAlignment="1">
      <alignment horizontal="right" vertical="center"/>
    </xf>
    <xf numFmtId="41" fontId="6" fillId="0" borderId="172" xfId="0" applyNumberFormat="1" applyFont="1" applyFill="1" applyBorder="1" applyAlignment="1">
      <alignment horizontal="right" vertical="center"/>
    </xf>
    <xf numFmtId="41" fontId="6" fillId="0" borderId="123" xfId="0" applyNumberFormat="1" applyFont="1" applyFill="1" applyBorder="1" applyAlignment="1">
      <alignment horizontal="right" vertical="center"/>
    </xf>
    <xf numFmtId="41" fontId="6" fillId="0" borderId="155" xfId="0" applyNumberFormat="1" applyFont="1" applyFill="1" applyBorder="1" applyAlignment="1">
      <alignment horizontal="right" vertical="center"/>
    </xf>
    <xf numFmtId="41" fontId="6" fillId="0" borderId="103" xfId="0" applyNumberFormat="1" applyFont="1" applyFill="1" applyBorder="1" applyAlignment="1">
      <alignment horizontal="right" vertical="center"/>
    </xf>
    <xf numFmtId="41" fontId="6" fillId="0" borderId="104" xfId="0" applyNumberFormat="1" applyFont="1" applyFill="1" applyBorder="1" applyAlignment="1">
      <alignment horizontal="right" vertical="center"/>
    </xf>
    <xf numFmtId="41" fontId="6" fillId="0" borderId="90" xfId="0" applyNumberFormat="1" applyFont="1" applyFill="1" applyBorder="1" applyAlignment="1">
      <alignment horizontal="right" vertical="center"/>
    </xf>
    <xf numFmtId="41" fontId="6" fillId="0" borderId="3" xfId="0" applyNumberFormat="1" applyFont="1" applyFill="1" applyBorder="1" applyAlignment="1">
      <alignment horizontal="right" vertical="center"/>
    </xf>
    <xf numFmtId="41" fontId="6" fillId="0" borderId="200" xfId="0" applyNumberFormat="1" applyFont="1" applyFill="1" applyBorder="1" applyAlignment="1">
      <alignment horizontal="right" vertical="center"/>
    </xf>
    <xf numFmtId="41" fontId="9" fillId="5" borderId="92" xfId="0" applyNumberFormat="1" applyFont="1" applyFill="1" applyBorder="1" applyAlignment="1">
      <alignment horizontal="right" vertical="center"/>
    </xf>
    <xf numFmtId="41" fontId="9" fillId="5" borderId="80" xfId="0" applyNumberFormat="1" applyFont="1" applyFill="1" applyBorder="1" applyAlignment="1">
      <alignment horizontal="right" vertical="center"/>
    </xf>
    <xf numFmtId="41" fontId="9" fillId="5" borderId="202" xfId="0" applyNumberFormat="1" applyFont="1" applyFill="1" applyBorder="1" applyAlignment="1">
      <alignment horizontal="right" vertical="center"/>
    </xf>
    <xf numFmtId="41" fontId="9" fillId="5" borderId="159" xfId="0" applyNumberFormat="1" applyFont="1" applyFill="1" applyBorder="1" applyAlignment="1">
      <alignment horizontal="right" vertical="center"/>
    </xf>
    <xf numFmtId="41" fontId="6" fillId="0" borderId="6" xfId="0" applyNumberFormat="1" applyFont="1" applyFill="1" applyBorder="1" applyAlignment="1">
      <alignment horizontal="right" vertical="center"/>
    </xf>
    <xf numFmtId="41" fontId="9" fillId="5" borderId="80" xfId="1" applyNumberFormat="1" applyFont="1" applyFill="1" applyBorder="1" applyAlignment="1">
      <alignment horizontal="right" vertical="center"/>
    </xf>
    <xf numFmtId="41" fontId="9" fillId="5" borderId="97" xfId="0" applyNumberFormat="1" applyFont="1" applyFill="1" applyBorder="1" applyAlignment="1">
      <alignment horizontal="right" vertical="center"/>
    </xf>
    <xf numFmtId="41" fontId="9" fillId="5" borderId="98" xfId="0" applyNumberFormat="1" applyFont="1" applyFill="1" applyBorder="1" applyAlignment="1">
      <alignment horizontal="right" vertical="center"/>
    </xf>
    <xf numFmtId="41" fontId="9" fillId="5" borderId="101" xfId="0" applyNumberFormat="1" applyFont="1" applyFill="1" applyBorder="1" applyAlignment="1">
      <alignment horizontal="right" vertical="center"/>
    </xf>
    <xf numFmtId="41" fontId="6" fillId="0" borderId="60" xfId="0" applyNumberFormat="1" applyFont="1" applyFill="1" applyBorder="1" applyAlignment="1">
      <alignment horizontal="right" vertical="center"/>
    </xf>
    <xf numFmtId="41" fontId="9" fillId="5" borderId="92" xfId="1" applyNumberFormat="1" applyFont="1" applyFill="1" applyBorder="1" applyAlignment="1">
      <alignment horizontal="right" vertical="center"/>
    </xf>
    <xf numFmtId="41" fontId="9" fillId="5" borderId="86" xfId="0" applyNumberFormat="1" applyFont="1" applyFill="1" applyBorder="1" applyAlignment="1">
      <alignment horizontal="right" vertical="center"/>
    </xf>
    <xf numFmtId="41" fontId="9" fillId="5" borderId="83" xfId="0" applyNumberFormat="1" applyFont="1" applyFill="1" applyBorder="1" applyAlignment="1">
      <alignment horizontal="right" vertical="center"/>
    </xf>
    <xf numFmtId="41" fontId="9" fillId="5" borderId="211" xfId="0" applyNumberFormat="1" applyFont="1" applyFill="1" applyBorder="1" applyAlignment="1">
      <alignment horizontal="right" vertical="center"/>
    </xf>
    <xf numFmtId="41" fontId="9" fillId="5" borderId="144" xfId="0" applyNumberFormat="1" applyFont="1" applyFill="1" applyBorder="1" applyAlignment="1">
      <alignment horizontal="right" vertical="center"/>
    </xf>
    <xf numFmtId="41" fontId="6" fillId="0" borderId="94" xfId="0" applyNumberFormat="1" applyFont="1" applyFill="1" applyBorder="1" applyAlignment="1">
      <alignment horizontal="right" vertical="center"/>
    </xf>
    <xf numFmtId="41" fontId="6" fillId="2" borderId="3" xfId="0" applyNumberFormat="1" applyFont="1" applyFill="1" applyBorder="1" applyAlignment="1">
      <alignment horizontal="right" vertical="center"/>
    </xf>
    <xf numFmtId="41" fontId="6" fillId="2" borderId="90" xfId="0" applyNumberFormat="1" applyFont="1" applyFill="1" applyBorder="1" applyAlignment="1">
      <alignment horizontal="right" vertical="center"/>
    </xf>
    <xf numFmtId="41" fontId="6" fillId="2" borderId="44" xfId="1" applyNumberFormat="1" applyFont="1" applyFill="1" applyBorder="1" applyAlignment="1">
      <alignment horizontal="right" vertical="center"/>
    </xf>
    <xf numFmtId="41" fontId="6" fillId="0" borderId="15" xfId="0" applyNumberFormat="1" applyFont="1" applyFill="1" applyBorder="1" applyAlignment="1">
      <alignment horizontal="right" vertical="center"/>
    </xf>
    <xf numFmtId="41" fontId="6" fillId="0" borderId="11" xfId="0" applyNumberFormat="1" applyFont="1" applyFill="1" applyBorder="1" applyAlignment="1">
      <alignment horizontal="right" vertical="center"/>
    </xf>
    <xf numFmtId="41" fontId="6" fillId="2" borderId="90" xfId="1" applyNumberFormat="1" applyFont="1" applyFill="1" applyBorder="1" applyAlignment="1">
      <alignment horizontal="right" vertical="center"/>
    </xf>
    <xf numFmtId="41" fontId="9" fillId="5" borderId="79" xfId="0" applyNumberFormat="1" applyFont="1" applyFill="1" applyBorder="1" applyAlignment="1">
      <alignment horizontal="right" vertical="center"/>
    </xf>
    <xf numFmtId="41" fontId="9" fillId="5" borderId="81" xfId="0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41" fontId="6" fillId="2" borderId="94" xfId="0" applyNumberFormat="1" applyFont="1" applyFill="1" applyBorder="1" applyAlignment="1">
      <alignment horizontal="right" vertical="center"/>
    </xf>
    <xf numFmtId="41" fontId="6" fillId="0" borderId="90" xfId="1" applyNumberFormat="1" applyFont="1" applyFill="1" applyBorder="1"/>
    <xf numFmtId="41" fontId="6" fillId="0" borderId="217" xfId="1" applyNumberFormat="1" applyFont="1" applyFill="1" applyBorder="1"/>
    <xf numFmtId="41" fontId="6" fillId="0" borderId="6" xfId="1" applyNumberFormat="1" applyFont="1" applyFill="1" applyBorder="1"/>
    <xf numFmtId="41" fontId="6" fillId="0" borderId="219" xfId="1" applyNumberFormat="1" applyFont="1" applyFill="1" applyBorder="1"/>
    <xf numFmtId="41" fontId="6" fillId="0" borderId="94" xfId="1" applyNumberFormat="1" applyFont="1" applyFill="1" applyBorder="1"/>
    <xf numFmtId="41" fontId="6" fillId="0" borderId="220" xfId="1" applyNumberFormat="1" applyFont="1" applyFill="1" applyBorder="1"/>
    <xf numFmtId="41" fontId="6" fillId="0" borderId="163" xfId="1" applyNumberFormat="1" applyFont="1" applyFill="1" applyBorder="1"/>
    <xf numFmtId="0" fontId="6" fillId="4" borderId="24" xfId="0" applyFont="1" applyFill="1" applyBorder="1" applyAlignment="1">
      <alignment horizontal="distributed" vertical="center" wrapText="1" justifyLastLine="1"/>
    </xf>
    <xf numFmtId="41" fontId="6" fillId="0" borderId="26" xfId="0" applyNumberFormat="1" applyFont="1" applyFill="1" applyBorder="1" applyAlignment="1">
      <alignment horizontal="right" vertical="center"/>
    </xf>
    <xf numFmtId="41" fontId="6" fillId="0" borderId="157" xfId="0" applyNumberFormat="1" applyFont="1" applyFill="1" applyBorder="1" applyAlignment="1">
      <alignment horizontal="right" vertical="center"/>
    </xf>
    <xf numFmtId="41" fontId="6" fillId="0" borderId="91" xfId="0" applyNumberFormat="1" applyFont="1" applyFill="1" applyBorder="1" applyAlignment="1">
      <alignment horizontal="right" vertical="center"/>
    </xf>
    <xf numFmtId="41" fontId="6" fillId="0" borderId="8" xfId="0" applyNumberFormat="1" applyFont="1" applyFill="1" applyBorder="1" applyAlignment="1">
      <alignment horizontal="right" vertical="center"/>
    </xf>
    <xf numFmtId="41" fontId="6" fillId="0" borderId="78" xfId="0" applyNumberFormat="1" applyFont="1" applyFill="1" applyBorder="1" applyAlignment="1">
      <alignment horizontal="right" vertical="center"/>
    </xf>
    <xf numFmtId="41" fontId="6" fillId="0" borderId="88" xfId="0" applyNumberFormat="1" applyFont="1" applyFill="1" applyBorder="1" applyAlignment="1">
      <alignment horizontal="right" vertical="center"/>
    </xf>
    <xf numFmtId="41" fontId="6" fillId="0" borderId="19" xfId="0" applyNumberFormat="1" applyFont="1" applyFill="1" applyBorder="1" applyAlignment="1">
      <alignment horizontal="right" vertical="center"/>
    </xf>
    <xf numFmtId="41" fontId="6" fillId="0" borderId="41" xfId="0" applyNumberFormat="1" applyFont="1" applyFill="1" applyBorder="1" applyAlignment="1">
      <alignment horizontal="right" vertical="center"/>
    </xf>
    <xf numFmtId="41" fontId="6" fillId="0" borderId="40" xfId="0" applyNumberFormat="1" applyFont="1" applyFill="1" applyBorder="1" applyAlignment="1">
      <alignment horizontal="right" vertical="center"/>
    </xf>
    <xf numFmtId="41" fontId="6" fillId="0" borderId="218" xfId="0" applyNumberFormat="1" applyFont="1" applyFill="1" applyBorder="1" applyAlignment="1">
      <alignment horizontal="right" vertical="center"/>
    </xf>
    <xf numFmtId="41" fontId="6" fillId="0" borderId="217" xfId="0" applyNumberFormat="1" applyFont="1" applyFill="1" applyBorder="1" applyAlignment="1">
      <alignment horizontal="right" vertical="center"/>
    </xf>
    <xf numFmtId="41" fontId="6" fillId="0" borderId="10" xfId="0" applyNumberFormat="1" applyFont="1" applyFill="1" applyBorder="1" applyAlignment="1">
      <alignment horizontal="right" vertical="center"/>
    </xf>
    <xf numFmtId="41" fontId="6" fillId="0" borderId="89" xfId="0" applyNumberFormat="1" applyFont="1" applyFill="1" applyBorder="1" applyAlignment="1">
      <alignment horizontal="right" vertical="center"/>
    </xf>
    <xf numFmtId="41" fontId="6" fillId="0" borderId="72" xfId="0" applyNumberFormat="1" applyFont="1" applyFill="1" applyBorder="1" applyAlignment="1">
      <alignment horizontal="right" vertical="center"/>
    </xf>
    <xf numFmtId="41" fontId="6" fillId="0" borderId="93" xfId="0" applyNumberFormat="1" applyFont="1" applyFill="1" applyBorder="1" applyAlignment="1">
      <alignment horizontal="right" vertical="center"/>
    </xf>
    <xf numFmtId="41" fontId="6" fillId="0" borderId="95" xfId="0" applyNumberFormat="1" applyFont="1" applyFill="1" applyBorder="1" applyAlignment="1">
      <alignment horizontal="right" vertical="center"/>
    </xf>
    <xf numFmtId="41" fontId="6" fillId="0" borderId="158" xfId="0" applyNumberFormat="1" applyFont="1" applyFill="1" applyBorder="1" applyAlignment="1">
      <alignment horizontal="right" vertical="center"/>
    </xf>
    <xf numFmtId="41" fontId="6" fillId="0" borderId="220" xfId="0" applyNumberFormat="1" applyFont="1" applyFill="1" applyBorder="1" applyAlignment="1">
      <alignment horizontal="right" vertical="center"/>
    </xf>
    <xf numFmtId="41" fontId="9" fillId="5" borderId="84" xfId="0" applyNumberFormat="1" applyFont="1" applyFill="1" applyBorder="1" applyAlignment="1">
      <alignment horizontal="right" vertical="center"/>
    </xf>
    <xf numFmtId="41" fontId="9" fillId="5" borderId="82" xfId="0" applyNumberFormat="1" applyFont="1" applyFill="1" applyBorder="1" applyAlignment="1">
      <alignment horizontal="right" vertical="center"/>
    </xf>
    <xf numFmtId="41" fontId="9" fillId="5" borderId="210" xfId="0" applyNumberFormat="1" applyFont="1" applyFill="1" applyBorder="1" applyAlignment="1">
      <alignment horizontal="left" vertical="center" justifyLastLine="1"/>
    </xf>
    <xf numFmtId="41" fontId="9" fillId="5" borderId="178" xfId="0" applyNumberFormat="1" applyFont="1" applyFill="1" applyBorder="1" applyAlignment="1">
      <alignment horizontal="distributed" vertical="center" justifyLastLine="1"/>
    </xf>
    <xf numFmtId="41" fontId="9" fillId="3" borderId="209" xfId="0" applyNumberFormat="1" applyFont="1" applyFill="1" applyBorder="1" applyAlignment="1">
      <alignment horizontal="left" vertical="center"/>
    </xf>
    <xf numFmtId="41" fontId="9" fillId="3" borderId="221" xfId="0" applyNumberFormat="1" applyFont="1" applyFill="1" applyBorder="1" applyAlignment="1">
      <alignment horizontal="left" vertical="center"/>
    </xf>
    <xf numFmtId="41" fontId="9" fillId="3" borderId="206" xfId="0" applyNumberFormat="1" applyFont="1" applyFill="1" applyBorder="1" applyAlignment="1">
      <alignment horizontal="left" vertical="center"/>
    </xf>
    <xf numFmtId="41" fontId="9" fillId="3" borderId="207" xfId="0" applyNumberFormat="1" applyFont="1" applyFill="1" applyBorder="1" applyAlignment="1">
      <alignment horizontal="left" vertical="center"/>
    </xf>
    <xf numFmtId="41" fontId="9" fillId="0" borderId="207" xfId="0" applyNumberFormat="1" applyFont="1" applyFill="1" applyBorder="1" applyAlignment="1">
      <alignment horizontal="left" vertical="center"/>
    </xf>
    <xf numFmtId="41" fontId="9" fillId="3" borderId="222" xfId="0" applyNumberFormat="1" applyFont="1" applyFill="1" applyBorder="1" applyAlignment="1">
      <alignment horizontal="left" vertical="center"/>
    </xf>
    <xf numFmtId="41" fontId="9" fillId="0" borderId="222" xfId="0" applyNumberFormat="1" applyFont="1" applyFill="1" applyBorder="1" applyAlignment="1">
      <alignment horizontal="left" vertical="center"/>
    </xf>
    <xf numFmtId="41" fontId="9" fillId="0" borderId="206" xfId="0" applyNumberFormat="1" applyFont="1" applyFill="1" applyBorder="1" applyAlignment="1">
      <alignment horizontal="left" vertical="center"/>
    </xf>
    <xf numFmtId="41" fontId="9" fillId="3" borderId="213" xfId="0" applyNumberFormat="1" applyFont="1" applyFill="1" applyBorder="1" applyAlignment="1">
      <alignment horizontal="left" vertical="center"/>
    </xf>
    <xf numFmtId="0" fontId="6" fillId="4" borderId="73" xfId="0" applyFont="1" applyFill="1" applyBorder="1" applyAlignment="1">
      <alignment horizontal="distributed" vertical="center" wrapText="1" justifyLastLine="1"/>
    </xf>
    <xf numFmtId="41" fontId="6" fillId="0" borderId="203" xfId="0" applyNumberFormat="1" applyFont="1" applyFill="1" applyBorder="1" applyAlignment="1">
      <alignment horizontal="right" vertical="center"/>
    </xf>
    <xf numFmtId="41" fontId="6" fillId="0" borderId="71" xfId="0" applyNumberFormat="1" applyFont="1" applyFill="1" applyBorder="1" applyAlignment="1">
      <alignment horizontal="right" vertical="center"/>
    </xf>
    <xf numFmtId="41" fontId="6" fillId="0" borderId="201" xfId="0" applyNumberFormat="1" applyFont="1" applyFill="1" applyBorder="1" applyAlignment="1">
      <alignment horizontal="right" vertical="center"/>
    </xf>
    <xf numFmtId="41" fontId="6" fillId="0" borderId="214" xfId="0" applyNumberFormat="1" applyFont="1" applyFill="1" applyBorder="1" applyAlignment="1">
      <alignment horizontal="right" vertical="center"/>
    </xf>
    <xf numFmtId="0" fontId="6" fillId="4" borderId="55" xfId="0" applyFont="1" applyFill="1" applyBorder="1" applyAlignment="1">
      <alignment horizontal="left" vertical="center" wrapText="1"/>
    </xf>
    <xf numFmtId="0" fontId="6" fillId="4" borderId="63" xfId="0" applyFont="1" applyFill="1" applyBorder="1" applyAlignment="1">
      <alignment horizontal="distributed" vertical="center" justifyLastLine="1"/>
    </xf>
    <xf numFmtId="0" fontId="6" fillId="4" borderId="223" xfId="0" applyFont="1" applyFill="1" applyBorder="1" applyAlignment="1">
      <alignment horizontal="distributed" vertical="center" justifyLastLine="1"/>
    </xf>
    <xf numFmtId="41" fontId="9" fillId="5" borderId="210" xfId="0" applyNumberFormat="1" applyFont="1" applyFill="1" applyBorder="1" applyAlignment="1">
      <alignment horizontal="left" vertical="center"/>
    </xf>
    <xf numFmtId="41" fontId="9" fillId="5" borderId="208" xfId="0" applyNumberFormat="1" applyFont="1" applyFill="1" applyBorder="1" applyAlignment="1">
      <alignment horizontal="left" vertical="center"/>
    </xf>
    <xf numFmtId="41" fontId="9" fillId="5" borderId="205" xfId="0" applyNumberFormat="1" applyFont="1" applyFill="1" applyBorder="1" applyAlignment="1">
      <alignment horizontal="left" vertical="center"/>
    </xf>
    <xf numFmtId="41" fontId="9" fillId="5" borderId="224" xfId="0" applyNumberFormat="1" applyFont="1" applyFill="1" applyBorder="1" applyAlignment="1">
      <alignment horizontal="left" vertical="center"/>
    </xf>
    <xf numFmtId="0" fontId="6" fillId="4" borderId="204" xfId="0" applyFont="1" applyFill="1" applyBorder="1" applyAlignment="1">
      <alignment horizontal="distributed" vertical="center" justifyLastLine="1"/>
    </xf>
    <xf numFmtId="41" fontId="9" fillId="5" borderId="205" xfId="0" applyNumberFormat="1" applyFont="1" applyFill="1" applyBorder="1" applyAlignment="1">
      <alignment vertical="center"/>
    </xf>
    <xf numFmtId="41" fontId="9" fillId="5" borderId="224" xfId="0" applyNumberFormat="1" applyFont="1" applyFill="1" applyBorder="1" applyAlignment="1">
      <alignment vertical="center"/>
    </xf>
    <xf numFmtId="179" fontId="9" fillId="5" borderId="225" xfId="0" applyNumberFormat="1" applyFont="1" applyFill="1" applyBorder="1" applyAlignment="1">
      <alignment vertical="center"/>
    </xf>
    <xf numFmtId="41" fontId="9" fillId="5" borderId="208" xfId="0" applyNumberFormat="1" applyFont="1" applyFill="1" applyBorder="1" applyAlignment="1">
      <alignment vertical="center"/>
    </xf>
    <xf numFmtId="179" fontId="9" fillId="5" borderId="226" xfId="0" applyNumberFormat="1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41" fontId="6" fillId="0" borderId="147" xfId="1" applyNumberFormat="1" applyFont="1" applyFill="1" applyBorder="1" applyAlignment="1">
      <alignment horizontal="left" vertical="center" shrinkToFit="1"/>
    </xf>
    <xf numFmtId="41" fontId="6" fillId="0" borderId="154" xfId="1" applyNumberFormat="1" applyFont="1" applyFill="1" applyBorder="1" applyAlignment="1">
      <alignment horizontal="left" vertical="center" shrinkToFit="1"/>
    </xf>
    <xf numFmtId="41" fontId="6" fillId="0" borderId="137" xfId="1" applyNumberFormat="1" applyFont="1" applyFill="1" applyBorder="1" applyAlignment="1">
      <alignment horizontal="left" vertical="center" shrinkToFit="1"/>
    </xf>
    <xf numFmtId="41" fontId="6" fillId="0" borderId="146" xfId="1" applyNumberFormat="1" applyFont="1" applyFill="1" applyBorder="1" applyAlignment="1">
      <alignment horizontal="left" vertical="center" shrinkToFit="1"/>
    </xf>
    <xf numFmtId="41" fontId="6" fillId="0" borderId="138" xfId="1" applyNumberFormat="1" applyFont="1" applyFill="1" applyBorder="1" applyAlignment="1">
      <alignment horizontal="left" vertical="center" shrinkToFit="1"/>
    </xf>
    <xf numFmtId="41" fontId="6" fillId="0" borderId="139" xfId="1" applyNumberFormat="1" applyFont="1" applyFill="1" applyBorder="1" applyAlignment="1">
      <alignment horizontal="left" vertical="center" shrinkToFit="1"/>
    </xf>
    <xf numFmtId="41" fontId="6" fillId="0" borderId="141" xfId="1" applyNumberFormat="1" applyFont="1" applyFill="1" applyBorder="1" applyAlignment="1">
      <alignment horizontal="left" vertical="center" shrinkToFit="1"/>
    </xf>
    <xf numFmtId="41" fontId="6" fillId="0" borderId="20" xfId="1" applyNumberFormat="1" applyFont="1" applyFill="1" applyBorder="1"/>
    <xf numFmtId="41" fontId="6" fillId="0" borderId="70" xfId="1" applyNumberFormat="1" applyFont="1" applyFill="1" applyBorder="1"/>
    <xf numFmtId="41" fontId="6" fillId="0" borderId="156" xfId="1" applyNumberFormat="1" applyFont="1" applyFill="1" applyBorder="1"/>
    <xf numFmtId="41" fontId="6" fillId="0" borderId="59" xfId="1" applyNumberFormat="1" applyFont="1" applyFill="1" applyBorder="1"/>
    <xf numFmtId="41" fontId="6" fillId="0" borderId="61" xfId="1" applyNumberFormat="1" applyFont="1" applyFill="1" applyBorder="1"/>
    <xf numFmtId="0" fontId="5" fillId="3" borderId="42" xfId="0" applyFont="1" applyFill="1" applyBorder="1" applyAlignment="1">
      <alignment horizontal="left" vertical="center"/>
    </xf>
    <xf numFmtId="0" fontId="5" fillId="3" borderId="45" xfId="0" applyFont="1" applyFill="1" applyBorder="1" applyAlignment="1">
      <alignment horizontal="left" vertical="center"/>
    </xf>
    <xf numFmtId="58" fontId="6" fillId="2" borderId="12" xfId="0" applyNumberFormat="1" applyFont="1" applyFill="1" applyBorder="1" applyAlignment="1">
      <alignment horizontal="right"/>
    </xf>
    <xf numFmtId="41" fontId="6" fillId="0" borderId="12" xfId="0" applyNumberFormat="1" applyFont="1" applyFill="1" applyBorder="1" applyAlignment="1">
      <alignment vertical="center"/>
    </xf>
    <xf numFmtId="0" fontId="6" fillId="4" borderId="229" xfId="0" applyFont="1" applyFill="1" applyBorder="1" applyAlignment="1">
      <alignment horizontal="distributed" vertical="center" justifyLastLine="1"/>
    </xf>
    <xf numFmtId="179" fontId="5" fillId="0" borderId="35" xfId="0" applyNumberFormat="1" applyFont="1" applyFill="1" applyBorder="1" applyAlignment="1">
      <alignment vertical="center"/>
    </xf>
    <xf numFmtId="179" fontId="5" fillId="0" borderId="25" xfId="0" applyNumberFormat="1" applyFont="1" applyFill="1" applyBorder="1" applyAlignment="1">
      <alignment vertical="center"/>
    </xf>
    <xf numFmtId="179" fontId="5" fillId="0" borderId="27" xfId="0" applyNumberFormat="1" applyFont="1" applyFill="1" applyBorder="1" applyAlignment="1">
      <alignment vertical="center"/>
    </xf>
    <xf numFmtId="41" fontId="6" fillId="0" borderId="87" xfId="0" applyNumberFormat="1" applyFont="1" applyFill="1" applyBorder="1" applyAlignment="1">
      <alignment horizontal="right" vertical="center"/>
    </xf>
    <xf numFmtId="41" fontId="6" fillId="0" borderId="62" xfId="0" applyNumberFormat="1" applyFont="1" applyFill="1" applyBorder="1" applyAlignment="1">
      <alignment horizontal="right" vertical="center"/>
    </xf>
    <xf numFmtId="41" fontId="5" fillId="2" borderId="35" xfId="0" applyNumberFormat="1" applyFont="1" applyFill="1" applyBorder="1" applyAlignment="1">
      <alignment horizontal="right" vertical="center"/>
    </xf>
    <xf numFmtId="41" fontId="6" fillId="2" borderId="27" xfId="0" applyNumberFormat="1" applyFont="1" applyFill="1" applyBorder="1" applyAlignment="1">
      <alignment horizontal="right" vertical="center"/>
    </xf>
    <xf numFmtId="41" fontId="6" fillId="2" borderId="35" xfId="0" applyNumberFormat="1" applyFont="1" applyFill="1" applyBorder="1" applyAlignment="1">
      <alignment horizontal="right" vertical="center"/>
    </xf>
    <xf numFmtId="41" fontId="5" fillId="0" borderId="27" xfId="0" applyNumberFormat="1" applyFont="1" applyFill="1" applyBorder="1" applyAlignment="1">
      <alignment horizontal="right" vertical="center"/>
    </xf>
    <xf numFmtId="41" fontId="6" fillId="0" borderId="33" xfId="0" applyNumberFormat="1" applyFont="1" applyFill="1" applyBorder="1" applyAlignment="1">
      <alignment horizontal="right" vertical="center"/>
    </xf>
    <xf numFmtId="41" fontId="5" fillId="0" borderId="32" xfId="0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53" xfId="0" applyFont="1" applyFill="1" applyBorder="1" applyAlignment="1">
      <alignment horizontal="center" vertical="center"/>
    </xf>
    <xf numFmtId="0" fontId="6" fillId="4" borderId="204" xfId="0" applyFont="1" applyFill="1" applyBorder="1" applyAlignment="1">
      <alignment horizontal="center" vertical="center"/>
    </xf>
    <xf numFmtId="0" fontId="6" fillId="4" borderId="230" xfId="0" applyFont="1" applyFill="1" applyBorder="1" applyAlignment="1">
      <alignment horizontal="distributed" vertical="center" wrapText="1" justifyLastLine="1"/>
    </xf>
    <xf numFmtId="0" fontId="6" fillId="4" borderId="22" xfId="0" applyFont="1" applyFill="1" applyBorder="1" applyAlignment="1">
      <alignment horizontal="distributed" vertical="center" wrapText="1" justifyLastLine="1"/>
    </xf>
    <xf numFmtId="0" fontId="6" fillId="4" borderId="231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distributed" vertical="center" wrapText="1" justifyLastLine="1"/>
    </xf>
    <xf numFmtId="41" fontId="9" fillId="5" borderId="232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5" borderId="234" xfId="0" applyFont="1" applyFill="1" applyBorder="1" applyAlignment="1">
      <alignment horizontal="distributed" vertical="center" justifyLastLine="1"/>
    </xf>
    <xf numFmtId="41" fontId="9" fillId="5" borderId="210" xfId="0" applyNumberFormat="1" applyFont="1" applyFill="1" applyBorder="1" applyAlignment="1">
      <alignment horizontal="right" vertical="center"/>
    </xf>
    <xf numFmtId="0" fontId="6" fillId="3" borderId="65" xfId="0" applyFont="1" applyFill="1" applyBorder="1" applyAlignment="1">
      <alignment horizontal="left" vertical="center"/>
    </xf>
    <xf numFmtId="41" fontId="6" fillId="0" borderId="236" xfId="0" applyNumberFormat="1" applyFont="1" applyFill="1" applyBorder="1" applyAlignment="1">
      <alignment horizontal="right" vertical="center"/>
    </xf>
    <xf numFmtId="41" fontId="6" fillId="0" borderId="237" xfId="0" applyNumberFormat="1" applyFont="1" applyFill="1" applyBorder="1" applyAlignment="1">
      <alignment horizontal="right" vertical="center"/>
    </xf>
    <xf numFmtId="41" fontId="6" fillId="0" borderId="239" xfId="0" applyNumberFormat="1" applyFont="1" applyFill="1" applyBorder="1" applyAlignment="1">
      <alignment horizontal="right" vertical="center"/>
    </xf>
    <xf numFmtId="0" fontId="6" fillId="3" borderId="240" xfId="0" applyFont="1" applyFill="1" applyBorder="1" applyAlignment="1">
      <alignment horizontal="left" vertical="center"/>
    </xf>
    <xf numFmtId="0" fontId="6" fillId="3" borderId="241" xfId="0" applyFont="1" applyFill="1" applyBorder="1" applyAlignment="1">
      <alignment horizontal="left" vertical="center"/>
    </xf>
    <xf numFmtId="0" fontId="6" fillId="0" borderId="241" xfId="0" applyFont="1" applyFill="1" applyBorder="1" applyAlignment="1">
      <alignment horizontal="left" vertical="center"/>
    </xf>
    <xf numFmtId="0" fontId="6" fillId="3" borderId="242" xfId="0" applyFont="1" applyFill="1" applyBorder="1" applyAlignment="1">
      <alignment horizontal="left" vertical="center"/>
    </xf>
    <xf numFmtId="0" fontId="6" fillId="5" borderId="243" xfId="0" applyFont="1" applyFill="1" applyBorder="1" applyAlignment="1">
      <alignment horizontal="distributed" vertical="center" justifyLastLine="1"/>
    </xf>
    <xf numFmtId="41" fontId="9" fillId="5" borderId="244" xfId="0" applyNumberFormat="1" applyFont="1" applyFill="1" applyBorder="1" applyAlignment="1">
      <alignment horizontal="right" vertical="center"/>
    </xf>
    <xf numFmtId="0" fontId="6" fillId="0" borderId="242" xfId="0" applyFont="1" applyFill="1" applyBorder="1" applyAlignment="1">
      <alignment horizontal="left" vertical="center"/>
    </xf>
    <xf numFmtId="41" fontId="6" fillId="0" borderId="47" xfId="0" applyNumberFormat="1" applyFont="1" applyFill="1" applyBorder="1" applyAlignment="1">
      <alignment horizontal="right" vertical="center"/>
    </xf>
    <xf numFmtId="41" fontId="6" fillId="0" borderId="245" xfId="0" applyNumberFormat="1" applyFont="1" applyFill="1" applyBorder="1" applyAlignment="1">
      <alignment horizontal="right" vertical="center"/>
    </xf>
    <xf numFmtId="41" fontId="6" fillId="0" borderId="246" xfId="0" applyNumberFormat="1" applyFont="1" applyFill="1" applyBorder="1" applyAlignment="1">
      <alignment horizontal="right" vertical="center"/>
    </xf>
    <xf numFmtId="41" fontId="9" fillId="5" borderId="202" xfId="1" applyNumberFormat="1" applyFont="1" applyFill="1" applyBorder="1" applyAlignment="1">
      <alignment horizontal="right" vertical="center"/>
    </xf>
    <xf numFmtId="41" fontId="6" fillId="0" borderId="247" xfId="0" applyNumberFormat="1" applyFont="1" applyFill="1" applyBorder="1" applyAlignment="1">
      <alignment horizontal="right" vertical="center"/>
    </xf>
    <xf numFmtId="41" fontId="6" fillId="0" borderId="248" xfId="0" applyNumberFormat="1" applyFont="1" applyFill="1" applyBorder="1" applyAlignment="1">
      <alignment horizontal="right" vertical="center"/>
    </xf>
    <xf numFmtId="41" fontId="6" fillId="0" borderId="250" xfId="0" applyNumberFormat="1" applyFont="1" applyFill="1" applyBorder="1" applyAlignment="1">
      <alignment horizontal="right" vertical="center"/>
    </xf>
    <xf numFmtId="41" fontId="6" fillId="5" borderId="0" xfId="0" applyNumberFormat="1" applyFont="1" applyFill="1" applyAlignment="1">
      <alignment vertical="center"/>
    </xf>
    <xf numFmtId="0" fontId="6" fillId="0" borderId="240" xfId="0" applyFont="1" applyFill="1" applyBorder="1" applyAlignment="1">
      <alignment horizontal="left" vertical="center"/>
    </xf>
    <xf numFmtId="41" fontId="6" fillId="0" borderId="44" xfId="1" applyNumberFormat="1" applyFont="1" applyFill="1" applyBorder="1" applyAlignment="1">
      <alignment horizontal="right" vertical="center"/>
    </xf>
    <xf numFmtId="41" fontId="6" fillId="0" borderId="74" xfId="1" applyNumberFormat="1" applyFont="1" applyFill="1" applyBorder="1" applyAlignment="1">
      <alignment horizontal="right" vertical="center"/>
    </xf>
    <xf numFmtId="41" fontId="6" fillId="0" borderId="250" xfId="1" applyNumberFormat="1" applyFont="1" applyFill="1" applyBorder="1" applyAlignment="1">
      <alignment horizontal="right" vertical="center"/>
    </xf>
    <xf numFmtId="0" fontId="6" fillId="3" borderId="251" xfId="0" applyFont="1" applyFill="1" applyBorder="1" applyAlignment="1">
      <alignment horizontal="left" vertical="center"/>
    </xf>
    <xf numFmtId="41" fontId="6" fillId="0" borderId="252" xfId="0" applyNumberFormat="1" applyFont="1" applyFill="1" applyBorder="1" applyAlignment="1">
      <alignment horizontal="right" vertical="center"/>
    </xf>
    <xf numFmtId="41" fontId="6" fillId="0" borderId="253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41" fontId="9" fillId="5" borderId="149" xfId="1" applyNumberFormat="1" applyFont="1" applyFill="1" applyBorder="1" applyAlignment="1">
      <alignment horizontal="left" vertical="center" shrinkToFit="1"/>
    </xf>
    <xf numFmtId="41" fontId="9" fillId="5" borderId="137" xfId="1" applyNumberFormat="1" applyFont="1" applyFill="1" applyBorder="1" applyAlignment="1">
      <alignment horizontal="left" vertical="center" shrinkToFit="1"/>
    </xf>
    <xf numFmtId="41" fontId="9" fillId="5" borderId="165" xfId="1" applyNumberFormat="1" applyFont="1" applyFill="1" applyBorder="1" applyAlignment="1">
      <alignment horizontal="left" vertical="center" shrinkToFit="1"/>
    </xf>
    <xf numFmtId="41" fontId="6" fillId="0" borderId="130" xfId="1" applyNumberFormat="1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41" fontId="5" fillId="3" borderId="156" xfId="0" applyNumberFormat="1" applyFont="1" applyFill="1" applyBorder="1" applyAlignment="1">
      <alignment horizontal="right" vertical="center"/>
    </xf>
    <xf numFmtId="41" fontId="6" fillId="3" borderId="174" xfId="0" applyNumberFormat="1" applyFont="1" applyFill="1" applyBorder="1" applyAlignment="1">
      <alignment horizontal="right" vertical="center"/>
    </xf>
    <xf numFmtId="41" fontId="6" fillId="3" borderId="129" xfId="0" applyNumberFormat="1" applyFont="1" applyFill="1" applyBorder="1" applyAlignment="1">
      <alignment horizontal="right" vertical="center"/>
    </xf>
    <xf numFmtId="41" fontId="6" fillId="3" borderId="146" xfId="0" applyNumberFormat="1" applyFont="1" applyFill="1" applyBorder="1" applyAlignment="1">
      <alignment horizontal="right" vertical="center"/>
    </xf>
    <xf numFmtId="41" fontId="6" fillId="0" borderId="115" xfId="0" applyNumberFormat="1" applyFont="1" applyFill="1" applyBorder="1" applyAlignment="1">
      <alignment horizontal="right" vertical="center"/>
    </xf>
    <xf numFmtId="41" fontId="6" fillId="0" borderId="116" xfId="0" applyNumberFormat="1" applyFont="1" applyFill="1" applyBorder="1" applyAlignment="1">
      <alignment horizontal="right" vertical="center"/>
    </xf>
    <xf numFmtId="41" fontId="5" fillId="3" borderId="59" xfId="0" applyNumberFormat="1" applyFont="1" applyFill="1" applyBorder="1" applyAlignment="1">
      <alignment horizontal="right" vertical="center"/>
    </xf>
    <xf numFmtId="41" fontId="6" fillId="3" borderId="171" xfId="0" applyNumberFormat="1" applyFont="1" applyFill="1" applyBorder="1" applyAlignment="1">
      <alignment horizontal="right" vertical="center"/>
    </xf>
    <xf numFmtId="41" fontId="6" fillId="3" borderId="130" xfId="0" applyNumberFormat="1" applyFont="1" applyFill="1" applyBorder="1" applyAlignment="1">
      <alignment horizontal="right" vertical="center"/>
    </xf>
    <xf numFmtId="41" fontId="6" fillId="3" borderId="138" xfId="0" applyNumberFormat="1" applyFont="1" applyFill="1" applyBorder="1" applyAlignment="1">
      <alignment horizontal="right" vertical="center"/>
    </xf>
    <xf numFmtId="41" fontId="6" fillId="0" borderId="117" xfId="0" applyNumberFormat="1" applyFont="1" applyFill="1" applyBorder="1" applyAlignment="1">
      <alignment horizontal="right" vertical="center"/>
    </xf>
    <xf numFmtId="41" fontId="6" fillId="0" borderId="118" xfId="0" applyNumberFormat="1" applyFont="1" applyFill="1" applyBorder="1" applyAlignment="1">
      <alignment horizontal="right" vertical="center"/>
    </xf>
    <xf numFmtId="41" fontId="5" fillId="3" borderId="171" xfId="0" applyNumberFormat="1" applyFont="1" applyFill="1" applyBorder="1" applyAlignment="1">
      <alignment horizontal="right" vertical="center"/>
    </xf>
    <xf numFmtId="41" fontId="5" fillId="3" borderId="61" xfId="0" applyNumberFormat="1" applyFont="1" applyFill="1" applyBorder="1" applyAlignment="1">
      <alignment horizontal="right" vertical="center"/>
    </xf>
    <xf numFmtId="41" fontId="6" fillId="3" borderId="170" xfId="0" applyNumberFormat="1" applyFont="1" applyFill="1" applyBorder="1" applyAlignment="1">
      <alignment horizontal="right" vertical="center"/>
    </xf>
    <xf numFmtId="41" fontId="6" fillId="3" borderId="131" xfId="0" applyNumberFormat="1" applyFont="1" applyFill="1" applyBorder="1" applyAlignment="1">
      <alignment horizontal="right" vertical="center"/>
    </xf>
    <xf numFmtId="41" fontId="6" fillId="3" borderId="139" xfId="0" applyNumberFormat="1" applyFont="1" applyFill="1" applyBorder="1" applyAlignment="1">
      <alignment horizontal="right" vertical="center"/>
    </xf>
    <xf numFmtId="41" fontId="6" fillId="0" borderId="119" xfId="0" applyNumberFormat="1" applyFont="1" applyFill="1" applyBorder="1" applyAlignment="1">
      <alignment horizontal="right" vertical="center"/>
    </xf>
    <xf numFmtId="41" fontId="6" fillId="0" borderId="120" xfId="0" applyNumberFormat="1" applyFont="1" applyFill="1" applyBorder="1" applyAlignment="1">
      <alignment horizontal="right" vertical="center"/>
    </xf>
    <xf numFmtId="41" fontId="6" fillId="3" borderId="61" xfId="0" applyNumberFormat="1" applyFont="1" applyFill="1" applyBorder="1" applyAlignment="1">
      <alignment horizontal="right" vertical="center"/>
    </xf>
    <xf numFmtId="41" fontId="5" fillId="5" borderId="144" xfId="0" applyNumberFormat="1" applyFont="1" applyFill="1" applyBorder="1" applyAlignment="1">
      <alignment horizontal="right" vertical="center"/>
    </xf>
    <xf numFmtId="41" fontId="5" fillId="3" borderId="20" xfId="0" applyNumberFormat="1" applyFont="1" applyFill="1" applyBorder="1" applyAlignment="1">
      <alignment horizontal="right" vertical="center"/>
    </xf>
    <xf numFmtId="41" fontId="6" fillId="3" borderId="169" xfId="0" applyNumberFormat="1" applyFont="1" applyFill="1" applyBorder="1" applyAlignment="1">
      <alignment horizontal="right" vertical="center"/>
    </xf>
    <xf numFmtId="41" fontId="6" fillId="3" borderId="125" xfId="0" applyNumberFormat="1" applyFont="1" applyFill="1" applyBorder="1" applyAlignment="1">
      <alignment horizontal="right" vertical="center"/>
    </xf>
    <xf numFmtId="41" fontId="6" fillId="3" borderId="147" xfId="0" applyNumberFormat="1" applyFont="1" applyFill="1" applyBorder="1" applyAlignment="1">
      <alignment horizontal="right" vertical="center"/>
    </xf>
    <xf numFmtId="41" fontId="6" fillId="0" borderId="107" xfId="0" applyNumberFormat="1" applyFont="1" applyFill="1" applyBorder="1" applyAlignment="1">
      <alignment horizontal="right" vertical="center"/>
    </xf>
    <xf numFmtId="41" fontId="6" fillId="0" borderId="108" xfId="0" applyNumberFormat="1" applyFont="1" applyFill="1" applyBorder="1" applyAlignment="1">
      <alignment horizontal="right" vertical="center"/>
    </xf>
    <xf numFmtId="41" fontId="5" fillId="3" borderId="156" xfId="0" applyNumberFormat="1" applyFont="1" applyFill="1" applyBorder="1" applyAlignment="1">
      <alignment horizontal="right"/>
    </xf>
    <xf numFmtId="41" fontId="5" fillId="3" borderId="59" xfId="0" applyNumberFormat="1" applyFont="1" applyFill="1" applyBorder="1" applyAlignment="1">
      <alignment horizontal="right"/>
    </xf>
    <xf numFmtId="41" fontId="5" fillId="3" borderId="61" xfId="0" applyNumberFormat="1" applyFont="1" applyFill="1" applyBorder="1" applyAlignment="1">
      <alignment horizontal="right"/>
    </xf>
    <xf numFmtId="41" fontId="5" fillId="5" borderId="173" xfId="0" applyNumberFormat="1" applyFont="1" applyFill="1" applyBorder="1" applyAlignment="1">
      <alignment horizontal="right" vertical="center"/>
    </xf>
    <xf numFmtId="41" fontId="5" fillId="5" borderId="128" xfId="0" applyNumberFormat="1" applyFont="1" applyFill="1" applyBorder="1" applyAlignment="1">
      <alignment horizontal="right" vertical="center"/>
    </xf>
    <xf numFmtId="41" fontId="5" fillId="5" borderId="165" xfId="0" applyNumberFormat="1" applyFont="1" applyFill="1" applyBorder="1" applyAlignment="1">
      <alignment horizontal="right" vertical="center"/>
    </xf>
    <xf numFmtId="41" fontId="5" fillId="5" borderId="113" xfId="0" applyNumberFormat="1" applyFont="1" applyFill="1" applyBorder="1" applyAlignment="1">
      <alignment horizontal="right" vertical="center"/>
    </xf>
    <xf numFmtId="41" fontId="5" fillId="5" borderId="114" xfId="0" applyNumberFormat="1" applyFont="1" applyFill="1" applyBorder="1" applyAlignment="1">
      <alignment horizontal="right" vertical="center"/>
    </xf>
    <xf numFmtId="41" fontId="5" fillId="3" borderId="177" xfId="0" applyNumberFormat="1" applyFont="1" applyFill="1" applyBorder="1" applyAlignment="1">
      <alignment horizontal="right" vertical="center"/>
    </xf>
    <xf numFmtId="41" fontId="6" fillId="3" borderId="175" xfId="0" applyNumberFormat="1" applyFont="1" applyFill="1" applyBorder="1" applyAlignment="1">
      <alignment horizontal="right" vertical="center"/>
    </xf>
    <xf numFmtId="41" fontId="6" fillId="3" borderId="132" xfId="0" applyNumberFormat="1" applyFont="1" applyFill="1" applyBorder="1" applyAlignment="1">
      <alignment horizontal="right" vertical="center"/>
    </xf>
    <xf numFmtId="41" fontId="6" fillId="3" borderId="141" xfId="0" applyNumberFormat="1" applyFont="1" applyFill="1" applyBorder="1" applyAlignment="1">
      <alignment horizontal="right" vertical="center"/>
    </xf>
    <xf numFmtId="41" fontId="6" fillId="0" borderId="121" xfId="0" applyNumberFormat="1" applyFont="1" applyFill="1" applyBorder="1" applyAlignment="1">
      <alignment horizontal="right" vertical="center"/>
    </xf>
    <xf numFmtId="41" fontId="6" fillId="0" borderId="122" xfId="0" applyNumberFormat="1" applyFont="1" applyFill="1" applyBorder="1" applyAlignment="1">
      <alignment horizontal="right" vertical="center"/>
    </xf>
    <xf numFmtId="38" fontId="6" fillId="0" borderId="254" xfId="7" applyFont="1" applyFill="1" applyBorder="1">
      <alignment vertical="center"/>
    </xf>
    <xf numFmtId="41" fontId="6" fillId="0" borderId="255" xfId="0" applyNumberFormat="1" applyFont="1" applyFill="1" applyBorder="1" applyAlignment="1">
      <alignment vertical="center"/>
    </xf>
    <xf numFmtId="38" fontId="6" fillId="0" borderId="256" xfId="7" applyFont="1" applyFill="1" applyBorder="1" applyAlignment="1">
      <alignment horizontal="right" vertical="center"/>
    </xf>
    <xf numFmtId="38" fontId="6" fillId="0" borderId="25" xfId="7" applyFont="1" applyFill="1" applyBorder="1">
      <alignment vertical="center"/>
    </xf>
    <xf numFmtId="38" fontId="6" fillId="0" borderId="257" xfId="7" applyFont="1" applyFill="1" applyBorder="1">
      <alignment vertical="center"/>
    </xf>
    <xf numFmtId="41" fontId="6" fillId="0" borderId="258" xfId="0" applyNumberFormat="1" applyFont="1" applyFill="1" applyBorder="1" applyAlignment="1">
      <alignment vertical="center"/>
    </xf>
    <xf numFmtId="38" fontId="6" fillId="0" borderId="6" xfId="7" applyFont="1" applyFill="1" applyBorder="1" applyAlignment="1">
      <alignment horizontal="right" vertical="center"/>
    </xf>
    <xf numFmtId="38" fontId="6" fillId="0" borderId="181" xfId="7" applyFont="1" applyFill="1" applyBorder="1">
      <alignment vertical="center"/>
    </xf>
    <xf numFmtId="41" fontId="6" fillId="0" borderId="259" xfId="0" applyNumberFormat="1" applyFont="1" applyFill="1" applyBorder="1" applyAlignment="1">
      <alignment vertical="center"/>
    </xf>
    <xf numFmtId="38" fontId="6" fillId="0" borderId="23" xfId="7" applyFont="1" applyFill="1" applyBorder="1" applyAlignment="1">
      <alignment horizontal="right" vertical="center"/>
    </xf>
    <xf numFmtId="38" fontId="6" fillId="0" borderId="23" xfId="7" applyFont="1" applyFill="1" applyBorder="1">
      <alignment vertical="center"/>
    </xf>
    <xf numFmtId="0" fontId="6" fillId="2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41" fontId="9" fillId="5" borderId="260" xfId="0" applyNumberFormat="1" applyFont="1" applyFill="1" applyBorder="1" applyAlignment="1">
      <alignment horizontal="right" vertical="center"/>
    </xf>
    <xf numFmtId="41" fontId="9" fillId="5" borderId="261" xfId="0" applyNumberFormat="1" applyFont="1" applyFill="1" applyBorder="1" applyAlignment="1">
      <alignment horizontal="right" vertical="center"/>
    </xf>
    <xf numFmtId="41" fontId="9" fillId="5" borderId="262" xfId="0" applyNumberFormat="1" applyFont="1" applyFill="1" applyBorder="1" applyAlignment="1">
      <alignment horizontal="right" vertical="center"/>
    </xf>
    <xf numFmtId="0" fontId="6" fillId="4" borderId="263" xfId="0" applyFont="1" applyFill="1" applyBorder="1" applyAlignment="1">
      <alignment horizontal="distributed" vertical="center" justifyLastLine="1"/>
    </xf>
    <xf numFmtId="41" fontId="6" fillId="0" borderId="117" xfId="2" applyNumberFormat="1" applyFont="1" applyFill="1" applyBorder="1" applyAlignment="1">
      <alignment vertical="center" shrinkToFit="1"/>
    </xf>
    <xf numFmtId="177" fontId="6" fillId="4" borderId="155" xfId="1" applyNumberFormat="1" applyFont="1" applyFill="1" applyBorder="1" applyAlignment="1">
      <alignment horizontal="distributed" vertical="center" justifyLastLine="1"/>
    </xf>
    <xf numFmtId="41" fontId="6" fillId="0" borderId="125" xfId="1" applyNumberFormat="1" applyFont="1" applyFill="1" applyBorder="1" applyAlignment="1">
      <alignment horizontal="left" vertical="center" shrinkToFit="1"/>
    </xf>
    <xf numFmtId="41" fontId="6" fillId="0" borderId="126" xfId="1" applyNumberFormat="1" applyFont="1" applyFill="1" applyBorder="1" applyAlignment="1">
      <alignment horizontal="left" vertical="center" shrinkToFit="1"/>
    </xf>
    <xf numFmtId="41" fontId="6" fillId="0" borderId="127" xfId="1" applyNumberFormat="1" applyFont="1" applyFill="1" applyBorder="1" applyAlignment="1">
      <alignment horizontal="left" vertical="center" shrinkToFit="1"/>
    </xf>
    <xf numFmtId="41" fontId="6" fillId="0" borderId="129" xfId="1" applyNumberFormat="1" applyFont="1" applyFill="1" applyBorder="1" applyAlignment="1">
      <alignment horizontal="left" vertical="center" shrinkToFit="1"/>
    </xf>
    <xf numFmtId="41" fontId="6" fillId="0" borderId="130" xfId="1" applyNumberFormat="1" applyFont="1" applyFill="1" applyBorder="1" applyAlignment="1">
      <alignment horizontal="left" vertical="center" shrinkToFit="1"/>
    </xf>
    <xf numFmtId="41" fontId="6" fillId="0" borderId="131" xfId="1" applyNumberFormat="1" applyFont="1" applyFill="1" applyBorder="1" applyAlignment="1">
      <alignment horizontal="left" vertical="center" shrinkToFit="1"/>
    </xf>
    <xf numFmtId="41" fontId="6" fillId="0" borderId="132" xfId="1" applyNumberFormat="1" applyFont="1" applyFill="1" applyBorder="1" applyAlignment="1">
      <alignment horizontal="left" vertical="center" shrinkToFit="1"/>
    </xf>
    <xf numFmtId="41" fontId="6" fillId="0" borderId="5" xfId="1" applyNumberFormat="1" applyFont="1" applyFill="1" applyBorder="1" applyAlignment="1">
      <alignment horizontal="left" vertical="center" shrinkToFit="1"/>
    </xf>
    <xf numFmtId="41" fontId="6" fillId="0" borderId="34" xfId="1" applyNumberFormat="1" applyFont="1" applyFill="1" applyBorder="1" applyAlignment="1">
      <alignment horizontal="left" vertical="center" shrinkToFit="1"/>
    </xf>
    <xf numFmtId="41" fontId="6" fillId="0" borderId="14" xfId="1" applyNumberFormat="1" applyFont="1" applyFill="1" applyBorder="1" applyAlignment="1">
      <alignment horizontal="left" vertical="center" shrinkToFit="1"/>
    </xf>
    <xf numFmtId="41" fontId="6" fillId="0" borderId="145" xfId="1" applyNumberFormat="1" applyFont="1" applyFill="1" applyBorder="1" applyAlignment="1">
      <alignment horizontal="left" vertical="center" shrinkToFit="1"/>
    </xf>
    <xf numFmtId="41" fontId="6" fillId="0" borderId="43" xfId="1" applyNumberFormat="1" applyFont="1" applyFill="1" applyBorder="1" applyAlignment="1">
      <alignment horizontal="left" vertical="center" shrinkToFit="1"/>
    </xf>
    <xf numFmtId="41" fontId="6" fillId="0" borderId="46" xfId="1" applyNumberFormat="1" applyFont="1" applyFill="1" applyBorder="1" applyAlignment="1">
      <alignment horizontal="left" vertical="center" shrinkToFit="1"/>
    </xf>
    <xf numFmtId="41" fontId="6" fillId="0" borderId="163" xfId="1" applyNumberFormat="1" applyFont="1" applyFill="1" applyBorder="1" applyAlignment="1">
      <alignment horizontal="left" vertical="center" shrinkToFit="1"/>
    </xf>
    <xf numFmtId="177" fontId="6" fillId="4" borderId="38" xfId="4" applyNumberFormat="1" applyFont="1" applyFill="1" applyBorder="1" applyAlignment="1">
      <alignment horizontal="distributed" vertical="center" wrapText="1" justifyLastLine="1"/>
    </xf>
    <xf numFmtId="177" fontId="6" fillId="4" borderId="267" xfId="4" applyNumberFormat="1" applyFont="1" applyFill="1" applyBorder="1" applyAlignment="1">
      <alignment horizontal="distributed" vertical="center" justifyLastLine="1"/>
    </xf>
    <xf numFmtId="41" fontId="9" fillId="5" borderId="148" xfId="1" applyNumberFormat="1" applyFont="1" applyFill="1" applyBorder="1" applyAlignment="1">
      <alignment horizontal="left" vertical="center" shrinkToFit="1"/>
    </xf>
    <xf numFmtId="41" fontId="9" fillId="5" borderId="14" xfId="1" applyNumberFormat="1" applyFont="1" applyFill="1" applyBorder="1" applyAlignment="1">
      <alignment horizontal="left" vertical="center" shrinkToFit="1"/>
    </xf>
    <xf numFmtId="41" fontId="9" fillId="5" borderId="268" xfId="1" applyNumberFormat="1" applyFont="1" applyFill="1" applyBorder="1" applyAlignment="1">
      <alignment horizontal="left" vertical="center" shrinkToFit="1"/>
    </xf>
    <xf numFmtId="41" fontId="9" fillId="0" borderId="32" xfId="0" applyNumberFormat="1" applyFont="1" applyFill="1" applyBorder="1" applyAlignment="1">
      <alignment horizontal="right" vertical="center"/>
    </xf>
    <xf numFmtId="41" fontId="9" fillId="0" borderId="187" xfId="0" applyNumberFormat="1" applyFont="1" applyFill="1" applyBorder="1" applyAlignment="1">
      <alignment horizontal="right" vertical="center"/>
    </xf>
    <xf numFmtId="41" fontId="9" fillId="0" borderId="188" xfId="0" applyNumberFormat="1" applyFont="1" applyFill="1" applyBorder="1" applyAlignment="1">
      <alignment horizontal="right" vertical="center"/>
    </xf>
    <xf numFmtId="41" fontId="5" fillId="0" borderId="156" xfId="0" applyNumberFormat="1" applyFont="1" applyFill="1" applyBorder="1" applyAlignment="1">
      <alignment horizontal="right" vertical="center"/>
    </xf>
    <xf numFmtId="41" fontId="5" fillId="0" borderId="6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0" borderId="2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5" borderId="81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41" fontId="9" fillId="5" borderId="273" xfId="0" applyNumberFormat="1" applyFont="1" applyFill="1" applyBorder="1" applyAlignment="1">
      <alignment horizontal="right" vertical="center"/>
    </xf>
    <xf numFmtId="41" fontId="6" fillId="0" borderId="156" xfId="0" applyNumberFormat="1" applyFont="1" applyFill="1" applyBorder="1" applyAlignment="1">
      <alignment horizontal="right" vertical="center"/>
    </xf>
    <xf numFmtId="41" fontId="9" fillId="5" borderId="268" xfId="0" applyNumberFormat="1" applyFont="1" applyFill="1" applyBorder="1" applyAlignment="1">
      <alignment horizontal="right" vertical="center"/>
    </xf>
    <xf numFmtId="41" fontId="6" fillId="0" borderId="61" xfId="0" applyNumberFormat="1" applyFont="1" applyFill="1" applyBorder="1" applyAlignment="1">
      <alignment horizontal="right" vertical="center"/>
    </xf>
    <xf numFmtId="41" fontId="6" fillId="0" borderId="59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distributed" vertical="center" wrapText="1" justifyLastLine="1"/>
    </xf>
    <xf numFmtId="41" fontId="9" fillId="5" borderId="212" xfId="0" applyNumberFormat="1" applyFont="1" applyFill="1" applyBorder="1" applyAlignment="1">
      <alignment horizontal="right" vertical="center"/>
    </xf>
    <xf numFmtId="0" fontId="6" fillId="4" borderId="227" xfId="0" applyFont="1" applyFill="1" applyBorder="1" applyAlignment="1">
      <alignment horizontal="distributed" vertical="center" justifyLastLine="1"/>
    </xf>
    <xf numFmtId="41" fontId="6" fillId="5" borderId="192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1" fontId="6" fillId="0" borderId="272" xfId="1" applyNumberFormat="1" applyFont="1" applyFill="1" applyBorder="1" applyAlignment="1">
      <alignment horizontal="left" vertical="center" shrinkToFit="1"/>
    </xf>
    <xf numFmtId="177" fontId="6" fillId="0" borderId="0" xfId="4" applyNumberFormat="1" applyFont="1" applyFill="1" applyBorder="1" applyAlignment="1">
      <alignment horizontal="left" vertical="center"/>
    </xf>
    <xf numFmtId="0" fontId="13" fillId="2" borderId="12" xfId="2" applyFont="1" applyFill="1" applyBorder="1" applyAlignment="1">
      <alignment vertical="center"/>
    </xf>
    <xf numFmtId="0" fontId="13" fillId="2" borderId="0" xfId="2" applyFont="1" applyFill="1" applyAlignment="1">
      <alignment horizontal="left" vertical="center"/>
    </xf>
    <xf numFmtId="0" fontId="13" fillId="2" borderId="0" xfId="2" applyFont="1" applyFill="1" applyBorder="1" applyAlignment="1">
      <alignment horizontal="left" vertical="center"/>
    </xf>
    <xf numFmtId="0" fontId="13" fillId="4" borderId="30" xfId="2" applyFont="1" applyFill="1" applyBorder="1" applyAlignment="1">
      <alignment horizontal="distributed" vertical="center" wrapText="1" justifyLastLine="1"/>
    </xf>
    <xf numFmtId="0" fontId="13" fillId="4" borderId="11" xfId="3" applyFont="1" applyFill="1" applyBorder="1" applyAlignment="1">
      <alignment horizontal="distributed" vertical="center" justifyLastLine="1"/>
    </xf>
    <xf numFmtId="0" fontId="13" fillId="4" borderId="15" xfId="3" applyFont="1" applyFill="1" applyBorder="1" applyAlignment="1">
      <alignment horizontal="distributed" vertical="center" justifyLastLine="1"/>
    </xf>
    <xf numFmtId="0" fontId="13" fillId="4" borderId="137" xfId="3" applyFont="1" applyFill="1" applyBorder="1" applyAlignment="1">
      <alignment horizontal="distributed" vertical="center" justifyLastLine="1"/>
    </xf>
    <xf numFmtId="0" fontId="13" fillId="4" borderId="275" xfId="3" applyFont="1" applyFill="1" applyBorder="1" applyAlignment="1">
      <alignment horizontal="distributed" vertical="center" justifyLastLine="1"/>
    </xf>
    <xf numFmtId="0" fontId="13" fillId="4" borderId="23" xfId="3" applyFont="1" applyFill="1" applyBorder="1" applyAlignment="1">
      <alignment horizontal="distributed" vertical="center" justifyLastLine="1"/>
    </xf>
    <xf numFmtId="0" fontId="13" fillId="4" borderId="32" xfId="3" applyFont="1" applyFill="1" applyBorder="1" applyAlignment="1">
      <alignment horizontal="distributed" vertical="center" justifyLastLine="1"/>
    </xf>
    <xf numFmtId="0" fontId="13" fillId="4" borderId="289" xfId="3" applyFont="1" applyFill="1" applyBorder="1" applyAlignment="1">
      <alignment horizontal="distributed" vertical="center" justifyLastLine="1"/>
    </xf>
    <xf numFmtId="0" fontId="13" fillId="4" borderId="112" xfId="3" applyFont="1" applyFill="1" applyBorder="1" applyAlignment="1">
      <alignment horizontal="distributed" vertical="center" justifyLastLine="1"/>
    </xf>
    <xf numFmtId="41" fontId="15" fillId="5" borderId="98" xfId="2" applyNumberFormat="1" applyFont="1" applyFill="1" applyBorder="1" applyAlignment="1">
      <alignment vertical="center" shrinkToFit="1"/>
    </xf>
    <xf numFmtId="41" fontId="15" fillId="5" borderId="97" xfId="2" applyNumberFormat="1" applyFont="1" applyFill="1" applyBorder="1" applyAlignment="1">
      <alignment vertical="center" shrinkToFit="1"/>
    </xf>
    <xf numFmtId="41" fontId="15" fillId="5" borderId="149" xfId="2" applyNumberFormat="1" applyFont="1" applyFill="1" applyBorder="1" applyAlignment="1">
      <alignment vertical="center" shrinkToFit="1"/>
    </xf>
    <xf numFmtId="41" fontId="15" fillId="5" borderId="276" xfId="2" applyNumberFormat="1" applyFont="1" applyFill="1" applyBorder="1" applyAlignment="1">
      <alignment vertical="center" shrinkToFit="1"/>
    </xf>
    <xf numFmtId="41" fontId="15" fillId="5" borderId="83" xfId="2" applyNumberFormat="1" applyFont="1" applyFill="1" applyBorder="1" applyAlignment="1">
      <alignment vertical="center" shrinkToFit="1"/>
    </xf>
    <xf numFmtId="41" fontId="15" fillId="5" borderId="261" xfId="2" applyNumberFormat="1" applyFont="1" applyFill="1" applyBorder="1" applyAlignment="1">
      <alignment vertical="center" shrinkToFit="1"/>
    </xf>
    <xf numFmtId="41" fontId="15" fillId="5" borderId="183" xfId="2" applyNumberFormat="1" applyFont="1" applyFill="1" applyBorder="1" applyAlignment="1">
      <alignment vertical="center" shrinkToFit="1"/>
    </xf>
    <xf numFmtId="41" fontId="15" fillId="5" borderId="106" xfId="2" applyNumberFormat="1" applyFont="1" applyFill="1" applyBorder="1" applyAlignment="1">
      <alignment vertical="center" shrinkToFit="1"/>
    </xf>
    <xf numFmtId="0" fontId="13" fillId="5" borderId="84" xfId="0" applyFont="1" applyFill="1" applyBorder="1" applyAlignment="1">
      <alignment horizontal="distributed" vertical="center" justifyLastLine="1"/>
    </xf>
    <xf numFmtId="41" fontId="15" fillId="5" borderId="86" xfId="1" applyNumberFormat="1" applyFont="1" applyFill="1" applyBorder="1" applyAlignment="1">
      <alignment vertical="center" shrinkToFit="1"/>
    </xf>
    <xf numFmtId="41" fontId="15" fillId="5" borderId="152" xfId="2" applyNumberFormat="1" applyFont="1" applyFill="1" applyBorder="1" applyAlignment="1">
      <alignment vertical="center" shrinkToFit="1"/>
    </xf>
    <xf numFmtId="41" fontId="15" fillId="5" borderId="277" xfId="1" applyNumberFormat="1" applyFont="1" applyFill="1" applyBorder="1" applyAlignment="1">
      <alignment vertical="center" shrinkToFit="1"/>
    </xf>
    <xf numFmtId="41" fontId="15" fillId="5" borderId="286" xfId="2" applyNumberFormat="1" applyFont="1" applyFill="1" applyBorder="1" applyAlignment="1">
      <alignment vertical="center" shrinkToFit="1"/>
    </xf>
    <xf numFmtId="41" fontId="15" fillId="5" borderId="287" xfId="1" applyNumberFormat="1" applyFont="1" applyFill="1" applyBorder="1" applyAlignment="1">
      <alignment vertical="center" shrinkToFit="1"/>
    </xf>
    <xf numFmtId="41" fontId="15" fillId="5" borderId="185" xfId="2" applyNumberFormat="1" applyFont="1" applyFill="1" applyBorder="1" applyAlignment="1">
      <alignment vertical="center" shrinkToFit="1"/>
    </xf>
    <xf numFmtId="41" fontId="15" fillId="5" borderId="153" xfId="1" applyNumberFormat="1" applyFont="1" applyFill="1" applyBorder="1" applyAlignment="1">
      <alignment vertical="center" shrinkToFit="1"/>
    </xf>
    <xf numFmtId="0" fontId="13" fillId="3" borderId="91" xfId="0" applyFont="1" applyFill="1" applyBorder="1" applyAlignment="1">
      <alignment horizontal="left" vertical="center"/>
    </xf>
    <xf numFmtId="41" fontId="13" fillId="0" borderId="90" xfId="2" applyNumberFormat="1" applyFont="1" applyFill="1" applyBorder="1" applyAlignment="1">
      <alignment vertical="center" shrinkToFit="1"/>
    </xf>
    <xf numFmtId="41" fontId="13" fillId="0" borderId="89" xfId="1" applyNumberFormat="1" applyFont="1" applyFill="1" applyBorder="1" applyAlignment="1">
      <alignment vertical="center" shrinkToFit="1"/>
    </xf>
    <xf numFmtId="41" fontId="13" fillId="0" borderId="146" xfId="2" applyNumberFormat="1" applyFont="1" applyFill="1" applyBorder="1" applyAlignment="1">
      <alignment vertical="center" shrinkToFit="1"/>
    </xf>
    <xf numFmtId="41" fontId="13" fillId="0" borderId="278" xfId="1" applyNumberFormat="1" applyFont="1" applyFill="1" applyBorder="1" applyAlignment="1">
      <alignment vertical="center" shrinkToFit="1"/>
    </xf>
    <xf numFmtId="41" fontId="13" fillId="0" borderId="6" xfId="2" applyNumberFormat="1" applyFont="1" applyFill="1" applyBorder="1" applyAlignment="1">
      <alignment vertical="center" shrinkToFit="1"/>
    </xf>
    <xf numFmtId="41" fontId="13" fillId="0" borderId="219" xfId="1" applyNumberFormat="1" applyFont="1" applyFill="1" applyBorder="1" applyAlignment="1">
      <alignment vertical="center" shrinkToFit="1"/>
    </xf>
    <xf numFmtId="41" fontId="13" fillId="0" borderId="189" xfId="2" applyNumberFormat="1" applyFont="1" applyFill="1" applyBorder="1" applyAlignment="1">
      <alignment vertical="center" shrinkToFit="1"/>
    </xf>
    <xf numFmtId="41" fontId="13" fillId="0" borderId="116" xfId="1" applyNumberFormat="1" applyFont="1" applyFill="1" applyBorder="1" applyAlignment="1">
      <alignment vertical="center" shrinkToFit="1"/>
    </xf>
    <xf numFmtId="0" fontId="13" fillId="3" borderId="42" xfId="0" applyFont="1" applyFill="1" applyBorder="1" applyAlignment="1">
      <alignment horizontal="left" vertical="center"/>
    </xf>
    <xf numFmtId="41" fontId="13" fillId="0" borderId="25" xfId="2" applyNumberFormat="1" applyFont="1" applyFill="1" applyBorder="1" applyAlignment="1">
      <alignment vertical="center" shrinkToFit="1"/>
    </xf>
    <xf numFmtId="41" fontId="13" fillId="0" borderId="28" xfId="1" applyNumberFormat="1" applyFont="1" applyFill="1" applyBorder="1" applyAlignment="1">
      <alignment vertical="center" shrinkToFit="1"/>
    </xf>
    <xf numFmtId="0" fontId="13" fillId="3" borderId="45" xfId="0" applyFont="1" applyFill="1" applyBorder="1" applyAlignment="1">
      <alignment horizontal="left" vertical="center"/>
    </xf>
    <xf numFmtId="41" fontId="13" fillId="0" borderId="146" xfId="2" applyNumberFormat="1" applyFont="1" applyFill="1" applyBorder="1" applyAlignment="1">
      <alignment horizontal="right" vertical="center" shrinkToFit="1"/>
    </xf>
    <xf numFmtId="41" fontId="13" fillId="0" borderId="278" xfId="1" applyNumberFormat="1" applyFont="1" applyFill="1" applyBorder="1" applyAlignment="1">
      <alignment horizontal="right" vertical="center" shrinkToFit="1"/>
    </xf>
    <xf numFmtId="41" fontId="13" fillId="0" borderId="23" xfId="2" applyNumberFormat="1" applyFont="1" applyFill="1" applyBorder="1" applyAlignment="1">
      <alignment horizontal="right" vertical="center" shrinkToFit="1"/>
    </xf>
    <xf numFmtId="41" fontId="13" fillId="0" borderId="32" xfId="1" applyNumberFormat="1" applyFont="1" applyFill="1" applyBorder="1" applyAlignment="1">
      <alignment horizontal="right" vertical="center" shrinkToFit="1"/>
    </xf>
    <xf numFmtId="41" fontId="13" fillId="0" borderId="189" xfId="2" applyNumberFormat="1" applyFont="1" applyFill="1" applyBorder="1" applyAlignment="1">
      <alignment horizontal="right" vertical="center" shrinkToFit="1"/>
    </xf>
    <xf numFmtId="41" fontId="13" fillId="0" borderId="116" xfId="1" applyNumberFormat="1" applyFont="1" applyFill="1" applyBorder="1" applyAlignment="1">
      <alignment horizontal="right" vertical="center" shrinkToFit="1"/>
    </xf>
    <xf numFmtId="41" fontId="15" fillId="5" borderId="86" xfId="2" applyNumberFormat="1" applyFont="1" applyFill="1" applyBorder="1" applyAlignment="1">
      <alignment vertical="center" shrinkToFit="1"/>
    </xf>
    <xf numFmtId="41" fontId="15" fillId="5" borderId="277" xfId="2" applyNumberFormat="1" applyFont="1" applyFill="1" applyBorder="1" applyAlignment="1">
      <alignment vertical="center" shrinkToFit="1"/>
    </xf>
    <xf numFmtId="41" fontId="15" fillId="5" borderId="287" xfId="2" applyNumberFormat="1" applyFont="1" applyFill="1" applyBorder="1" applyAlignment="1">
      <alignment vertical="center" shrinkToFit="1"/>
    </xf>
    <xf numFmtId="41" fontId="15" fillId="5" borderId="153" xfId="2" applyNumberFormat="1" applyFont="1" applyFill="1" applyBorder="1" applyAlignment="1">
      <alignment vertical="center" shrinkToFit="1"/>
    </xf>
    <xf numFmtId="41" fontId="13" fillId="0" borderId="44" xfId="2" applyNumberFormat="1" applyFont="1" applyFill="1" applyBorder="1" applyAlignment="1">
      <alignment vertical="center" shrinkToFit="1"/>
    </xf>
    <xf numFmtId="41" fontId="13" fillId="0" borderId="60" xfId="1" applyNumberFormat="1" applyFont="1" applyFill="1" applyBorder="1" applyAlignment="1">
      <alignment vertical="center" shrinkToFit="1"/>
    </xf>
    <xf numFmtId="41" fontId="13" fillId="0" borderId="138" xfId="2" applyNumberFormat="1" applyFont="1" applyFill="1" applyBorder="1" applyAlignment="1">
      <alignment vertical="center" shrinkToFit="1"/>
    </xf>
    <xf numFmtId="41" fontId="13" fillId="0" borderId="279" xfId="1" applyNumberFormat="1" applyFont="1" applyFill="1" applyBorder="1" applyAlignment="1">
      <alignment vertical="center" shrinkToFit="1"/>
    </xf>
    <xf numFmtId="41" fontId="13" fillId="0" borderId="133" xfId="2" applyNumberFormat="1" applyFont="1" applyFill="1" applyBorder="1" applyAlignment="1">
      <alignment vertical="center" shrinkToFit="1"/>
    </xf>
    <xf numFmtId="41" fontId="13" fillId="0" borderId="118" xfId="1" applyNumberFormat="1" applyFont="1" applyFill="1" applyBorder="1" applyAlignment="1">
      <alignment vertical="center" shrinkToFit="1"/>
    </xf>
    <xf numFmtId="41" fontId="13" fillId="0" borderId="47" xfId="2" applyNumberFormat="1" applyFont="1" applyFill="1" applyBorder="1" applyAlignment="1">
      <alignment vertical="center" shrinkToFit="1"/>
    </xf>
    <xf numFmtId="41" fontId="13" fillId="0" borderId="62" xfId="1" applyNumberFormat="1" applyFont="1" applyFill="1" applyBorder="1" applyAlignment="1">
      <alignment vertical="center" shrinkToFit="1"/>
    </xf>
    <xf numFmtId="41" fontId="13" fillId="0" borderId="139" xfId="2" applyNumberFormat="1" applyFont="1" applyFill="1" applyBorder="1" applyAlignment="1">
      <alignment vertical="center" shrinkToFit="1"/>
    </xf>
    <xf numFmtId="41" fontId="13" fillId="0" borderId="280" xfId="1" applyNumberFormat="1" applyFont="1" applyFill="1" applyBorder="1" applyAlignment="1">
      <alignment vertical="center" shrinkToFit="1"/>
    </xf>
    <xf numFmtId="41" fontId="13" fillId="0" borderId="134" xfId="2" applyNumberFormat="1" applyFont="1" applyFill="1" applyBorder="1" applyAlignment="1">
      <alignment vertical="center" shrinkToFit="1"/>
    </xf>
    <xf numFmtId="41" fontId="13" fillId="0" borderId="120" xfId="1" applyNumberFormat="1" applyFont="1" applyFill="1" applyBorder="1" applyAlignment="1">
      <alignment vertical="center" shrinkToFit="1"/>
    </xf>
    <xf numFmtId="0" fontId="15" fillId="5" borderId="81" xfId="0" applyFont="1" applyFill="1" applyBorder="1" applyAlignment="1">
      <alignment horizontal="distributed" vertical="center" justifyLastLine="1"/>
    </xf>
    <xf numFmtId="41" fontId="15" fillId="5" borderId="11" xfId="2" applyNumberFormat="1" applyFont="1" applyFill="1" applyBorder="1" applyAlignment="1">
      <alignment vertical="center" shrinkToFit="1"/>
    </xf>
    <xf numFmtId="41" fontId="15" fillId="5" borderId="262" xfId="2" applyNumberFormat="1" applyFont="1" applyFill="1" applyBorder="1" applyAlignment="1">
      <alignment vertical="center" shrinkToFit="1"/>
    </xf>
    <xf numFmtId="41" fontId="13" fillId="0" borderId="271" xfId="2" applyNumberFormat="1" applyFont="1" applyFill="1" applyBorder="1" applyAlignment="1">
      <alignment vertical="center" shrinkToFit="1"/>
    </xf>
    <xf numFmtId="41" fontId="13" fillId="0" borderId="256" xfId="2" applyNumberFormat="1" applyFont="1" applyFill="1" applyBorder="1" applyAlignment="1">
      <alignment vertical="center" shrinkToFit="1"/>
    </xf>
    <xf numFmtId="41" fontId="13" fillId="0" borderId="269" xfId="2" applyNumberFormat="1" applyFont="1" applyFill="1" applyBorder="1" applyAlignment="1">
      <alignment vertical="center" shrinkToFit="1"/>
    </xf>
    <xf numFmtId="41" fontId="13" fillId="0" borderId="281" xfId="1" applyNumberFormat="1" applyFont="1" applyFill="1" applyBorder="1" applyAlignment="1">
      <alignment vertical="center" shrinkToFit="1"/>
    </xf>
    <xf numFmtId="41" fontId="13" fillId="0" borderId="290" xfId="2" applyNumberFormat="1" applyFont="1" applyFill="1" applyBorder="1" applyAlignment="1">
      <alignment vertical="center" shrinkToFit="1"/>
    </xf>
    <xf numFmtId="41" fontId="13" fillId="0" borderId="270" xfId="1" applyNumberFormat="1" applyFont="1" applyFill="1" applyBorder="1" applyAlignment="1">
      <alignment vertical="center" shrinkToFit="1"/>
    </xf>
    <xf numFmtId="0" fontId="13" fillId="5" borderId="81" xfId="0" applyFont="1" applyFill="1" applyBorder="1" applyAlignment="1">
      <alignment horizontal="distributed" vertical="center" justifyLastLine="1"/>
    </xf>
    <xf numFmtId="41" fontId="15" fillId="5" borderId="113" xfId="2" applyNumberFormat="1" applyFont="1" applyFill="1" applyBorder="1" applyAlignment="1">
      <alignment vertical="center" shrinkToFit="1"/>
    </xf>
    <xf numFmtId="41" fontId="15" fillId="5" borderId="282" xfId="1" applyNumberFormat="1" applyFont="1" applyFill="1" applyBorder="1" applyAlignment="1">
      <alignment vertical="center" shrinkToFit="1"/>
    </xf>
    <xf numFmtId="41" fontId="15" fillId="5" borderId="80" xfId="2" applyNumberFormat="1" applyFont="1" applyFill="1" applyBorder="1" applyAlignment="1">
      <alignment vertical="center" shrinkToFit="1"/>
    </xf>
    <xf numFmtId="41" fontId="15" fillId="5" borderId="262" xfId="1" applyNumberFormat="1" applyFont="1" applyFill="1" applyBorder="1" applyAlignment="1">
      <alignment vertical="center" shrinkToFit="1"/>
    </xf>
    <xf numFmtId="41" fontId="15" fillId="5" borderId="179" xfId="2" applyNumberFormat="1" applyFont="1" applyFill="1" applyBorder="1" applyAlignment="1">
      <alignment vertical="center" shrinkToFit="1"/>
    </xf>
    <xf numFmtId="41" fontId="15" fillId="5" borderId="114" xfId="1" applyNumberFormat="1" applyFont="1" applyFill="1" applyBorder="1" applyAlignment="1">
      <alignment vertical="center" shrinkToFit="1"/>
    </xf>
    <xf numFmtId="41" fontId="13" fillId="5" borderId="83" xfId="2" applyNumberFormat="1" applyFont="1" applyFill="1" applyBorder="1" applyAlignment="1">
      <alignment vertical="center" shrinkToFit="1"/>
    </xf>
    <xf numFmtId="41" fontId="13" fillId="5" borderId="86" xfId="1" applyNumberFormat="1" applyFont="1" applyFill="1" applyBorder="1" applyAlignment="1">
      <alignment vertical="center" shrinkToFit="1"/>
    </xf>
    <xf numFmtId="41" fontId="13" fillId="5" borderId="152" xfId="2" applyNumberFormat="1" applyFont="1" applyFill="1" applyBorder="1" applyAlignment="1">
      <alignment vertical="center" shrinkToFit="1"/>
    </xf>
    <xf numFmtId="41" fontId="13" fillId="5" borderId="277" xfId="1" applyNumberFormat="1" applyFont="1" applyFill="1" applyBorder="1" applyAlignment="1">
      <alignment vertical="center" shrinkToFit="1"/>
    </xf>
    <xf numFmtId="41" fontId="13" fillId="5" borderId="80" xfId="2" applyNumberFormat="1" applyFont="1" applyFill="1" applyBorder="1" applyAlignment="1">
      <alignment vertical="center" shrinkToFit="1"/>
    </xf>
    <xf numFmtId="41" fontId="13" fillId="5" borderId="262" xfId="1" applyNumberFormat="1" applyFont="1" applyFill="1" applyBorder="1" applyAlignment="1">
      <alignment vertical="center" shrinkToFit="1"/>
    </xf>
    <xf numFmtId="41" fontId="13" fillId="5" borderId="185" xfId="2" applyNumberFormat="1" applyFont="1" applyFill="1" applyBorder="1" applyAlignment="1">
      <alignment vertical="center" shrinkToFit="1"/>
    </xf>
    <xf numFmtId="41" fontId="13" fillId="5" borderId="153" xfId="1" applyNumberFormat="1" applyFont="1" applyFill="1" applyBorder="1" applyAlignment="1">
      <alignment vertical="center" shrinkToFit="1"/>
    </xf>
    <xf numFmtId="0" fontId="13" fillId="3" borderId="10" xfId="0" applyFont="1" applyFill="1" applyBorder="1" applyAlignment="1">
      <alignment horizontal="left" vertical="center"/>
    </xf>
    <xf numFmtId="41" fontId="13" fillId="0" borderId="16" xfId="1" applyNumberFormat="1" applyFont="1" applyFill="1" applyBorder="1" applyAlignment="1">
      <alignment vertical="center" shrinkToFit="1"/>
    </xf>
    <xf numFmtId="41" fontId="13" fillId="0" borderId="147" xfId="2" applyNumberFormat="1" applyFont="1" applyFill="1" applyBorder="1" applyAlignment="1">
      <alignment vertical="center" shrinkToFit="1"/>
    </xf>
    <xf numFmtId="41" fontId="13" fillId="0" borderId="283" xfId="1" applyNumberFormat="1" applyFont="1" applyFill="1" applyBorder="1" applyAlignment="1">
      <alignment vertical="center" shrinkToFit="1"/>
    </xf>
    <xf numFmtId="41" fontId="13" fillId="0" borderId="187" xfId="2" applyNumberFormat="1" applyFont="1" applyFill="1" applyBorder="1" applyAlignment="1">
      <alignment vertical="center" shrinkToFit="1"/>
    </xf>
    <xf numFmtId="41" fontId="13" fillId="0" borderId="108" xfId="1" applyNumberFormat="1" applyFont="1" applyFill="1" applyBorder="1" applyAlignment="1">
      <alignment vertical="center" shrinkToFit="1"/>
    </xf>
    <xf numFmtId="41" fontId="15" fillId="5" borderId="274" xfId="2" applyNumberFormat="1" applyFont="1" applyFill="1" applyBorder="1" applyAlignment="1">
      <alignment vertical="center" shrinkToFit="1"/>
    </xf>
    <xf numFmtId="41" fontId="15" fillId="5" borderId="144" xfId="2" applyNumberFormat="1" applyFont="1" applyFill="1" applyBorder="1" applyAlignment="1">
      <alignment vertical="center" shrinkToFit="1"/>
    </xf>
    <xf numFmtId="41" fontId="13" fillId="0" borderId="89" xfId="2" applyNumberFormat="1" applyFont="1" applyFill="1" applyBorder="1" applyAlignment="1">
      <alignment horizontal="right" vertical="center" shrinkToFit="1"/>
    </xf>
    <xf numFmtId="41" fontId="13" fillId="0" borderId="278" xfId="2" applyNumberFormat="1" applyFont="1" applyFill="1" applyBorder="1" applyAlignment="1">
      <alignment horizontal="right" vertical="center" shrinkToFit="1"/>
    </xf>
    <xf numFmtId="41" fontId="13" fillId="0" borderId="219" xfId="2" applyNumberFormat="1" applyFont="1" applyFill="1" applyBorder="1" applyAlignment="1">
      <alignment horizontal="right" vertical="center" shrinkToFit="1"/>
    </xf>
    <xf numFmtId="41" fontId="13" fillId="0" borderId="116" xfId="2" applyNumberFormat="1" applyFont="1" applyFill="1" applyBorder="1" applyAlignment="1">
      <alignment horizontal="right" vertical="center" shrinkToFit="1"/>
    </xf>
    <xf numFmtId="0" fontId="13" fillId="0" borderId="45" xfId="0" applyFont="1" applyFill="1" applyBorder="1" applyAlignment="1">
      <alignment horizontal="left" vertical="center"/>
    </xf>
    <xf numFmtId="41" fontId="13" fillId="0" borderId="119" xfId="2" applyNumberFormat="1" applyFont="1" applyFill="1" applyBorder="1" applyAlignment="1">
      <alignment vertical="center" shrinkToFit="1"/>
    </xf>
    <xf numFmtId="41" fontId="13" fillId="0" borderId="131" xfId="1" applyNumberFormat="1" applyFont="1" applyFill="1" applyBorder="1" applyAlignment="1">
      <alignment vertical="center" shrinkToFit="1"/>
    </xf>
    <xf numFmtId="41" fontId="15" fillId="5" borderId="150" xfId="2" applyNumberFormat="1" applyFont="1" applyFill="1" applyBorder="1" applyAlignment="1">
      <alignment vertical="center" shrinkToFit="1"/>
    </xf>
    <xf numFmtId="41" fontId="15" fillId="5" borderId="151" xfId="2" applyNumberFormat="1" applyFont="1" applyFill="1" applyBorder="1" applyAlignment="1">
      <alignment vertical="center" shrinkToFit="1"/>
    </xf>
    <xf numFmtId="0" fontId="13" fillId="0" borderId="91" xfId="0" applyFont="1" applyFill="1" applyBorder="1" applyAlignment="1">
      <alignment horizontal="left" vertical="center"/>
    </xf>
    <xf numFmtId="41" fontId="13" fillId="0" borderId="117" xfId="2" applyNumberFormat="1" applyFont="1" applyFill="1" applyBorder="1" applyAlignment="1">
      <alignment vertical="center" shrinkToFit="1"/>
    </xf>
    <xf numFmtId="41" fontId="13" fillId="0" borderId="130" xfId="1" applyNumberFormat="1" applyFont="1" applyFill="1" applyBorder="1" applyAlignment="1">
      <alignment vertical="center" shrinkToFit="1"/>
    </xf>
    <xf numFmtId="41" fontId="13" fillId="0" borderId="115" xfId="2" applyNumberFormat="1" applyFont="1" applyFill="1" applyBorder="1" applyAlignment="1">
      <alignment vertical="center" shrinkToFit="1"/>
    </xf>
    <xf numFmtId="41" fontId="13" fillId="0" borderId="129" xfId="1" applyNumberFormat="1" applyFont="1" applyFill="1" applyBorder="1" applyAlignment="1">
      <alignment vertical="center" shrinkToFit="1"/>
    </xf>
    <xf numFmtId="41" fontId="13" fillId="0" borderId="3" xfId="2" applyNumberFormat="1" applyFont="1" applyFill="1" applyBorder="1" applyAlignment="1">
      <alignment vertical="center" shrinkToFit="1"/>
    </xf>
    <xf numFmtId="41" fontId="13" fillId="0" borderId="265" xfId="2" applyNumberFormat="1" applyFont="1" applyFill="1" applyBorder="1" applyAlignment="1">
      <alignment vertical="center" shrinkToFit="1"/>
    </xf>
    <xf numFmtId="41" fontId="13" fillId="0" borderId="266" xfId="1" applyNumberFormat="1" applyFont="1" applyFill="1" applyBorder="1" applyAlignment="1">
      <alignment vertical="center" shrinkToFit="1"/>
    </xf>
    <xf numFmtId="41" fontId="13" fillId="0" borderId="284" xfId="1" applyNumberFormat="1" applyFont="1" applyFill="1" applyBorder="1" applyAlignment="1">
      <alignment vertical="center" shrinkToFit="1"/>
    </xf>
    <xf numFmtId="41" fontId="13" fillId="0" borderId="291" xfId="2" applyNumberFormat="1" applyFont="1" applyFill="1" applyBorder="1" applyAlignment="1">
      <alignment vertical="center" shrinkToFit="1"/>
    </xf>
    <xf numFmtId="41" fontId="13" fillId="0" borderId="228" xfId="1" applyNumberFormat="1" applyFont="1" applyFill="1" applyBorder="1" applyAlignment="1">
      <alignment vertical="center" shrinkToFit="1"/>
    </xf>
    <xf numFmtId="41" fontId="15" fillId="5" borderId="128" xfId="2" applyNumberFormat="1" applyFont="1" applyFill="1" applyBorder="1" applyAlignment="1">
      <alignment vertical="center" shrinkToFit="1"/>
    </xf>
    <xf numFmtId="41" fontId="15" fillId="5" borderId="282" xfId="2" applyNumberFormat="1" applyFont="1" applyFill="1" applyBorder="1" applyAlignment="1">
      <alignment vertical="center" shrinkToFit="1"/>
    </xf>
    <xf numFmtId="41" fontId="15" fillId="5" borderId="114" xfId="2" applyNumberFormat="1" applyFont="1" applyFill="1" applyBorder="1" applyAlignment="1">
      <alignment vertical="center" shrinkToFit="1"/>
    </xf>
    <xf numFmtId="41" fontId="13" fillId="0" borderId="272" xfId="2" applyNumberFormat="1" applyFont="1" applyFill="1" applyBorder="1" applyAlignment="1">
      <alignment vertical="center" shrinkToFit="1"/>
    </xf>
    <xf numFmtId="0" fontId="13" fillId="3" borderId="95" xfId="0" applyFont="1" applyFill="1" applyBorder="1" applyAlignment="1">
      <alignment horizontal="left" vertical="center"/>
    </xf>
    <xf numFmtId="41" fontId="13" fillId="0" borderId="94" xfId="2" applyNumberFormat="1" applyFont="1" applyFill="1" applyBorder="1" applyAlignment="1">
      <alignment vertical="center" shrinkToFit="1"/>
    </xf>
    <xf numFmtId="41" fontId="13" fillId="0" borderId="121" xfId="2" applyNumberFormat="1" applyFont="1" applyFill="1" applyBorder="1" applyAlignment="1">
      <alignment vertical="center" shrinkToFit="1"/>
    </xf>
    <xf numFmtId="41" fontId="13" fillId="0" borderId="132" xfId="1" applyNumberFormat="1" applyFont="1" applyFill="1" applyBorder="1" applyAlignment="1">
      <alignment vertical="center" shrinkToFit="1"/>
    </xf>
    <xf numFmtId="41" fontId="13" fillId="0" borderId="285" xfId="1" applyNumberFormat="1" applyFont="1" applyFill="1" applyBorder="1" applyAlignment="1">
      <alignment vertical="center" shrinkToFit="1"/>
    </xf>
    <xf numFmtId="41" fontId="13" fillId="0" borderId="23" xfId="2" applyNumberFormat="1" applyFont="1" applyFill="1" applyBorder="1" applyAlignment="1">
      <alignment vertical="center" shrinkToFit="1"/>
    </xf>
    <xf numFmtId="41" fontId="13" fillId="0" borderId="288" xfId="1" applyNumberFormat="1" applyFont="1" applyFill="1" applyBorder="1" applyAlignment="1">
      <alignment vertical="center" shrinkToFit="1"/>
    </xf>
    <xf numFmtId="41" fontId="13" fillId="0" borderId="136" xfId="2" applyNumberFormat="1" applyFont="1" applyFill="1" applyBorder="1" applyAlignment="1">
      <alignment vertical="center" shrinkToFit="1"/>
    </xf>
    <xf numFmtId="41" fontId="13" fillId="0" borderId="122" xfId="1" applyNumberFormat="1" applyFont="1" applyFill="1" applyBorder="1" applyAlignment="1">
      <alignment vertical="center" shrinkToFit="1"/>
    </xf>
    <xf numFmtId="0" fontId="13" fillId="2" borderId="0" xfId="2" applyFont="1" applyFill="1" applyAlignment="1">
      <alignment vertical="center"/>
    </xf>
    <xf numFmtId="177" fontId="6" fillId="4" borderId="293" xfId="1" applyNumberFormat="1" applyFont="1" applyFill="1" applyBorder="1" applyAlignment="1">
      <alignment horizontal="distributed" vertical="center" justifyLastLine="1"/>
    </xf>
    <xf numFmtId="41" fontId="9" fillId="5" borderId="294" xfId="1" applyNumberFormat="1" applyFont="1" applyFill="1" applyBorder="1" applyAlignment="1">
      <alignment horizontal="left" vertical="center" shrinkToFit="1"/>
    </xf>
    <xf numFmtId="41" fontId="6" fillId="0" borderId="295" xfId="1" applyNumberFormat="1" applyFont="1" applyFill="1" applyBorder="1" applyAlignment="1">
      <alignment horizontal="left" vertical="center" shrinkToFit="1"/>
    </xf>
    <xf numFmtId="41" fontId="6" fillId="0" borderId="296" xfId="1" applyNumberFormat="1" applyFont="1" applyFill="1" applyBorder="1" applyAlignment="1">
      <alignment horizontal="left" vertical="center" shrinkToFit="1"/>
    </xf>
    <xf numFmtId="41" fontId="6" fillId="0" borderId="297" xfId="1" applyNumberFormat="1" applyFont="1" applyFill="1" applyBorder="1" applyAlignment="1">
      <alignment horizontal="left" vertical="center" shrinkToFit="1"/>
    </xf>
    <xf numFmtId="41" fontId="9" fillId="5" borderId="297" xfId="1" applyNumberFormat="1" applyFont="1" applyFill="1" applyBorder="1" applyAlignment="1">
      <alignment horizontal="left" vertical="center" shrinkToFit="1"/>
    </xf>
    <xf numFmtId="41" fontId="9" fillId="5" borderId="298" xfId="1" applyNumberFormat="1" applyFont="1" applyFill="1" applyBorder="1" applyAlignment="1">
      <alignment horizontal="left" vertical="center" shrinkToFit="1"/>
    </xf>
    <xf numFmtId="41" fontId="6" fillId="0" borderId="299" xfId="1" applyNumberFormat="1" applyFont="1" applyFill="1" applyBorder="1" applyAlignment="1">
      <alignment horizontal="left" vertical="center" shrinkToFit="1"/>
    </xf>
    <xf numFmtId="41" fontId="6" fillId="0" borderId="300" xfId="1" applyNumberFormat="1" applyFont="1" applyFill="1" applyBorder="1" applyAlignment="1">
      <alignment horizontal="left" vertical="center" shrinkToFit="1"/>
    </xf>
    <xf numFmtId="41" fontId="6" fillId="0" borderId="301" xfId="1" applyNumberFormat="1" applyFont="1" applyFill="1" applyBorder="1" applyAlignment="1">
      <alignment horizontal="left" vertical="center" shrinkToFit="1"/>
    </xf>
    <xf numFmtId="41" fontId="6" fillId="0" borderId="302" xfId="1" applyNumberFormat="1" applyFont="1" applyFill="1" applyBorder="1" applyAlignment="1">
      <alignment horizontal="left" vertical="center" shrinkToFit="1"/>
    </xf>
    <xf numFmtId="41" fontId="6" fillId="0" borderId="300" xfId="1" applyNumberFormat="1" applyFont="1" applyFill="1" applyBorder="1" applyAlignment="1">
      <alignment vertical="center" shrinkToFit="1"/>
    </xf>
    <xf numFmtId="41" fontId="6" fillId="0" borderId="303" xfId="1" applyNumberFormat="1" applyFont="1" applyFill="1" applyBorder="1" applyAlignment="1">
      <alignment horizontal="left" vertical="center" shrinkToFit="1"/>
    </xf>
    <xf numFmtId="41" fontId="6" fillId="0" borderId="177" xfId="1" applyNumberFormat="1" applyFont="1" applyFill="1" applyBorder="1"/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4" borderId="55" xfId="0" applyFont="1" applyFill="1" applyBorder="1" applyAlignment="1">
      <alignment horizontal="distributed" vertical="center" justifyLastLine="1"/>
    </xf>
    <xf numFmtId="0" fontId="6" fillId="4" borderId="57" xfId="0" applyFont="1" applyFill="1" applyBorder="1" applyAlignment="1">
      <alignment horizontal="distributed" vertical="center" justifyLastLine="1"/>
    </xf>
    <xf numFmtId="0" fontId="6" fillId="5" borderId="82" xfId="0" applyFont="1" applyFill="1" applyBorder="1" applyAlignment="1">
      <alignment horizontal="distributed" vertical="center" justifyLastLine="1"/>
    </xf>
    <xf numFmtId="0" fontId="6" fillId="5" borderId="84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0" fontId="6" fillId="4" borderId="67" xfId="0" applyFont="1" applyFill="1" applyBorder="1" applyAlignment="1">
      <alignment horizontal="distributed" vertical="center" justifyLastLine="1"/>
    </xf>
    <xf numFmtId="0" fontId="6" fillId="4" borderId="22" xfId="0" applyFont="1" applyFill="1" applyBorder="1" applyAlignment="1">
      <alignment horizontal="distributed" vertical="center" justifyLastLine="1"/>
    </xf>
    <xf numFmtId="0" fontId="6" fillId="4" borderId="54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justifyLastLine="1"/>
    </xf>
    <xf numFmtId="0" fontId="6" fillId="0" borderId="32" xfId="0" applyFont="1" applyFill="1" applyBorder="1" applyAlignment="1">
      <alignment vertical="center" justifyLastLine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37" xfId="0" applyFont="1" applyFill="1" applyBorder="1" applyAlignment="1">
      <alignment horizontal="left" vertical="center"/>
    </xf>
    <xf numFmtId="0" fontId="6" fillId="0" borderId="88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264" xfId="0" applyFont="1" applyFill="1" applyBorder="1" applyAlignment="1">
      <alignment vertical="center"/>
    </xf>
    <xf numFmtId="0" fontId="6" fillId="0" borderId="77" xfId="0" applyFont="1" applyFill="1" applyBorder="1" applyAlignment="1">
      <alignment vertical="center"/>
    </xf>
    <xf numFmtId="0" fontId="6" fillId="0" borderId="28" xfId="0" applyFont="1" applyFill="1" applyBorder="1" applyAlignment="1">
      <alignment vertical="center"/>
    </xf>
    <xf numFmtId="0" fontId="6" fillId="0" borderId="70" xfId="0" applyFont="1" applyFill="1" applyBorder="1" applyAlignment="1">
      <alignment vertical="center"/>
    </xf>
    <xf numFmtId="0" fontId="6" fillId="0" borderId="288" xfId="0" applyFont="1" applyFill="1" applyBorder="1" applyAlignment="1">
      <alignment vertical="center" justifyLastLine="1"/>
    </xf>
    <xf numFmtId="0" fontId="6" fillId="0" borderId="292" xfId="0" applyFont="1" applyFill="1" applyBorder="1" applyAlignment="1">
      <alignment vertical="center" justifyLastLine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77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distributed" vertical="center" justifyLastLine="1"/>
    </xf>
    <xf numFmtId="0" fontId="6" fillId="5" borderId="100" xfId="0" applyFont="1" applyFill="1" applyBorder="1" applyAlignment="1">
      <alignment horizontal="distributed" vertical="center" justifyLastLine="1"/>
    </xf>
    <xf numFmtId="0" fontId="6" fillId="5" borderId="99" xfId="0" applyFont="1" applyFill="1" applyBorder="1" applyAlignment="1">
      <alignment horizontal="distributed" vertical="center" justifyLastLine="1"/>
    </xf>
    <xf numFmtId="0" fontId="6" fillId="3" borderId="0" xfId="0" applyFont="1" applyFill="1" applyBorder="1" applyAlignment="1">
      <alignment horizontal="left" vertical="center"/>
    </xf>
    <xf numFmtId="0" fontId="6" fillId="3" borderId="88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distributed" vertical="center" justifyLastLine="1"/>
    </xf>
    <xf numFmtId="0" fontId="6" fillId="4" borderId="140" xfId="0" applyFont="1" applyFill="1" applyBorder="1" applyAlignment="1">
      <alignment horizontal="distributed" vertical="center" justifyLastLine="1"/>
    </xf>
    <xf numFmtId="0" fontId="6" fillId="4" borderId="143" xfId="0" applyFont="1" applyFill="1" applyBorder="1" applyAlignment="1">
      <alignment horizontal="distributed" vertical="center" justifyLastLine="1"/>
    </xf>
    <xf numFmtId="0" fontId="6" fillId="4" borderId="142" xfId="0" applyFont="1" applyFill="1" applyBorder="1" applyAlignment="1">
      <alignment horizontal="distributed" vertical="center" justifyLastLine="1"/>
    </xf>
    <xf numFmtId="0" fontId="6" fillId="4" borderId="135" xfId="0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horizontal="right" vertical="center"/>
    </xf>
    <xf numFmtId="0" fontId="6" fillId="3" borderId="36" xfId="0" applyFont="1" applyFill="1" applyBorder="1" applyAlignment="1">
      <alignment horizontal="distributed" vertical="center" justifyLastLine="1"/>
    </xf>
    <xf numFmtId="0" fontId="6" fillId="4" borderId="67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68" xfId="0" applyFont="1" applyFill="1" applyBorder="1" applyAlignment="1">
      <alignment horizontal="distributed" vertical="center" justifyLastLine="1"/>
    </xf>
    <xf numFmtId="0" fontId="6" fillId="4" borderId="21" xfId="0" applyFont="1" applyFill="1" applyBorder="1" applyAlignment="1">
      <alignment horizontal="distributed" vertical="center" justifyLastLine="1"/>
    </xf>
    <xf numFmtId="0" fontId="6" fillId="4" borderId="17" xfId="0" applyFont="1" applyFill="1" applyBorder="1" applyAlignment="1">
      <alignment horizontal="distributed" vertical="center" justifyLastLine="1"/>
    </xf>
    <xf numFmtId="0" fontId="6" fillId="4" borderId="51" xfId="0" applyFont="1" applyFill="1" applyBorder="1" applyAlignment="1">
      <alignment horizontal="distributed" vertical="center" justifyLastLine="1"/>
    </xf>
    <xf numFmtId="0" fontId="6" fillId="4" borderId="38" xfId="0" applyFont="1" applyFill="1" applyBorder="1" applyAlignment="1">
      <alignment horizontal="distributed" vertical="center" justifyLastLine="1"/>
    </xf>
    <xf numFmtId="0" fontId="6" fillId="4" borderId="166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177" fontId="6" fillId="4" borderId="67" xfId="4" applyNumberFormat="1" applyFont="1" applyFill="1" applyBorder="1" applyAlignment="1">
      <alignment horizontal="left" vertical="center" wrapText="1"/>
    </xf>
    <xf numFmtId="177" fontId="6" fillId="4" borderId="18" xfId="4" applyNumberFormat="1" applyFont="1" applyFill="1" applyBorder="1" applyAlignment="1">
      <alignment horizontal="left" vertical="center" wrapText="1"/>
    </xf>
    <xf numFmtId="177" fontId="6" fillId="4" borderId="54" xfId="4" applyNumberFormat="1" applyFont="1" applyFill="1" applyBorder="1" applyAlignment="1">
      <alignment horizontal="distributed" vertical="center" justifyLastLine="1"/>
    </xf>
    <xf numFmtId="177" fontId="6" fillId="4" borderId="68" xfId="4" applyNumberFormat="1" applyFont="1" applyFill="1" applyBorder="1" applyAlignment="1">
      <alignment horizontal="distributed" vertical="center" justifyLastLine="1"/>
    </xf>
    <xf numFmtId="177" fontId="6" fillId="4" borderId="30" xfId="4" applyNumberFormat="1" applyFont="1" applyFill="1" applyBorder="1" applyAlignment="1">
      <alignment horizontal="distributed" vertical="center" justifyLastLine="1"/>
    </xf>
    <xf numFmtId="177" fontId="6" fillId="4" borderId="142" xfId="4" applyNumberFormat="1" applyFont="1" applyFill="1" applyBorder="1" applyAlignment="1">
      <alignment horizontal="distributed" vertical="center" justifyLastLine="1"/>
    </xf>
    <xf numFmtId="177" fontId="6" fillId="4" borderId="64" xfId="4" applyNumberFormat="1" applyFont="1" applyFill="1" applyBorder="1" applyAlignment="1">
      <alignment horizontal="distributed" vertical="center" justifyLastLine="1"/>
    </xf>
    <xf numFmtId="177" fontId="6" fillId="4" borderId="29" xfId="4" applyNumberFormat="1" applyFont="1" applyFill="1" applyBorder="1" applyAlignment="1">
      <alignment horizontal="distributed" vertical="center" justifyLastLine="1"/>
    </xf>
    <xf numFmtId="0" fontId="6" fillId="3" borderId="102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distributed" vertical="center" justifyLastLine="1"/>
    </xf>
    <xf numFmtId="0" fontId="6" fillId="5" borderId="7" xfId="0" applyFont="1" applyFill="1" applyBorder="1" applyAlignment="1">
      <alignment horizontal="distributed" vertical="center" justifyLastLine="1"/>
    </xf>
    <xf numFmtId="0" fontId="6" fillId="3" borderId="37" xfId="0" applyFont="1" applyFill="1" applyBorder="1" applyAlignment="1">
      <alignment horizontal="distributed" vertical="center" justifyLastLine="1"/>
    </xf>
    <xf numFmtId="0" fontId="6" fillId="3" borderId="88" xfId="0" applyFont="1" applyFill="1" applyBorder="1" applyAlignment="1">
      <alignment horizontal="distributed" vertical="center" justifyLastLine="1"/>
    </xf>
    <xf numFmtId="0" fontId="6" fillId="3" borderId="18" xfId="0" applyFont="1" applyFill="1" applyBorder="1" applyAlignment="1">
      <alignment horizontal="distributed" vertical="center" justifyLastLine="1"/>
    </xf>
    <xf numFmtId="0" fontId="13" fillId="5" borderId="100" xfId="0" applyFont="1" applyFill="1" applyBorder="1" applyAlignment="1">
      <alignment horizontal="distributed" vertical="center" justifyLastLine="1"/>
    </xf>
    <xf numFmtId="0" fontId="13" fillId="5" borderId="99" xfId="0" applyFont="1" applyFill="1" applyBorder="1" applyAlignment="1">
      <alignment horizontal="distributed" vertical="center" justifyLastLine="1"/>
    </xf>
    <xf numFmtId="0" fontId="13" fillId="3" borderId="88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distributed" vertical="center" justifyLastLine="1"/>
    </xf>
    <xf numFmtId="0" fontId="13" fillId="3" borderId="26" xfId="0" applyFont="1" applyFill="1" applyBorder="1" applyAlignment="1">
      <alignment horizontal="distributed" vertical="center" justifyLastLine="1"/>
    </xf>
    <xf numFmtId="0" fontId="13" fillId="2" borderId="2" xfId="2" applyFont="1" applyFill="1" applyBorder="1" applyAlignment="1">
      <alignment horizontal="left" vertical="center"/>
    </xf>
    <xf numFmtId="0" fontId="13" fillId="3" borderId="37" xfId="0" applyFont="1" applyFill="1" applyBorder="1" applyAlignment="1">
      <alignment horizontal="distributed" vertical="center" justifyLastLine="1"/>
    </xf>
    <xf numFmtId="0" fontId="13" fillId="3" borderId="88" xfId="0" applyFont="1" applyFill="1" applyBorder="1" applyAlignment="1">
      <alignment horizontal="distributed" vertical="center" justifyLastLine="1"/>
    </xf>
    <xf numFmtId="0" fontId="13" fillId="3" borderId="18" xfId="0" applyFont="1" applyFill="1" applyBorder="1" applyAlignment="1">
      <alignment horizontal="distributed" vertical="center" justifyLastLine="1"/>
    </xf>
    <xf numFmtId="0" fontId="13" fillId="4" borderId="39" xfId="2" applyFont="1" applyFill="1" applyBorder="1" applyAlignment="1">
      <alignment horizontal="distributed" vertical="center" justifyLastLine="1"/>
    </xf>
    <xf numFmtId="0" fontId="13" fillId="4" borderId="38" xfId="2" applyFont="1" applyFill="1" applyBorder="1" applyAlignment="1">
      <alignment horizontal="distributed" vertical="center" justifyLastLine="1"/>
    </xf>
    <xf numFmtId="0" fontId="14" fillId="4" borderId="51" xfId="2" applyFont="1" applyFill="1" applyBorder="1" applyAlignment="1">
      <alignment horizontal="distributed" vertical="center" justifyLastLine="1"/>
    </xf>
    <xf numFmtId="0" fontId="14" fillId="4" borderId="50" xfId="2" applyFont="1" applyFill="1" applyBorder="1" applyAlignment="1">
      <alignment horizontal="distributed" vertical="center" justifyLastLine="1"/>
    </xf>
    <xf numFmtId="0" fontId="13" fillId="4" borderId="64" xfId="2" applyFont="1" applyFill="1" applyBorder="1" applyAlignment="1">
      <alignment horizontal="distributed" vertical="center" justifyLastLine="1"/>
    </xf>
    <xf numFmtId="177" fontId="13" fillId="4" borderId="67" xfId="4" applyNumberFormat="1" applyFont="1" applyFill="1" applyBorder="1" applyAlignment="1">
      <alignment horizontal="distributed" vertical="center" justifyLastLine="1"/>
    </xf>
    <xf numFmtId="177" fontId="13" fillId="4" borderId="88" xfId="4" applyNumberFormat="1" applyFont="1" applyFill="1" applyBorder="1" applyAlignment="1">
      <alignment horizontal="distributed" vertical="center" justifyLastLine="1"/>
    </xf>
    <xf numFmtId="177" fontId="13" fillId="4" borderId="54" xfId="4" applyNumberFormat="1" applyFont="1" applyFill="1" applyBorder="1" applyAlignment="1">
      <alignment horizontal="distributed" vertical="center" justifyLastLine="1"/>
    </xf>
    <xf numFmtId="177" fontId="13" fillId="4" borderId="78" xfId="4" applyNumberFormat="1" applyFont="1" applyFill="1" applyBorder="1" applyAlignment="1">
      <alignment horizontal="distributed" vertical="center" justifyLastLine="1"/>
    </xf>
    <xf numFmtId="0" fontId="13" fillId="4" borderId="30" xfId="2" applyFont="1" applyFill="1" applyBorder="1" applyAlignment="1">
      <alignment horizontal="distributed" vertical="center" justifyLastLine="1"/>
    </xf>
    <xf numFmtId="0" fontId="13" fillId="4" borderId="29" xfId="2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4" borderId="53" xfId="0" applyFont="1" applyFill="1" applyBorder="1" applyAlignment="1">
      <alignment horizontal="distributed" vertical="center" wrapText="1" justifyLastLine="1"/>
    </xf>
    <xf numFmtId="0" fontId="6" fillId="4" borderId="52" xfId="0" applyFont="1" applyFill="1" applyBorder="1" applyAlignment="1">
      <alignment horizontal="distributed" vertical="center" wrapText="1" justifyLastLine="1"/>
    </xf>
    <xf numFmtId="0" fontId="6" fillId="4" borderId="64" xfId="0" applyFont="1" applyFill="1" applyBorder="1" applyAlignment="1">
      <alignment horizontal="distributed" vertical="center" wrapText="1" justifyLastLine="1"/>
    </xf>
    <xf numFmtId="0" fontId="6" fillId="4" borderId="30" xfId="0" applyFont="1" applyFill="1" applyBorder="1" applyAlignment="1">
      <alignment horizontal="distributed" vertical="center" wrapText="1" justifyLastLine="1"/>
    </xf>
    <xf numFmtId="0" fontId="6" fillId="4" borderId="35" xfId="0" applyFont="1" applyFill="1" applyBorder="1" applyAlignment="1">
      <alignment horizontal="distributed" vertical="center" wrapText="1" justifyLastLine="1"/>
    </xf>
    <xf numFmtId="0" fontId="6" fillId="4" borderId="25" xfId="0" applyFont="1" applyFill="1" applyBorder="1" applyAlignment="1">
      <alignment horizontal="distributed" vertical="center" wrapText="1" justifyLastLine="1"/>
    </xf>
    <xf numFmtId="0" fontId="6" fillId="4" borderId="11" xfId="0" applyFont="1" applyFill="1" applyBorder="1" applyAlignment="1">
      <alignment horizontal="distributed" vertical="center" wrapText="1" justifyLastLine="1"/>
    </xf>
    <xf numFmtId="38" fontId="6" fillId="4" borderId="29" xfId="6" applyFont="1" applyFill="1" applyBorder="1" applyAlignment="1">
      <alignment horizontal="center" vertical="center" wrapText="1"/>
    </xf>
    <xf numFmtId="38" fontId="6" fillId="4" borderId="27" xfId="6" applyFont="1" applyFill="1" applyBorder="1" applyAlignment="1">
      <alignment horizontal="center" vertical="center" wrapText="1"/>
    </xf>
    <xf numFmtId="38" fontId="6" fillId="4" borderId="7" xfId="6" applyFont="1" applyFill="1" applyBorder="1" applyAlignment="1">
      <alignment horizontal="center" vertical="center" wrapText="1"/>
    </xf>
    <xf numFmtId="0" fontId="6" fillId="3" borderId="249" xfId="0" applyFont="1" applyFill="1" applyBorder="1" applyAlignment="1">
      <alignment horizontal="distributed" vertical="center" justifyLastLine="1"/>
    </xf>
    <xf numFmtId="0" fontId="6" fillId="3" borderId="52" xfId="0" applyFont="1" applyFill="1" applyBorder="1" applyAlignment="1">
      <alignment horizontal="distributed" vertical="center" justifyLastLine="1"/>
    </xf>
    <xf numFmtId="0" fontId="6" fillId="3" borderId="65" xfId="0" applyFont="1" applyFill="1" applyBorder="1" applyAlignment="1">
      <alignment horizontal="distributed" vertical="center" justifyLastLine="1"/>
    </xf>
    <xf numFmtId="0" fontId="6" fillId="3" borderId="49" xfId="0" applyFont="1" applyFill="1" applyBorder="1" applyAlignment="1">
      <alignment horizontal="distributed" vertical="center" justifyLastLine="1"/>
    </xf>
    <xf numFmtId="0" fontId="6" fillId="3" borderId="48" xfId="0" applyFont="1" applyFill="1" applyBorder="1" applyAlignment="1">
      <alignment horizontal="distributed" vertical="center" justifyLastLine="1"/>
    </xf>
    <xf numFmtId="0" fontId="6" fillId="0" borderId="12" xfId="0" applyFont="1" applyFill="1" applyBorder="1" applyAlignment="1">
      <alignment horizontal="right" vertical="center"/>
    </xf>
    <xf numFmtId="0" fontId="6" fillId="3" borderId="233" xfId="0" applyFont="1" applyFill="1" applyBorder="1" applyAlignment="1">
      <alignment horizontal="center" vertical="center" wrapText="1"/>
    </xf>
    <xf numFmtId="0" fontId="6" fillId="3" borderId="235" xfId="0" applyFont="1" applyFill="1" applyBorder="1" applyAlignment="1">
      <alignment horizontal="center" vertical="center" wrapText="1"/>
    </xf>
    <xf numFmtId="0" fontId="6" fillId="3" borderId="238" xfId="0" applyFont="1" applyFill="1" applyBorder="1" applyAlignment="1">
      <alignment horizontal="center" vertical="center" wrapText="1"/>
    </xf>
    <xf numFmtId="0" fontId="6" fillId="5" borderId="100" xfId="0" applyFont="1" applyFill="1" applyBorder="1" applyAlignment="1">
      <alignment horizontal="center" vertical="center" shrinkToFit="1"/>
    </xf>
    <xf numFmtId="0" fontId="6" fillId="5" borderId="99" xfId="0" applyFont="1" applyFill="1" applyBorder="1" applyAlignment="1">
      <alignment horizontal="center" vertical="center" shrinkToFit="1"/>
    </xf>
    <xf numFmtId="0" fontId="6" fillId="3" borderId="215" xfId="0" applyFont="1" applyFill="1" applyBorder="1" applyAlignment="1">
      <alignment horizontal="center" vertical="center" wrapText="1"/>
    </xf>
    <xf numFmtId="0" fontId="6" fillId="3" borderId="216" xfId="0" applyFont="1" applyFill="1" applyBorder="1" applyAlignment="1">
      <alignment horizontal="center" vertical="center" wrapText="1"/>
    </xf>
    <xf numFmtId="0" fontId="6" fillId="2" borderId="88" xfId="0" applyFont="1" applyFill="1" applyBorder="1" applyAlignment="1">
      <alignment horizontal="distributed" vertical="center" justifyLastLine="1" shrinkToFit="1"/>
    </xf>
    <xf numFmtId="0" fontId="6" fillId="2" borderId="36" xfId="0" applyFont="1" applyFill="1" applyBorder="1" applyAlignment="1">
      <alignment horizontal="distributed" vertical="center" justifyLastLine="1" shrinkToFit="1"/>
    </xf>
    <xf numFmtId="41" fontId="6" fillId="0" borderId="0" xfId="0" applyNumberFormat="1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center" vertical="center" justifyLastLine="1"/>
    </xf>
    <xf numFmtId="0" fontId="6" fillId="3" borderId="88" xfId="0" applyFont="1" applyFill="1" applyBorder="1" applyAlignment="1">
      <alignment horizontal="center" vertical="center" justifyLastLine="1"/>
    </xf>
    <xf numFmtId="0" fontId="6" fillId="3" borderId="36" xfId="0" applyFont="1" applyFill="1" applyBorder="1" applyAlignment="1">
      <alignment horizontal="center" vertical="center" justifyLastLine="1"/>
    </xf>
    <xf numFmtId="0" fontId="6" fillId="3" borderId="18" xfId="0" applyFont="1" applyFill="1" applyBorder="1" applyAlignment="1">
      <alignment horizontal="center" vertical="center" justifyLastLine="1"/>
    </xf>
    <xf numFmtId="0" fontId="6" fillId="3" borderId="8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9" fillId="5" borderId="79" xfId="0" applyFont="1" applyFill="1" applyBorder="1" applyAlignment="1">
      <alignment horizontal="distributed" vertical="center" justifyLastLine="1"/>
    </xf>
    <xf numFmtId="0" fontId="9" fillId="5" borderId="81" xfId="0" applyFont="1" applyFill="1" applyBorder="1" applyAlignment="1">
      <alignment horizontal="distributed" vertical="center" justifyLastLine="1"/>
    </xf>
    <xf numFmtId="41" fontId="6" fillId="0" borderId="0" xfId="0" applyNumberFormat="1" applyFont="1" applyFill="1" applyAlignment="1">
      <alignment horizontal="left" vertical="center"/>
    </xf>
    <xf numFmtId="0" fontId="6" fillId="4" borderId="31" xfId="0" applyFont="1" applyFill="1" applyBorder="1" applyAlignment="1">
      <alignment horizontal="left" vertical="center" wrapText="1" justifyLastLine="1"/>
    </xf>
    <xf numFmtId="0" fontId="6" fillId="4" borderId="24" xfId="0" applyFont="1" applyFill="1" applyBorder="1" applyAlignment="1">
      <alignment horizontal="left" vertical="center" wrapText="1" justifyLastLine="1"/>
    </xf>
    <xf numFmtId="0" fontId="6" fillId="4" borderId="29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justifyLastLine="1"/>
    </xf>
    <xf numFmtId="0" fontId="6" fillId="4" borderId="64" xfId="0" applyFont="1" applyFill="1" applyBorder="1" applyAlignment="1">
      <alignment horizontal="distributed" vertical="center" justifyLastLine="1"/>
    </xf>
    <xf numFmtId="0" fontId="6" fillId="4" borderId="33" xfId="0" applyFont="1" applyFill="1" applyBorder="1" applyAlignment="1">
      <alignment horizontal="distributed" vertical="center" justifyLastLine="1"/>
    </xf>
    <xf numFmtId="0" fontId="6" fillId="4" borderId="29" xfId="0" applyFont="1" applyFill="1" applyBorder="1" applyAlignment="1">
      <alignment horizontal="distributed" vertical="center" wrapText="1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6" fillId="4" borderId="31" xfId="0" applyFont="1" applyFill="1" applyBorder="1" applyAlignment="1">
      <alignment horizontal="distributed" vertical="center" wrapText="1" justifyLastLine="1"/>
    </xf>
    <xf numFmtId="0" fontId="6" fillId="4" borderId="69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/>
    </xf>
    <xf numFmtId="0" fontId="6" fillId="3" borderId="216" xfId="0" applyFont="1" applyFill="1" applyBorder="1" applyAlignment="1">
      <alignment horizontal="center" vertical="center"/>
    </xf>
    <xf numFmtId="0" fontId="6" fillId="4" borderId="204" xfId="0" applyFont="1" applyFill="1" applyBorder="1" applyAlignment="1">
      <alignment horizontal="distributed" vertical="center" wrapText="1" justifyLastLine="1"/>
    </xf>
    <xf numFmtId="0" fontId="6" fillId="4" borderId="212" xfId="0" applyFont="1" applyFill="1" applyBorder="1" applyAlignment="1">
      <alignment horizontal="distributed" vertical="center" justifyLastLine="1"/>
    </xf>
  </cellXfs>
  <cellStyles count="8">
    <cellStyle name="ハイパーリンク" xfId="5" builtinId="8"/>
    <cellStyle name="桁区切り" xfId="7" builtinId="6"/>
    <cellStyle name="桁区切り 2" xfId="1"/>
    <cellStyle name="桁区切り 3" xfId="6"/>
    <cellStyle name="標準" xfId="0" builtinId="0"/>
    <cellStyle name="標準_４－４" xfId="4"/>
    <cellStyle name="標準_４－５" xfId="2"/>
    <cellStyle name="標準_４－６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BreakPreview" zoomScaleSheetLayoutView="100" workbookViewId="0">
      <selection activeCell="G14" sqref="G14"/>
    </sheetView>
  </sheetViews>
  <sheetFormatPr defaultColWidth="9" defaultRowHeight="17.399999999999999"/>
  <cols>
    <col min="1" max="1" width="58.6640625" style="3" bestFit="1" customWidth="1"/>
    <col min="2" max="2" width="13.21875" style="3" bestFit="1" customWidth="1"/>
    <col min="3" max="16384" width="9" style="3"/>
  </cols>
  <sheetData>
    <row r="1" spans="1:3" ht="26.4">
      <c r="A1" s="360" t="s">
        <v>172</v>
      </c>
      <c r="B1" s="1"/>
    </row>
    <row r="2" spans="1:3">
      <c r="A2" s="1"/>
      <c r="B2" s="1"/>
    </row>
    <row r="3" spans="1:3">
      <c r="A3" s="2" t="s">
        <v>92</v>
      </c>
      <c r="B3" s="1" t="s">
        <v>69</v>
      </c>
    </row>
    <row r="4" spans="1:3">
      <c r="A4" s="4" t="s">
        <v>100</v>
      </c>
      <c r="B4" s="3" t="s">
        <v>68</v>
      </c>
    </row>
    <row r="5" spans="1:3">
      <c r="A5" s="4" t="s">
        <v>93</v>
      </c>
      <c r="B5" s="3" t="s">
        <v>68</v>
      </c>
    </row>
    <row r="6" spans="1:3">
      <c r="A6" s="4" t="s">
        <v>118</v>
      </c>
      <c r="B6" s="3" t="s">
        <v>68</v>
      </c>
      <c r="C6" s="48"/>
    </row>
    <row r="7" spans="1:3">
      <c r="A7" s="4" t="s">
        <v>94</v>
      </c>
      <c r="B7" s="3" t="s">
        <v>68</v>
      </c>
      <c r="C7" s="48"/>
    </row>
    <row r="8" spans="1:3">
      <c r="A8" s="4" t="s">
        <v>95</v>
      </c>
      <c r="B8" s="3" t="s">
        <v>68</v>
      </c>
      <c r="C8" s="48"/>
    </row>
    <row r="9" spans="1:3">
      <c r="A9" s="4" t="s">
        <v>101</v>
      </c>
      <c r="B9" s="3" t="s">
        <v>68</v>
      </c>
      <c r="C9" s="48"/>
    </row>
    <row r="10" spans="1:3">
      <c r="A10" s="4" t="s">
        <v>96</v>
      </c>
      <c r="B10" s="3" t="s">
        <v>68</v>
      </c>
    </row>
    <row r="11" spans="1:3">
      <c r="A11" s="4" t="s">
        <v>97</v>
      </c>
      <c r="B11" s="3" t="s">
        <v>68</v>
      </c>
      <c r="C11" s="48"/>
    </row>
    <row r="12" spans="1:3">
      <c r="A12" s="4" t="s">
        <v>98</v>
      </c>
      <c r="B12" s="3" t="s">
        <v>68</v>
      </c>
    </row>
    <row r="13" spans="1:3">
      <c r="A13" s="4" t="s">
        <v>99</v>
      </c>
      <c r="B13" s="3" t="s">
        <v>68</v>
      </c>
      <c r="C13" s="48"/>
    </row>
  </sheetData>
  <phoneticPr fontId="1"/>
  <hyperlinks>
    <hyperlink ref="A4" location="'4-1'!A1" display="４－１表　母子自立支援員数"/>
    <hyperlink ref="A5" location="'4-2'!A1" display="４－２表　母子自立支援員の相談件数（県所管）"/>
    <hyperlink ref="A6" location="'4-3 '!A1" display="4－3表　母子家庭等家庭生活支援員派遣状況"/>
    <hyperlink ref="A7" location="'4-4 '!A1" display="4－4表　母子福祉資金貸付状況の推移"/>
    <hyperlink ref="A8" location="'4-5 '!A1" display="4－5表　寡婦福祉資金貸付状況の推移"/>
    <hyperlink ref="A9" location="'4-6'!A1" display="４－６表　ひとり親家庭等医療費助成事業実績"/>
    <hyperlink ref="A10" location="'4-7'!A1" display="４－７表　児童扶養手当受給資格者数（世帯類型別）"/>
    <hyperlink ref="A11" location="'4-8'!A1" display="４－８表　児童扶養手当受給資格者数の推移"/>
    <hyperlink ref="A12" location="'4-9 '!A1" display="４－９表　特別児童扶養手当受給資格者数の推移"/>
    <hyperlink ref="A13" location="'4-10 '!A1" display="４－10表　特別児童扶養手当受給資格者数及び支給対象児童数"/>
  </hyperlinks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showGridLines="0" view="pageBreakPreview" zoomScaleNormal="100" zoomScaleSheetLayoutView="100" workbookViewId="0">
      <pane xSplit="1" ySplit="2" topLeftCell="B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H3" sqref="H3"/>
    </sheetView>
  </sheetViews>
  <sheetFormatPr defaultColWidth="9" defaultRowHeight="17.399999999999999"/>
  <cols>
    <col min="1" max="1" width="15.44140625" style="6" customWidth="1"/>
    <col min="2" max="2" width="9.6640625" style="6" customWidth="1"/>
    <col min="3" max="7" width="10.77734375" style="6" customWidth="1"/>
    <col min="8" max="16384" width="9" style="6"/>
  </cols>
  <sheetData>
    <row r="1" spans="1:7" ht="23.4" customHeight="1" thickBot="1">
      <c r="A1" s="303" t="s">
        <v>149</v>
      </c>
      <c r="B1" s="303"/>
      <c r="C1" s="302"/>
      <c r="D1" s="302"/>
      <c r="E1" s="302"/>
      <c r="F1" s="302"/>
      <c r="G1" s="302" t="s">
        <v>154</v>
      </c>
    </row>
    <row r="2" spans="1:7" s="28" customFormat="1" ht="35.4" thickBot="1">
      <c r="A2" s="274" t="s">
        <v>112</v>
      </c>
      <c r="B2" s="446" t="s">
        <v>57</v>
      </c>
      <c r="C2" s="418" t="s">
        <v>120</v>
      </c>
      <c r="D2" s="52" t="s">
        <v>133</v>
      </c>
      <c r="E2" s="52" t="s">
        <v>142</v>
      </c>
      <c r="F2" s="52" t="s">
        <v>151</v>
      </c>
      <c r="G2" s="464" t="s">
        <v>155</v>
      </c>
    </row>
    <row r="3" spans="1:7" ht="18" thickBot="1">
      <c r="A3" s="655" t="s">
        <v>10</v>
      </c>
      <c r="B3" s="656"/>
      <c r="C3" s="415">
        <v>16613</v>
      </c>
      <c r="D3" s="208">
        <v>16517</v>
      </c>
      <c r="E3" s="208">
        <v>15974</v>
      </c>
      <c r="F3" s="208">
        <v>16070</v>
      </c>
      <c r="G3" s="209">
        <v>16449</v>
      </c>
    </row>
    <row r="4" spans="1:7" ht="18.600000000000001" thickTop="1" thickBot="1">
      <c r="A4" s="745" t="s">
        <v>108</v>
      </c>
      <c r="B4" s="447" t="s">
        <v>76</v>
      </c>
      <c r="C4" s="416">
        <v>12104</v>
      </c>
      <c r="D4" s="213">
        <v>11860</v>
      </c>
      <c r="E4" s="213">
        <v>11184</v>
      </c>
      <c r="F4" s="213">
        <v>11177</v>
      </c>
      <c r="G4" s="215">
        <v>11268</v>
      </c>
    </row>
    <row r="5" spans="1:7" ht="18" thickTop="1">
      <c r="A5" s="745"/>
      <c r="B5" s="67" t="s">
        <v>51</v>
      </c>
      <c r="C5" s="233">
        <v>7632</v>
      </c>
      <c r="D5" s="232">
        <v>7301</v>
      </c>
      <c r="E5" s="232">
        <v>6494</v>
      </c>
      <c r="F5" s="232">
        <v>6323</v>
      </c>
      <c r="G5" s="295">
        <v>6251</v>
      </c>
    </row>
    <row r="6" spans="1:7">
      <c r="A6" s="745"/>
      <c r="B6" s="67" t="s">
        <v>50</v>
      </c>
      <c r="C6" s="35">
        <v>2323</v>
      </c>
      <c r="D6" s="34">
        <v>2354</v>
      </c>
      <c r="E6" s="34">
        <v>2424</v>
      </c>
      <c r="F6" s="34">
        <v>2531</v>
      </c>
      <c r="G6" s="296">
        <v>2692</v>
      </c>
    </row>
    <row r="7" spans="1:7">
      <c r="A7" s="745"/>
      <c r="B7" s="67" t="s">
        <v>49</v>
      </c>
      <c r="C7" s="35">
        <v>1545</v>
      </c>
      <c r="D7" s="34">
        <v>1606</v>
      </c>
      <c r="E7" s="34">
        <v>1637</v>
      </c>
      <c r="F7" s="34">
        <v>1680</v>
      </c>
      <c r="G7" s="296">
        <v>1685</v>
      </c>
    </row>
    <row r="8" spans="1:7" ht="18" thickBot="1">
      <c r="A8" s="746"/>
      <c r="B8" s="67" t="s">
        <v>48</v>
      </c>
      <c r="C8" s="35">
        <v>604</v>
      </c>
      <c r="D8" s="34">
        <v>599</v>
      </c>
      <c r="E8" s="34">
        <v>629</v>
      </c>
      <c r="F8" s="34">
        <v>643</v>
      </c>
      <c r="G8" s="296">
        <v>640</v>
      </c>
    </row>
    <row r="9" spans="1:7" ht="18" thickBot="1">
      <c r="A9" s="655" t="s">
        <v>62</v>
      </c>
      <c r="B9" s="656"/>
      <c r="C9" s="415">
        <v>4509</v>
      </c>
      <c r="D9" s="208">
        <v>4657</v>
      </c>
      <c r="E9" s="208">
        <v>4790</v>
      </c>
      <c r="F9" s="208">
        <v>4893</v>
      </c>
      <c r="G9" s="209">
        <v>5181</v>
      </c>
    </row>
    <row r="10" spans="1:7" ht="18.600000000000001" thickTop="1" thickBot="1">
      <c r="A10" s="742" t="s">
        <v>47</v>
      </c>
      <c r="B10" s="447" t="s">
        <v>76</v>
      </c>
      <c r="C10" s="416">
        <v>1660</v>
      </c>
      <c r="D10" s="213">
        <v>1706</v>
      </c>
      <c r="E10" s="213">
        <v>1759</v>
      </c>
      <c r="F10" s="213">
        <v>1789</v>
      </c>
      <c r="G10" s="215">
        <v>1910</v>
      </c>
    </row>
    <row r="11" spans="1:7" ht="18" thickTop="1">
      <c r="A11" s="742"/>
      <c r="B11" s="69" t="s">
        <v>46</v>
      </c>
      <c r="C11" s="231">
        <v>406</v>
      </c>
      <c r="D11" s="230">
        <v>408</v>
      </c>
      <c r="E11" s="230">
        <v>446</v>
      </c>
      <c r="F11" s="230">
        <v>460</v>
      </c>
      <c r="G11" s="297">
        <v>508</v>
      </c>
    </row>
    <row r="12" spans="1:7">
      <c r="A12" s="742"/>
      <c r="B12" s="70" t="s">
        <v>39</v>
      </c>
      <c r="C12" s="44">
        <v>683</v>
      </c>
      <c r="D12" s="43">
        <v>701</v>
      </c>
      <c r="E12" s="43">
        <v>711</v>
      </c>
      <c r="F12" s="43">
        <v>715</v>
      </c>
      <c r="G12" s="298">
        <v>736</v>
      </c>
    </row>
    <row r="13" spans="1:7">
      <c r="A13" s="742"/>
      <c r="B13" s="70" t="s">
        <v>33</v>
      </c>
      <c r="C13" s="44">
        <v>390</v>
      </c>
      <c r="D13" s="43">
        <v>406</v>
      </c>
      <c r="E13" s="43">
        <v>407</v>
      </c>
      <c r="F13" s="43">
        <v>421</v>
      </c>
      <c r="G13" s="298">
        <v>466</v>
      </c>
    </row>
    <row r="14" spans="1:7">
      <c r="A14" s="742"/>
      <c r="B14" s="128" t="s">
        <v>32</v>
      </c>
      <c r="C14" s="44">
        <v>83</v>
      </c>
      <c r="D14" s="43">
        <v>89</v>
      </c>
      <c r="E14" s="43">
        <v>87</v>
      </c>
      <c r="F14" s="43">
        <v>87</v>
      </c>
      <c r="G14" s="298">
        <v>91</v>
      </c>
    </row>
    <row r="15" spans="1:7">
      <c r="A15" s="742"/>
      <c r="B15" s="70" t="s">
        <v>45</v>
      </c>
      <c r="C15" s="44">
        <v>55</v>
      </c>
      <c r="D15" s="43">
        <v>60</v>
      </c>
      <c r="E15" s="43">
        <v>65</v>
      </c>
      <c r="F15" s="43">
        <v>64</v>
      </c>
      <c r="G15" s="298">
        <v>66</v>
      </c>
    </row>
    <row r="16" spans="1:7">
      <c r="A16" s="743"/>
      <c r="B16" s="71" t="s">
        <v>44</v>
      </c>
      <c r="C16" s="46">
        <v>43</v>
      </c>
      <c r="D16" s="45">
        <v>42</v>
      </c>
      <c r="E16" s="45">
        <v>43</v>
      </c>
      <c r="F16" s="45">
        <v>42</v>
      </c>
      <c r="G16" s="299">
        <v>43</v>
      </c>
    </row>
    <row r="17" spans="1:7" ht="18" thickBot="1">
      <c r="A17" s="741" t="s">
        <v>64</v>
      </c>
      <c r="B17" s="75" t="s">
        <v>76</v>
      </c>
      <c r="C17" s="417">
        <v>438</v>
      </c>
      <c r="D17" s="202">
        <v>453</v>
      </c>
      <c r="E17" s="202">
        <v>461</v>
      </c>
      <c r="F17" s="202">
        <v>461</v>
      </c>
      <c r="G17" s="204">
        <v>466</v>
      </c>
    </row>
    <row r="18" spans="1:7" ht="18" thickTop="1">
      <c r="A18" s="742"/>
      <c r="B18" s="69" t="s">
        <v>29</v>
      </c>
      <c r="C18" s="231">
        <v>265</v>
      </c>
      <c r="D18" s="230">
        <v>273</v>
      </c>
      <c r="E18" s="230">
        <v>282</v>
      </c>
      <c r="F18" s="230">
        <v>279</v>
      </c>
      <c r="G18" s="297">
        <v>283</v>
      </c>
    </row>
    <row r="19" spans="1:7">
      <c r="A19" s="743"/>
      <c r="B19" s="72" t="s">
        <v>28</v>
      </c>
      <c r="C19" s="46">
        <v>173</v>
      </c>
      <c r="D19" s="45">
        <v>180</v>
      </c>
      <c r="E19" s="45">
        <v>179</v>
      </c>
      <c r="F19" s="45">
        <v>182</v>
      </c>
      <c r="G19" s="299">
        <v>183</v>
      </c>
    </row>
    <row r="20" spans="1:7" ht="18" thickBot="1">
      <c r="A20" s="741" t="s">
        <v>43</v>
      </c>
      <c r="B20" s="75" t="s">
        <v>76</v>
      </c>
      <c r="C20" s="417">
        <v>269</v>
      </c>
      <c r="D20" s="202">
        <v>271</v>
      </c>
      <c r="E20" s="202">
        <v>269</v>
      </c>
      <c r="F20" s="202">
        <v>287</v>
      </c>
      <c r="G20" s="204">
        <v>323</v>
      </c>
    </row>
    <row r="21" spans="1:7" ht="18" thickTop="1">
      <c r="A21" s="742"/>
      <c r="B21" s="69" t="s">
        <v>42</v>
      </c>
      <c r="C21" s="231">
        <v>180</v>
      </c>
      <c r="D21" s="230">
        <v>182</v>
      </c>
      <c r="E21" s="230">
        <v>181</v>
      </c>
      <c r="F21" s="230">
        <v>189</v>
      </c>
      <c r="G21" s="297">
        <v>209</v>
      </c>
    </row>
    <row r="22" spans="1:7">
      <c r="A22" s="742"/>
      <c r="B22" s="70" t="s">
        <v>41</v>
      </c>
      <c r="C22" s="44">
        <v>56</v>
      </c>
      <c r="D22" s="43">
        <v>57</v>
      </c>
      <c r="E22" s="43">
        <v>54</v>
      </c>
      <c r="F22" s="43">
        <v>66</v>
      </c>
      <c r="G22" s="298">
        <v>77</v>
      </c>
    </row>
    <row r="23" spans="1:7">
      <c r="A23" s="743"/>
      <c r="B23" s="71" t="s">
        <v>40</v>
      </c>
      <c r="C23" s="46">
        <v>33</v>
      </c>
      <c r="D23" s="45">
        <v>32</v>
      </c>
      <c r="E23" s="45">
        <v>34</v>
      </c>
      <c r="F23" s="45">
        <v>32</v>
      </c>
      <c r="G23" s="299">
        <v>37</v>
      </c>
    </row>
    <row r="24" spans="1:7" ht="18" thickBot="1">
      <c r="A24" s="741" t="s">
        <v>31</v>
      </c>
      <c r="B24" s="75" t="s">
        <v>76</v>
      </c>
      <c r="C24" s="417">
        <v>37</v>
      </c>
      <c r="D24" s="202">
        <v>38</v>
      </c>
      <c r="E24" s="202">
        <v>43</v>
      </c>
      <c r="F24" s="202">
        <v>50</v>
      </c>
      <c r="G24" s="204">
        <v>47</v>
      </c>
    </row>
    <row r="25" spans="1:7" ht="18" thickTop="1">
      <c r="A25" s="743"/>
      <c r="B25" s="67" t="s">
        <v>30</v>
      </c>
      <c r="C25" s="233">
        <v>37</v>
      </c>
      <c r="D25" s="232">
        <v>38</v>
      </c>
      <c r="E25" s="232">
        <v>43</v>
      </c>
      <c r="F25" s="232">
        <v>50</v>
      </c>
      <c r="G25" s="295">
        <v>47</v>
      </c>
    </row>
    <row r="26" spans="1:7" ht="18" thickBot="1">
      <c r="A26" s="741" t="s">
        <v>38</v>
      </c>
      <c r="B26" s="75" t="s">
        <v>76</v>
      </c>
      <c r="C26" s="417">
        <v>364</v>
      </c>
      <c r="D26" s="202">
        <v>362</v>
      </c>
      <c r="E26" s="202">
        <v>355</v>
      </c>
      <c r="F26" s="202">
        <v>359</v>
      </c>
      <c r="G26" s="204">
        <v>371</v>
      </c>
    </row>
    <row r="27" spans="1:7" ht="18" thickTop="1">
      <c r="A27" s="742"/>
      <c r="B27" s="69" t="s">
        <v>37</v>
      </c>
      <c r="C27" s="231">
        <v>300</v>
      </c>
      <c r="D27" s="230">
        <v>306</v>
      </c>
      <c r="E27" s="230">
        <v>303</v>
      </c>
      <c r="F27" s="230">
        <v>307</v>
      </c>
      <c r="G27" s="297">
        <v>313</v>
      </c>
    </row>
    <row r="28" spans="1:7">
      <c r="A28" s="742"/>
      <c r="B28" s="70" t="s">
        <v>36</v>
      </c>
      <c r="C28" s="44">
        <v>7</v>
      </c>
      <c r="D28" s="43">
        <v>4</v>
      </c>
      <c r="E28" s="43">
        <v>4</v>
      </c>
      <c r="F28" s="43">
        <v>2</v>
      </c>
      <c r="G28" s="298">
        <v>3</v>
      </c>
    </row>
    <row r="29" spans="1:7">
      <c r="A29" s="742"/>
      <c r="B29" s="70" t="s">
        <v>35</v>
      </c>
      <c r="C29" s="44">
        <v>14</v>
      </c>
      <c r="D29" s="43">
        <v>13</v>
      </c>
      <c r="E29" s="43">
        <v>10</v>
      </c>
      <c r="F29" s="43">
        <v>12</v>
      </c>
      <c r="G29" s="298">
        <v>13</v>
      </c>
    </row>
    <row r="30" spans="1:7">
      <c r="A30" s="743"/>
      <c r="B30" s="71" t="s">
        <v>34</v>
      </c>
      <c r="C30" s="46">
        <v>43</v>
      </c>
      <c r="D30" s="45">
        <v>39</v>
      </c>
      <c r="E30" s="45">
        <v>38</v>
      </c>
      <c r="F30" s="45">
        <v>38</v>
      </c>
      <c r="G30" s="299">
        <v>42</v>
      </c>
    </row>
    <row r="31" spans="1:7" ht="18" thickBot="1">
      <c r="A31" s="741" t="s">
        <v>63</v>
      </c>
      <c r="B31" s="75" t="s">
        <v>76</v>
      </c>
      <c r="C31" s="417">
        <v>165</v>
      </c>
      <c r="D31" s="202">
        <v>172</v>
      </c>
      <c r="E31" s="202">
        <v>164</v>
      </c>
      <c r="F31" s="202">
        <v>169</v>
      </c>
      <c r="G31" s="204">
        <v>179</v>
      </c>
    </row>
    <row r="32" spans="1:7" ht="18" thickTop="1">
      <c r="A32" s="742"/>
      <c r="B32" s="69" t="s">
        <v>17</v>
      </c>
      <c r="C32" s="231">
        <v>55</v>
      </c>
      <c r="D32" s="230">
        <v>62</v>
      </c>
      <c r="E32" s="230">
        <v>62</v>
      </c>
      <c r="F32" s="230">
        <v>64</v>
      </c>
      <c r="G32" s="297">
        <v>71</v>
      </c>
    </row>
    <row r="33" spans="1:7">
      <c r="A33" s="742"/>
      <c r="B33" s="70" t="s">
        <v>16</v>
      </c>
      <c r="C33" s="44">
        <v>10</v>
      </c>
      <c r="D33" s="43">
        <v>9</v>
      </c>
      <c r="E33" s="43">
        <v>8</v>
      </c>
      <c r="F33" s="43">
        <v>8</v>
      </c>
      <c r="G33" s="298">
        <v>7</v>
      </c>
    </row>
    <row r="34" spans="1:7">
      <c r="A34" s="742"/>
      <c r="B34" s="70" t="s">
        <v>15</v>
      </c>
      <c r="C34" s="44">
        <v>36</v>
      </c>
      <c r="D34" s="43">
        <v>40</v>
      </c>
      <c r="E34" s="43">
        <v>38</v>
      </c>
      <c r="F34" s="43">
        <v>39</v>
      </c>
      <c r="G34" s="298">
        <v>39</v>
      </c>
    </row>
    <row r="35" spans="1:7">
      <c r="A35" s="742"/>
      <c r="B35" s="70" t="s">
        <v>14</v>
      </c>
      <c r="C35" s="44">
        <v>21</v>
      </c>
      <c r="D35" s="43">
        <v>18</v>
      </c>
      <c r="E35" s="43">
        <v>16</v>
      </c>
      <c r="F35" s="43">
        <v>15</v>
      </c>
      <c r="G35" s="298">
        <v>17</v>
      </c>
    </row>
    <row r="36" spans="1:7">
      <c r="A36" s="742"/>
      <c r="B36" s="70" t="s">
        <v>13</v>
      </c>
      <c r="C36" s="44">
        <v>10</v>
      </c>
      <c r="D36" s="43">
        <v>11</v>
      </c>
      <c r="E36" s="43">
        <v>10</v>
      </c>
      <c r="F36" s="43">
        <v>13</v>
      </c>
      <c r="G36" s="298">
        <v>13</v>
      </c>
    </row>
    <row r="37" spans="1:7">
      <c r="A37" s="743"/>
      <c r="B37" s="71" t="s">
        <v>12</v>
      </c>
      <c r="C37" s="46">
        <v>33</v>
      </c>
      <c r="D37" s="45">
        <v>32</v>
      </c>
      <c r="E37" s="45">
        <v>30</v>
      </c>
      <c r="F37" s="45">
        <v>30</v>
      </c>
      <c r="G37" s="299">
        <v>32</v>
      </c>
    </row>
    <row r="38" spans="1:7" ht="18" thickBot="1">
      <c r="A38" s="741" t="s">
        <v>27</v>
      </c>
      <c r="B38" s="75" t="s">
        <v>76</v>
      </c>
      <c r="C38" s="417">
        <v>890</v>
      </c>
      <c r="D38" s="202">
        <v>937</v>
      </c>
      <c r="E38" s="202">
        <v>980</v>
      </c>
      <c r="F38" s="202">
        <v>1007</v>
      </c>
      <c r="G38" s="204">
        <v>1092</v>
      </c>
    </row>
    <row r="39" spans="1:7" ht="18" thickTop="1">
      <c r="A39" s="742"/>
      <c r="B39" s="73" t="s">
        <v>26</v>
      </c>
      <c r="C39" s="231">
        <v>403</v>
      </c>
      <c r="D39" s="230">
        <v>440</v>
      </c>
      <c r="E39" s="230">
        <v>450</v>
      </c>
      <c r="F39" s="230">
        <v>461</v>
      </c>
      <c r="G39" s="297">
        <v>493</v>
      </c>
    </row>
    <row r="40" spans="1:7">
      <c r="A40" s="742"/>
      <c r="B40" s="70" t="s">
        <v>25</v>
      </c>
      <c r="C40" s="44">
        <v>221</v>
      </c>
      <c r="D40" s="43">
        <v>217</v>
      </c>
      <c r="E40" s="43">
        <v>233</v>
      </c>
      <c r="F40" s="43">
        <v>239</v>
      </c>
      <c r="G40" s="298">
        <v>265</v>
      </c>
    </row>
    <row r="41" spans="1:7">
      <c r="A41" s="742"/>
      <c r="B41" s="70" t="s">
        <v>24</v>
      </c>
      <c r="C41" s="44">
        <v>201</v>
      </c>
      <c r="D41" s="43">
        <v>214</v>
      </c>
      <c r="E41" s="43">
        <v>230</v>
      </c>
      <c r="F41" s="43">
        <v>237</v>
      </c>
      <c r="G41" s="298">
        <v>259</v>
      </c>
    </row>
    <row r="42" spans="1:7">
      <c r="A42" s="742"/>
      <c r="B42" s="70" t="s">
        <v>23</v>
      </c>
      <c r="C42" s="44">
        <v>63</v>
      </c>
      <c r="D42" s="43">
        <v>64</v>
      </c>
      <c r="E42" s="43">
        <v>65</v>
      </c>
      <c r="F42" s="43">
        <v>67</v>
      </c>
      <c r="G42" s="298">
        <v>71</v>
      </c>
    </row>
    <row r="43" spans="1:7">
      <c r="A43" s="743"/>
      <c r="B43" s="71" t="s">
        <v>22</v>
      </c>
      <c r="C43" s="46">
        <v>2</v>
      </c>
      <c r="D43" s="45">
        <v>2</v>
      </c>
      <c r="E43" s="45">
        <v>2</v>
      </c>
      <c r="F43" s="45">
        <v>3</v>
      </c>
      <c r="G43" s="299">
        <v>4</v>
      </c>
    </row>
    <row r="44" spans="1:7" ht="18" thickBot="1">
      <c r="A44" s="741" t="s">
        <v>21</v>
      </c>
      <c r="B44" s="75" t="s">
        <v>76</v>
      </c>
      <c r="C44" s="417">
        <v>686</v>
      </c>
      <c r="D44" s="202">
        <v>718</v>
      </c>
      <c r="E44" s="202">
        <v>759</v>
      </c>
      <c r="F44" s="202">
        <v>771</v>
      </c>
      <c r="G44" s="204">
        <v>793</v>
      </c>
    </row>
    <row r="45" spans="1:7" ht="18" thickTop="1">
      <c r="A45" s="742"/>
      <c r="B45" s="69" t="s">
        <v>20</v>
      </c>
      <c r="C45" s="231">
        <v>515</v>
      </c>
      <c r="D45" s="230">
        <v>541</v>
      </c>
      <c r="E45" s="230">
        <v>578</v>
      </c>
      <c r="F45" s="230">
        <v>584</v>
      </c>
      <c r="G45" s="297">
        <v>603</v>
      </c>
    </row>
    <row r="46" spans="1:7" ht="18" thickBot="1">
      <c r="A46" s="744"/>
      <c r="B46" s="74" t="s">
        <v>19</v>
      </c>
      <c r="C46" s="235">
        <v>171</v>
      </c>
      <c r="D46" s="234">
        <v>177</v>
      </c>
      <c r="E46" s="236">
        <v>181</v>
      </c>
      <c r="F46" s="234">
        <v>187</v>
      </c>
      <c r="G46" s="612">
        <v>190</v>
      </c>
    </row>
    <row r="47" spans="1:7">
      <c r="A47" s="740" t="s">
        <v>5</v>
      </c>
      <c r="B47" s="740"/>
    </row>
    <row r="48" spans="1:7">
      <c r="A48" s="325" t="s">
        <v>106</v>
      </c>
      <c r="B48" s="325"/>
    </row>
    <row r="49" spans="1:2">
      <c r="A49" s="7"/>
      <c r="B49" s="7"/>
    </row>
    <row r="50" spans="1:2">
      <c r="A50" s="7"/>
      <c r="B50" s="7"/>
    </row>
  </sheetData>
  <mergeCells count="12">
    <mergeCell ref="A47:B47"/>
    <mergeCell ref="A26:A30"/>
    <mergeCell ref="A20:A23"/>
    <mergeCell ref="A10:A16"/>
    <mergeCell ref="A3:B3"/>
    <mergeCell ref="A31:A37"/>
    <mergeCell ref="A9:B9"/>
    <mergeCell ref="A44:A46"/>
    <mergeCell ref="A38:A43"/>
    <mergeCell ref="A17:A19"/>
    <mergeCell ref="A24:A25"/>
    <mergeCell ref="A4:A8"/>
  </mergeCells>
  <phoneticPr fontI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view="pageBreakPreview" zoomScale="98" zoomScaleNormal="100" zoomScaleSheetLayoutView="98" workbookViewId="0">
      <pane xSplit="1" ySplit="3" topLeftCell="B4" activePane="bottomRight" state="frozen"/>
      <selection activeCell="A11" sqref="A11:A17"/>
      <selection pane="topRight" activeCell="A11" sqref="A11:A17"/>
      <selection pane="bottomLeft" activeCell="A11" sqref="A11:A17"/>
      <selection pane="bottomRight" sqref="A1:H1"/>
    </sheetView>
  </sheetViews>
  <sheetFormatPr defaultColWidth="9" defaultRowHeight="17.399999999999999"/>
  <cols>
    <col min="1" max="1" width="15.33203125" style="5" customWidth="1"/>
    <col min="2" max="2" width="10.77734375" style="5" customWidth="1"/>
    <col min="3" max="3" width="12.88671875" style="5" customWidth="1"/>
    <col min="4" max="4" width="9.33203125" style="5" bestFit="1" customWidth="1"/>
    <col min="5" max="13" width="8.6640625" style="5" customWidth="1"/>
    <col min="14" max="16384" width="9" style="5"/>
  </cols>
  <sheetData>
    <row r="1" spans="1:13" ht="18" thickBot="1">
      <c r="A1" s="712" t="s">
        <v>150</v>
      </c>
      <c r="B1" s="712"/>
      <c r="C1" s="712"/>
      <c r="D1" s="712"/>
      <c r="E1" s="712"/>
      <c r="F1" s="712"/>
      <c r="G1" s="712"/>
      <c r="H1" s="712"/>
      <c r="I1" s="760" t="s">
        <v>153</v>
      </c>
      <c r="J1" s="760"/>
      <c r="K1" s="760"/>
      <c r="L1" s="760"/>
      <c r="M1" s="760"/>
    </row>
    <row r="2" spans="1:13" s="450" customFormat="1">
      <c r="A2" s="750" t="s">
        <v>112</v>
      </c>
      <c r="B2" s="752" t="s">
        <v>57</v>
      </c>
      <c r="C2" s="762" t="s">
        <v>116</v>
      </c>
      <c r="D2" s="754" t="s">
        <v>56</v>
      </c>
      <c r="E2" s="756" t="s">
        <v>107</v>
      </c>
      <c r="F2" s="758" t="s">
        <v>55</v>
      </c>
      <c r="G2" s="759"/>
      <c r="H2" s="717" t="s">
        <v>54</v>
      </c>
      <c r="I2" s="718"/>
      <c r="J2" s="718" t="s">
        <v>53</v>
      </c>
      <c r="K2" s="718"/>
      <c r="L2" s="718" t="s">
        <v>52</v>
      </c>
      <c r="M2" s="756"/>
    </row>
    <row r="3" spans="1:13" ht="18" thickBot="1">
      <c r="A3" s="751"/>
      <c r="B3" s="753"/>
      <c r="C3" s="763"/>
      <c r="D3" s="755"/>
      <c r="E3" s="757"/>
      <c r="F3" s="237" t="s">
        <v>90</v>
      </c>
      <c r="G3" s="269" t="s">
        <v>91</v>
      </c>
      <c r="H3" s="50" t="s">
        <v>90</v>
      </c>
      <c r="I3" s="51" t="s">
        <v>91</v>
      </c>
      <c r="J3" s="51" t="s">
        <v>90</v>
      </c>
      <c r="K3" s="51" t="s">
        <v>91</v>
      </c>
      <c r="L3" s="51" t="s">
        <v>90</v>
      </c>
      <c r="M3" s="453" t="s">
        <v>91</v>
      </c>
    </row>
    <row r="4" spans="1:13" ht="18" thickBot="1">
      <c r="A4" s="622" t="s">
        <v>10</v>
      </c>
      <c r="B4" s="623"/>
      <c r="C4" s="258">
        <v>16449</v>
      </c>
      <c r="D4" s="212">
        <v>13863</v>
      </c>
      <c r="E4" s="256">
        <v>2586</v>
      </c>
      <c r="F4" s="257">
        <v>6856</v>
      </c>
      <c r="G4" s="214">
        <v>8648</v>
      </c>
      <c r="H4" s="212">
        <v>1072</v>
      </c>
      <c r="I4" s="213">
        <v>794</v>
      </c>
      <c r="J4" s="213">
        <v>5638</v>
      </c>
      <c r="K4" s="213">
        <v>7813</v>
      </c>
      <c r="L4" s="213">
        <v>146</v>
      </c>
      <c r="M4" s="256">
        <v>41</v>
      </c>
    </row>
    <row r="5" spans="1:13" ht="18.600000000000001" thickTop="1" thickBot="1">
      <c r="A5" s="761"/>
      <c r="B5" s="75" t="s">
        <v>76</v>
      </c>
      <c r="C5" s="259">
        <v>11268</v>
      </c>
      <c r="D5" s="201">
        <v>9323</v>
      </c>
      <c r="E5" s="224">
        <v>1945</v>
      </c>
      <c r="F5" s="223">
        <v>4868</v>
      </c>
      <c r="G5" s="203">
        <v>5730</v>
      </c>
      <c r="H5" s="201">
        <v>757</v>
      </c>
      <c r="I5" s="202">
        <v>537</v>
      </c>
      <c r="J5" s="202">
        <v>3988</v>
      </c>
      <c r="K5" s="202">
        <v>5153</v>
      </c>
      <c r="L5" s="202">
        <v>123</v>
      </c>
      <c r="M5" s="224">
        <v>40</v>
      </c>
    </row>
    <row r="6" spans="1:13" ht="18.75" customHeight="1" thickTop="1">
      <c r="A6" s="761"/>
      <c r="B6" s="67" t="s">
        <v>51</v>
      </c>
      <c r="C6" s="260">
        <v>6251</v>
      </c>
      <c r="D6" s="122">
        <v>4989</v>
      </c>
      <c r="E6" s="249">
        <v>1262</v>
      </c>
      <c r="F6" s="243">
        <v>2468</v>
      </c>
      <c r="G6" s="200">
        <v>3007</v>
      </c>
      <c r="H6" s="122">
        <v>440</v>
      </c>
      <c r="I6" s="205">
        <v>239</v>
      </c>
      <c r="J6" s="205">
        <v>2012</v>
      </c>
      <c r="K6" s="205">
        <v>2758</v>
      </c>
      <c r="L6" s="205">
        <v>16</v>
      </c>
      <c r="M6" s="249">
        <v>10</v>
      </c>
    </row>
    <row r="7" spans="1:13">
      <c r="A7" s="761"/>
      <c r="B7" s="67" t="s">
        <v>50</v>
      </c>
      <c r="C7" s="260">
        <v>2692</v>
      </c>
      <c r="D7" s="40">
        <v>2244</v>
      </c>
      <c r="E7" s="32">
        <v>448</v>
      </c>
      <c r="F7" s="238">
        <v>1580</v>
      </c>
      <c r="G7" s="271">
        <v>1330</v>
      </c>
      <c r="H7" s="40">
        <v>183</v>
      </c>
      <c r="I7" s="30">
        <v>155</v>
      </c>
      <c r="J7" s="30">
        <v>1311</v>
      </c>
      <c r="K7" s="30">
        <v>1146</v>
      </c>
      <c r="L7" s="30">
        <v>86</v>
      </c>
      <c r="M7" s="32">
        <v>29</v>
      </c>
    </row>
    <row r="8" spans="1:13">
      <c r="A8" s="761"/>
      <c r="B8" s="67" t="s">
        <v>49</v>
      </c>
      <c r="C8" s="260">
        <v>1685</v>
      </c>
      <c r="D8" s="40">
        <v>1517</v>
      </c>
      <c r="E8" s="32">
        <v>168</v>
      </c>
      <c r="F8" s="238">
        <v>532</v>
      </c>
      <c r="G8" s="271">
        <v>1085</v>
      </c>
      <c r="H8" s="40">
        <v>105</v>
      </c>
      <c r="I8" s="30">
        <v>97</v>
      </c>
      <c r="J8" s="30">
        <v>408</v>
      </c>
      <c r="K8" s="30">
        <v>988</v>
      </c>
      <c r="L8" s="30">
        <v>19</v>
      </c>
      <c r="M8" s="32" t="s">
        <v>168</v>
      </c>
    </row>
    <row r="9" spans="1:13" ht="15.45" customHeight="1">
      <c r="A9" s="761"/>
      <c r="B9" s="68" t="s">
        <v>48</v>
      </c>
      <c r="C9" s="261">
        <v>640</v>
      </c>
      <c r="D9" s="220">
        <v>573</v>
      </c>
      <c r="E9" s="33">
        <v>67</v>
      </c>
      <c r="F9" s="239">
        <v>288</v>
      </c>
      <c r="G9" s="272">
        <v>308</v>
      </c>
      <c r="H9" s="220">
        <v>29</v>
      </c>
      <c r="I9" s="221">
        <v>46</v>
      </c>
      <c r="J9" s="221">
        <v>257</v>
      </c>
      <c r="K9" s="221">
        <v>261</v>
      </c>
      <c r="L9" s="221">
        <v>2</v>
      </c>
      <c r="M9" s="33">
        <v>1</v>
      </c>
    </row>
    <row r="10" spans="1:13" ht="25.2" customHeight="1" thickBot="1">
      <c r="A10" s="747" t="s">
        <v>62</v>
      </c>
      <c r="B10" s="748"/>
      <c r="C10" s="259">
        <v>5181</v>
      </c>
      <c r="D10" s="201">
        <v>4540</v>
      </c>
      <c r="E10" s="224">
        <v>641</v>
      </c>
      <c r="F10" s="223">
        <v>1988</v>
      </c>
      <c r="G10" s="203">
        <v>2918</v>
      </c>
      <c r="H10" s="201">
        <v>315</v>
      </c>
      <c r="I10" s="202">
        <v>257</v>
      </c>
      <c r="J10" s="202">
        <v>1650</v>
      </c>
      <c r="K10" s="202">
        <v>2660</v>
      </c>
      <c r="L10" s="202">
        <v>23</v>
      </c>
      <c r="M10" s="224">
        <v>1</v>
      </c>
    </row>
    <row r="11" spans="1:13" ht="18.600000000000001" thickTop="1" thickBot="1">
      <c r="A11" s="689" t="s">
        <v>47</v>
      </c>
      <c r="B11" s="452" t="s">
        <v>76</v>
      </c>
      <c r="C11" s="259">
        <v>1910</v>
      </c>
      <c r="D11" s="201">
        <v>1624</v>
      </c>
      <c r="E11" s="224">
        <v>286</v>
      </c>
      <c r="F11" s="223">
        <v>773</v>
      </c>
      <c r="G11" s="203">
        <v>957</v>
      </c>
      <c r="H11" s="201">
        <v>125</v>
      </c>
      <c r="I11" s="202">
        <v>103</v>
      </c>
      <c r="J11" s="202">
        <v>637</v>
      </c>
      <c r="K11" s="202">
        <v>854</v>
      </c>
      <c r="L11" s="202">
        <v>11</v>
      </c>
      <c r="M11" s="224" t="s">
        <v>168</v>
      </c>
    </row>
    <row r="12" spans="1:13" ht="18" thickTop="1">
      <c r="A12" s="689"/>
      <c r="B12" s="69" t="s">
        <v>46</v>
      </c>
      <c r="C12" s="262">
        <v>508</v>
      </c>
      <c r="D12" s="250">
        <v>460</v>
      </c>
      <c r="E12" s="240">
        <v>48</v>
      </c>
      <c r="F12" s="239">
        <v>207</v>
      </c>
      <c r="G12" s="272">
        <v>292</v>
      </c>
      <c r="H12" s="250">
        <v>35</v>
      </c>
      <c r="I12" s="198">
        <v>29</v>
      </c>
      <c r="J12" s="198">
        <v>170</v>
      </c>
      <c r="K12" s="198">
        <v>263</v>
      </c>
      <c r="L12" s="198">
        <v>2</v>
      </c>
      <c r="M12" s="240" t="s">
        <v>168</v>
      </c>
    </row>
    <row r="13" spans="1:13">
      <c r="A13" s="689"/>
      <c r="B13" s="70" t="s">
        <v>39</v>
      </c>
      <c r="C13" s="263">
        <v>736</v>
      </c>
      <c r="D13" s="210">
        <v>585</v>
      </c>
      <c r="E13" s="47">
        <v>151</v>
      </c>
      <c r="F13" s="239">
        <v>315</v>
      </c>
      <c r="G13" s="272">
        <v>301</v>
      </c>
      <c r="H13" s="210">
        <v>48</v>
      </c>
      <c r="I13" s="37">
        <v>38</v>
      </c>
      <c r="J13" s="37">
        <v>261</v>
      </c>
      <c r="K13" s="37">
        <v>263</v>
      </c>
      <c r="L13" s="37">
        <v>6</v>
      </c>
      <c r="M13" s="47" t="s">
        <v>168</v>
      </c>
    </row>
    <row r="14" spans="1:13">
      <c r="A14" s="689"/>
      <c r="B14" s="70" t="s">
        <v>33</v>
      </c>
      <c r="C14" s="263">
        <v>466</v>
      </c>
      <c r="D14" s="210">
        <v>403</v>
      </c>
      <c r="E14" s="47">
        <v>63</v>
      </c>
      <c r="F14" s="239">
        <v>169</v>
      </c>
      <c r="G14" s="272">
        <v>249</v>
      </c>
      <c r="H14" s="210">
        <v>25</v>
      </c>
      <c r="I14" s="37">
        <v>24</v>
      </c>
      <c r="J14" s="37">
        <v>141</v>
      </c>
      <c r="K14" s="37">
        <v>225</v>
      </c>
      <c r="L14" s="37">
        <v>3</v>
      </c>
      <c r="M14" s="47" t="s">
        <v>168</v>
      </c>
    </row>
    <row r="15" spans="1:13">
      <c r="A15" s="689"/>
      <c r="B15" s="128" t="s">
        <v>32</v>
      </c>
      <c r="C15" s="264">
        <v>91</v>
      </c>
      <c r="D15" s="210">
        <v>82</v>
      </c>
      <c r="E15" s="47">
        <v>9</v>
      </c>
      <c r="F15" s="239">
        <v>41</v>
      </c>
      <c r="G15" s="272">
        <v>52</v>
      </c>
      <c r="H15" s="210">
        <v>10</v>
      </c>
      <c r="I15" s="37">
        <v>10</v>
      </c>
      <c r="J15" s="37">
        <v>31</v>
      </c>
      <c r="K15" s="37">
        <v>42</v>
      </c>
      <c r="L15" s="37" t="s">
        <v>168</v>
      </c>
      <c r="M15" s="47" t="s">
        <v>168</v>
      </c>
    </row>
    <row r="16" spans="1:13">
      <c r="A16" s="689"/>
      <c r="B16" s="70" t="s">
        <v>45</v>
      </c>
      <c r="C16" s="263">
        <v>66</v>
      </c>
      <c r="D16" s="210">
        <v>58</v>
      </c>
      <c r="E16" s="47">
        <v>8</v>
      </c>
      <c r="F16" s="239">
        <v>24</v>
      </c>
      <c r="G16" s="272">
        <v>40</v>
      </c>
      <c r="H16" s="210">
        <v>5</v>
      </c>
      <c r="I16" s="37">
        <v>2</v>
      </c>
      <c r="J16" s="37">
        <v>19</v>
      </c>
      <c r="K16" s="37">
        <v>38</v>
      </c>
      <c r="L16" s="37" t="s">
        <v>168</v>
      </c>
      <c r="M16" s="47" t="s">
        <v>168</v>
      </c>
    </row>
    <row r="17" spans="1:13">
      <c r="A17" s="666"/>
      <c r="B17" s="227" t="s">
        <v>44</v>
      </c>
      <c r="C17" s="265">
        <v>43</v>
      </c>
      <c r="D17" s="251">
        <v>36</v>
      </c>
      <c r="E17" s="245">
        <v>7</v>
      </c>
      <c r="F17" s="239">
        <v>17</v>
      </c>
      <c r="G17" s="272">
        <v>23</v>
      </c>
      <c r="H17" s="251">
        <v>2</v>
      </c>
      <c r="I17" s="246" t="s">
        <v>168</v>
      </c>
      <c r="J17" s="246">
        <v>15</v>
      </c>
      <c r="K17" s="246">
        <v>23</v>
      </c>
      <c r="L17" s="246" t="s">
        <v>168</v>
      </c>
      <c r="M17" s="245" t="s">
        <v>168</v>
      </c>
    </row>
    <row r="18" spans="1:13" ht="18" thickBot="1">
      <c r="A18" s="688" t="s">
        <v>64</v>
      </c>
      <c r="B18" s="75" t="s">
        <v>76</v>
      </c>
      <c r="C18" s="259">
        <v>466</v>
      </c>
      <c r="D18" s="201">
        <v>416</v>
      </c>
      <c r="E18" s="224">
        <v>50</v>
      </c>
      <c r="F18" s="223">
        <v>194</v>
      </c>
      <c r="G18" s="203">
        <v>252</v>
      </c>
      <c r="H18" s="201">
        <v>25</v>
      </c>
      <c r="I18" s="202">
        <v>27</v>
      </c>
      <c r="J18" s="202">
        <v>169</v>
      </c>
      <c r="K18" s="202">
        <v>224</v>
      </c>
      <c r="L18" s="202" t="s">
        <v>168</v>
      </c>
      <c r="M18" s="224">
        <v>1</v>
      </c>
    </row>
    <row r="19" spans="1:13" ht="18" thickTop="1">
      <c r="A19" s="689"/>
      <c r="B19" s="69" t="s">
        <v>29</v>
      </c>
      <c r="C19" s="262">
        <v>283</v>
      </c>
      <c r="D19" s="250">
        <v>251</v>
      </c>
      <c r="E19" s="240">
        <v>32</v>
      </c>
      <c r="F19" s="239">
        <v>123</v>
      </c>
      <c r="G19" s="272">
        <v>147</v>
      </c>
      <c r="H19" s="250">
        <v>15</v>
      </c>
      <c r="I19" s="198">
        <v>11</v>
      </c>
      <c r="J19" s="198">
        <v>108</v>
      </c>
      <c r="K19" s="198">
        <v>136</v>
      </c>
      <c r="L19" s="248" t="s">
        <v>168</v>
      </c>
      <c r="M19" s="240" t="s">
        <v>168</v>
      </c>
    </row>
    <row r="20" spans="1:13">
      <c r="A20" s="666"/>
      <c r="B20" s="228" t="s">
        <v>28</v>
      </c>
      <c r="C20" s="266">
        <v>183</v>
      </c>
      <c r="D20" s="251">
        <v>165</v>
      </c>
      <c r="E20" s="245">
        <v>18</v>
      </c>
      <c r="F20" s="239">
        <v>71</v>
      </c>
      <c r="G20" s="272">
        <v>105</v>
      </c>
      <c r="H20" s="251">
        <v>10</v>
      </c>
      <c r="I20" s="246">
        <v>16</v>
      </c>
      <c r="J20" s="246">
        <v>61</v>
      </c>
      <c r="K20" s="246">
        <v>88</v>
      </c>
      <c r="L20" s="247" t="s">
        <v>168</v>
      </c>
      <c r="M20" s="245">
        <v>1</v>
      </c>
    </row>
    <row r="21" spans="1:13" ht="18" thickBot="1">
      <c r="A21" s="688" t="s">
        <v>43</v>
      </c>
      <c r="B21" s="75" t="s">
        <v>76</v>
      </c>
      <c r="C21" s="259">
        <v>323</v>
      </c>
      <c r="D21" s="201">
        <v>261</v>
      </c>
      <c r="E21" s="224">
        <v>62</v>
      </c>
      <c r="F21" s="223">
        <v>121</v>
      </c>
      <c r="G21" s="203">
        <v>157</v>
      </c>
      <c r="H21" s="201">
        <v>15</v>
      </c>
      <c r="I21" s="202">
        <v>16</v>
      </c>
      <c r="J21" s="202">
        <v>104</v>
      </c>
      <c r="K21" s="202">
        <v>141</v>
      </c>
      <c r="L21" s="202">
        <v>2</v>
      </c>
      <c r="M21" s="224" t="s">
        <v>168</v>
      </c>
    </row>
    <row r="22" spans="1:13" ht="18" thickTop="1">
      <c r="A22" s="689"/>
      <c r="B22" s="69" t="s">
        <v>42</v>
      </c>
      <c r="C22" s="262">
        <v>209</v>
      </c>
      <c r="D22" s="250">
        <v>165</v>
      </c>
      <c r="E22" s="240">
        <v>44</v>
      </c>
      <c r="F22" s="239">
        <v>72</v>
      </c>
      <c r="G22" s="272">
        <v>102</v>
      </c>
      <c r="H22" s="250">
        <v>7</v>
      </c>
      <c r="I22" s="198">
        <v>10</v>
      </c>
      <c r="J22" s="198">
        <v>64</v>
      </c>
      <c r="K22" s="198">
        <v>92</v>
      </c>
      <c r="L22" s="198">
        <v>1</v>
      </c>
      <c r="M22" s="240" t="s">
        <v>168</v>
      </c>
    </row>
    <row r="23" spans="1:13">
      <c r="A23" s="689"/>
      <c r="B23" s="70" t="s">
        <v>41</v>
      </c>
      <c r="C23" s="263">
        <v>77</v>
      </c>
      <c r="D23" s="210">
        <v>61</v>
      </c>
      <c r="E23" s="47">
        <v>16</v>
      </c>
      <c r="F23" s="239">
        <v>34</v>
      </c>
      <c r="G23" s="272">
        <v>31</v>
      </c>
      <c r="H23" s="210">
        <v>7</v>
      </c>
      <c r="I23" s="37">
        <v>3</v>
      </c>
      <c r="J23" s="37">
        <v>27</v>
      </c>
      <c r="K23" s="37">
        <v>28</v>
      </c>
      <c r="L23" s="37" t="s">
        <v>168</v>
      </c>
      <c r="M23" s="47" t="s">
        <v>168</v>
      </c>
    </row>
    <row r="24" spans="1:13">
      <c r="A24" s="666"/>
      <c r="B24" s="227" t="s">
        <v>40</v>
      </c>
      <c r="C24" s="265">
        <v>37</v>
      </c>
      <c r="D24" s="251">
        <v>35</v>
      </c>
      <c r="E24" s="245">
        <v>2</v>
      </c>
      <c r="F24" s="239">
        <v>15</v>
      </c>
      <c r="G24" s="272">
        <v>24</v>
      </c>
      <c r="H24" s="251">
        <v>1</v>
      </c>
      <c r="I24" s="246">
        <v>3</v>
      </c>
      <c r="J24" s="246">
        <v>13</v>
      </c>
      <c r="K24" s="246">
        <v>21</v>
      </c>
      <c r="L24" s="246">
        <v>1</v>
      </c>
      <c r="M24" s="245" t="s">
        <v>168</v>
      </c>
    </row>
    <row r="25" spans="1:13" ht="18" thickBot="1">
      <c r="A25" s="688" t="s">
        <v>31</v>
      </c>
      <c r="B25" s="75" t="s">
        <v>76</v>
      </c>
      <c r="C25" s="259">
        <v>47</v>
      </c>
      <c r="D25" s="201">
        <v>42</v>
      </c>
      <c r="E25" s="224">
        <v>5</v>
      </c>
      <c r="F25" s="223">
        <v>23</v>
      </c>
      <c r="G25" s="203">
        <v>19</v>
      </c>
      <c r="H25" s="201">
        <v>4</v>
      </c>
      <c r="I25" s="202">
        <v>1</v>
      </c>
      <c r="J25" s="202">
        <v>19</v>
      </c>
      <c r="K25" s="202">
        <v>18</v>
      </c>
      <c r="L25" s="202" t="s">
        <v>168</v>
      </c>
      <c r="M25" s="224" t="s">
        <v>168</v>
      </c>
    </row>
    <row r="26" spans="1:13" ht="18" thickTop="1">
      <c r="A26" s="666"/>
      <c r="B26" s="68" t="s">
        <v>30</v>
      </c>
      <c r="C26" s="261">
        <v>47</v>
      </c>
      <c r="D26" s="241">
        <v>42</v>
      </c>
      <c r="E26" s="242">
        <v>5</v>
      </c>
      <c r="F26" s="243">
        <v>23</v>
      </c>
      <c r="G26" s="200">
        <v>19</v>
      </c>
      <c r="H26" s="241">
        <v>4</v>
      </c>
      <c r="I26" s="199">
        <v>1</v>
      </c>
      <c r="J26" s="199">
        <v>19</v>
      </c>
      <c r="K26" s="199">
        <v>18</v>
      </c>
      <c r="L26" s="244" t="s">
        <v>168</v>
      </c>
      <c r="M26" s="242" t="s">
        <v>168</v>
      </c>
    </row>
    <row r="27" spans="1:13" ht="18" thickBot="1">
      <c r="A27" s="688" t="s">
        <v>38</v>
      </c>
      <c r="B27" s="75" t="s">
        <v>76</v>
      </c>
      <c r="C27" s="259">
        <v>371</v>
      </c>
      <c r="D27" s="201">
        <v>345</v>
      </c>
      <c r="E27" s="224">
        <v>26</v>
      </c>
      <c r="F27" s="223">
        <v>155</v>
      </c>
      <c r="G27" s="203">
        <v>224</v>
      </c>
      <c r="H27" s="201">
        <v>19</v>
      </c>
      <c r="I27" s="202">
        <v>15</v>
      </c>
      <c r="J27" s="202">
        <v>132</v>
      </c>
      <c r="K27" s="202">
        <v>209</v>
      </c>
      <c r="L27" s="202">
        <v>4</v>
      </c>
      <c r="M27" s="224" t="s">
        <v>168</v>
      </c>
    </row>
    <row r="28" spans="1:13" ht="18" thickTop="1">
      <c r="A28" s="689"/>
      <c r="B28" s="69" t="s">
        <v>37</v>
      </c>
      <c r="C28" s="262">
        <v>313</v>
      </c>
      <c r="D28" s="250">
        <v>287</v>
      </c>
      <c r="E28" s="240">
        <v>26</v>
      </c>
      <c r="F28" s="239">
        <v>138</v>
      </c>
      <c r="G28" s="272">
        <v>179</v>
      </c>
      <c r="H28" s="250">
        <v>18</v>
      </c>
      <c r="I28" s="198">
        <v>9</v>
      </c>
      <c r="J28" s="198">
        <v>116</v>
      </c>
      <c r="K28" s="198">
        <v>170</v>
      </c>
      <c r="L28" s="198">
        <v>4</v>
      </c>
      <c r="M28" s="240" t="s">
        <v>168</v>
      </c>
    </row>
    <row r="29" spans="1:13">
      <c r="A29" s="689"/>
      <c r="B29" s="70" t="s">
        <v>36</v>
      </c>
      <c r="C29" s="263">
        <v>3</v>
      </c>
      <c r="D29" s="210">
        <v>3</v>
      </c>
      <c r="E29" s="47" t="s">
        <v>168</v>
      </c>
      <c r="F29" s="239">
        <v>1</v>
      </c>
      <c r="G29" s="272">
        <v>2</v>
      </c>
      <c r="H29" s="210" t="s">
        <v>168</v>
      </c>
      <c r="I29" s="37" t="s">
        <v>168</v>
      </c>
      <c r="J29" s="37">
        <v>1</v>
      </c>
      <c r="K29" s="37">
        <v>2</v>
      </c>
      <c r="L29" s="37" t="s">
        <v>168</v>
      </c>
      <c r="M29" s="47" t="s">
        <v>168</v>
      </c>
    </row>
    <row r="30" spans="1:13">
      <c r="A30" s="689"/>
      <c r="B30" s="70" t="s">
        <v>35</v>
      </c>
      <c r="C30" s="263">
        <v>13</v>
      </c>
      <c r="D30" s="210">
        <v>13</v>
      </c>
      <c r="E30" s="47" t="s">
        <v>168</v>
      </c>
      <c r="F30" s="239">
        <v>2</v>
      </c>
      <c r="G30" s="272">
        <v>13</v>
      </c>
      <c r="H30" s="210" t="s">
        <v>168</v>
      </c>
      <c r="I30" s="37">
        <v>3</v>
      </c>
      <c r="J30" s="37">
        <v>2</v>
      </c>
      <c r="K30" s="37">
        <v>10</v>
      </c>
      <c r="L30" s="37" t="s">
        <v>168</v>
      </c>
      <c r="M30" s="47" t="s">
        <v>168</v>
      </c>
    </row>
    <row r="31" spans="1:13">
      <c r="A31" s="666"/>
      <c r="B31" s="227" t="s">
        <v>34</v>
      </c>
      <c r="C31" s="265">
        <v>42</v>
      </c>
      <c r="D31" s="251">
        <v>42</v>
      </c>
      <c r="E31" s="245" t="s">
        <v>168</v>
      </c>
      <c r="F31" s="239">
        <v>14</v>
      </c>
      <c r="G31" s="272">
        <v>30</v>
      </c>
      <c r="H31" s="251">
        <v>1</v>
      </c>
      <c r="I31" s="246">
        <v>3</v>
      </c>
      <c r="J31" s="246">
        <v>13</v>
      </c>
      <c r="K31" s="246">
        <v>27</v>
      </c>
      <c r="L31" s="246" t="s">
        <v>168</v>
      </c>
      <c r="M31" s="245" t="s">
        <v>168</v>
      </c>
    </row>
    <row r="32" spans="1:13" ht="18" thickBot="1">
      <c r="A32" s="688" t="s">
        <v>63</v>
      </c>
      <c r="B32" s="75" t="s">
        <v>76</v>
      </c>
      <c r="C32" s="259">
        <v>179</v>
      </c>
      <c r="D32" s="201">
        <v>164</v>
      </c>
      <c r="E32" s="224">
        <v>15</v>
      </c>
      <c r="F32" s="223">
        <v>67</v>
      </c>
      <c r="G32" s="203">
        <v>118</v>
      </c>
      <c r="H32" s="201">
        <v>12</v>
      </c>
      <c r="I32" s="202">
        <v>7</v>
      </c>
      <c r="J32" s="202">
        <v>55</v>
      </c>
      <c r="K32" s="202">
        <v>111</v>
      </c>
      <c r="L32" s="202" t="s">
        <v>168</v>
      </c>
      <c r="M32" s="224" t="s">
        <v>168</v>
      </c>
    </row>
    <row r="33" spans="1:13" ht="18" thickTop="1">
      <c r="A33" s="689"/>
      <c r="B33" s="69" t="s">
        <v>17</v>
      </c>
      <c r="C33" s="262">
        <v>71</v>
      </c>
      <c r="D33" s="250">
        <v>69</v>
      </c>
      <c r="E33" s="240">
        <v>2</v>
      </c>
      <c r="F33" s="239">
        <v>28</v>
      </c>
      <c r="G33" s="272">
        <v>51</v>
      </c>
      <c r="H33" s="250">
        <v>7</v>
      </c>
      <c r="I33" s="198">
        <v>3</v>
      </c>
      <c r="J33" s="198">
        <v>21</v>
      </c>
      <c r="K33" s="198">
        <v>48</v>
      </c>
      <c r="L33" s="198" t="s">
        <v>168</v>
      </c>
      <c r="M33" s="240" t="s">
        <v>168</v>
      </c>
    </row>
    <row r="34" spans="1:13">
      <c r="A34" s="689"/>
      <c r="B34" s="70" t="s">
        <v>16</v>
      </c>
      <c r="C34" s="263">
        <v>7</v>
      </c>
      <c r="D34" s="210">
        <v>7</v>
      </c>
      <c r="E34" s="47" t="s">
        <v>168</v>
      </c>
      <c r="F34" s="239">
        <v>2</v>
      </c>
      <c r="G34" s="272">
        <v>6</v>
      </c>
      <c r="H34" s="210" t="s">
        <v>168</v>
      </c>
      <c r="I34" s="37" t="s">
        <v>168</v>
      </c>
      <c r="J34" s="37">
        <v>2</v>
      </c>
      <c r="K34" s="37">
        <v>6</v>
      </c>
      <c r="L34" s="37" t="s">
        <v>168</v>
      </c>
      <c r="M34" s="47" t="s">
        <v>168</v>
      </c>
    </row>
    <row r="35" spans="1:13">
      <c r="A35" s="689"/>
      <c r="B35" s="70" t="s">
        <v>15</v>
      </c>
      <c r="C35" s="263">
        <v>39</v>
      </c>
      <c r="D35" s="210">
        <v>32</v>
      </c>
      <c r="E35" s="47">
        <v>7</v>
      </c>
      <c r="F35" s="239">
        <v>15</v>
      </c>
      <c r="G35" s="272">
        <v>24</v>
      </c>
      <c r="H35" s="210">
        <v>3</v>
      </c>
      <c r="I35" s="37">
        <v>1</v>
      </c>
      <c r="J35" s="37">
        <v>12</v>
      </c>
      <c r="K35" s="37">
        <v>23</v>
      </c>
      <c r="L35" s="37" t="s">
        <v>168</v>
      </c>
      <c r="M35" s="47" t="s">
        <v>168</v>
      </c>
    </row>
    <row r="36" spans="1:13">
      <c r="A36" s="689"/>
      <c r="B36" s="70" t="s">
        <v>14</v>
      </c>
      <c r="C36" s="263">
        <v>17</v>
      </c>
      <c r="D36" s="210">
        <v>16</v>
      </c>
      <c r="E36" s="47">
        <v>1</v>
      </c>
      <c r="F36" s="239">
        <v>8</v>
      </c>
      <c r="G36" s="272">
        <v>9</v>
      </c>
      <c r="H36" s="210" t="s">
        <v>168</v>
      </c>
      <c r="I36" s="37" t="s">
        <v>168</v>
      </c>
      <c r="J36" s="37">
        <v>8</v>
      </c>
      <c r="K36" s="37">
        <v>9</v>
      </c>
      <c r="L36" s="37" t="s">
        <v>168</v>
      </c>
      <c r="M36" s="47" t="s">
        <v>168</v>
      </c>
    </row>
    <row r="37" spans="1:13">
      <c r="A37" s="689"/>
      <c r="B37" s="70" t="s">
        <v>13</v>
      </c>
      <c r="C37" s="263">
        <v>13</v>
      </c>
      <c r="D37" s="210">
        <v>10</v>
      </c>
      <c r="E37" s="47">
        <v>3</v>
      </c>
      <c r="F37" s="239">
        <v>4</v>
      </c>
      <c r="G37" s="272">
        <v>6</v>
      </c>
      <c r="H37" s="210" t="s">
        <v>168</v>
      </c>
      <c r="I37" s="37" t="s">
        <v>171</v>
      </c>
      <c r="J37" s="37">
        <v>4</v>
      </c>
      <c r="K37" s="37">
        <v>6</v>
      </c>
      <c r="L37" s="37" t="s">
        <v>168</v>
      </c>
      <c r="M37" s="47" t="s">
        <v>168</v>
      </c>
    </row>
    <row r="38" spans="1:13">
      <c r="A38" s="666"/>
      <c r="B38" s="227" t="s">
        <v>12</v>
      </c>
      <c r="C38" s="265">
        <v>32</v>
      </c>
      <c r="D38" s="251">
        <v>30</v>
      </c>
      <c r="E38" s="245">
        <v>2</v>
      </c>
      <c r="F38" s="239">
        <v>10</v>
      </c>
      <c r="G38" s="272">
        <v>22</v>
      </c>
      <c r="H38" s="251">
        <v>2</v>
      </c>
      <c r="I38" s="246">
        <v>3</v>
      </c>
      <c r="J38" s="246">
        <v>8</v>
      </c>
      <c r="K38" s="246">
        <v>19</v>
      </c>
      <c r="L38" s="246" t="s">
        <v>168</v>
      </c>
      <c r="M38" s="245" t="s">
        <v>168</v>
      </c>
    </row>
    <row r="39" spans="1:13" ht="18" thickBot="1">
      <c r="A39" s="688" t="s">
        <v>27</v>
      </c>
      <c r="B39" s="75" t="s">
        <v>76</v>
      </c>
      <c r="C39" s="259">
        <v>1092</v>
      </c>
      <c r="D39" s="201">
        <v>985</v>
      </c>
      <c r="E39" s="224">
        <v>107</v>
      </c>
      <c r="F39" s="223">
        <v>381</v>
      </c>
      <c r="G39" s="203">
        <v>695</v>
      </c>
      <c r="H39" s="201">
        <v>70</v>
      </c>
      <c r="I39" s="202">
        <v>54</v>
      </c>
      <c r="J39" s="202">
        <v>308</v>
      </c>
      <c r="K39" s="202">
        <v>641</v>
      </c>
      <c r="L39" s="202">
        <v>3</v>
      </c>
      <c r="M39" s="224" t="s">
        <v>168</v>
      </c>
    </row>
    <row r="40" spans="1:13" ht="18" thickTop="1">
      <c r="A40" s="689"/>
      <c r="B40" s="73" t="s">
        <v>26</v>
      </c>
      <c r="C40" s="267">
        <v>493</v>
      </c>
      <c r="D40" s="250">
        <v>447</v>
      </c>
      <c r="E40" s="240">
        <v>46</v>
      </c>
      <c r="F40" s="239">
        <v>169</v>
      </c>
      <c r="G40" s="272">
        <v>318</v>
      </c>
      <c r="H40" s="250">
        <v>35</v>
      </c>
      <c r="I40" s="198">
        <v>26</v>
      </c>
      <c r="J40" s="198">
        <v>133</v>
      </c>
      <c r="K40" s="198">
        <v>292</v>
      </c>
      <c r="L40" s="198">
        <v>1</v>
      </c>
      <c r="M40" s="240" t="s">
        <v>168</v>
      </c>
    </row>
    <row r="41" spans="1:13">
      <c r="A41" s="689"/>
      <c r="B41" s="70" t="s">
        <v>25</v>
      </c>
      <c r="C41" s="263">
        <v>265</v>
      </c>
      <c r="D41" s="210">
        <v>232</v>
      </c>
      <c r="E41" s="47">
        <v>33</v>
      </c>
      <c r="F41" s="239">
        <v>90</v>
      </c>
      <c r="G41" s="272">
        <v>158</v>
      </c>
      <c r="H41" s="210">
        <v>17</v>
      </c>
      <c r="I41" s="37">
        <v>11</v>
      </c>
      <c r="J41" s="37">
        <v>73</v>
      </c>
      <c r="K41" s="37">
        <v>147</v>
      </c>
      <c r="L41" s="37" t="s">
        <v>168</v>
      </c>
      <c r="M41" s="47" t="s">
        <v>168</v>
      </c>
    </row>
    <row r="42" spans="1:13">
      <c r="A42" s="689"/>
      <c r="B42" s="70" t="s">
        <v>24</v>
      </c>
      <c r="C42" s="263">
        <v>259</v>
      </c>
      <c r="D42" s="210">
        <v>234</v>
      </c>
      <c r="E42" s="47">
        <v>25</v>
      </c>
      <c r="F42" s="239">
        <v>97</v>
      </c>
      <c r="G42" s="272">
        <v>162</v>
      </c>
      <c r="H42" s="210">
        <v>12</v>
      </c>
      <c r="I42" s="37">
        <v>12</v>
      </c>
      <c r="J42" s="37">
        <v>84</v>
      </c>
      <c r="K42" s="37">
        <v>150</v>
      </c>
      <c r="L42" s="37">
        <v>1</v>
      </c>
      <c r="M42" s="47" t="s">
        <v>168</v>
      </c>
    </row>
    <row r="43" spans="1:13">
      <c r="A43" s="689"/>
      <c r="B43" s="70" t="s">
        <v>23</v>
      </c>
      <c r="C43" s="263">
        <v>71</v>
      </c>
      <c r="D43" s="210">
        <v>68</v>
      </c>
      <c r="E43" s="47">
        <v>3</v>
      </c>
      <c r="F43" s="239">
        <v>24</v>
      </c>
      <c r="G43" s="272">
        <v>54</v>
      </c>
      <c r="H43" s="210">
        <v>6</v>
      </c>
      <c r="I43" s="37">
        <v>3</v>
      </c>
      <c r="J43" s="37">
        <v>17</v>
      </c>
      <c r="K43" s="37">
        <v>51</v>
      </c>
      <c r="L43" s="37">
        <v>1</v>
      </c>
      <c r="M43" s="47" t="s">
        <v>168</v>
      </c>
    </row>
    <row r="44" spans="1:13">
      <c r="A44" s="666"/>
      <c r="B44" s="227" t="s">
        <v>22</v>
      </c>
      <c r="C44" s="265">
        <v>4</v>
      </c>
      <c r="D44" s="251">
        <v>4</v>
      </c>
      <c r="E44" s="245" t="s">
        <v>168</v>
      </c>
      <c r="F44" s="239">
        <v>1</v>
      </c>
      <c r="G44" s="272">
        <v>3</v>
      </c>
      <c r="H44" s="251" t="s">
        <v>168</v>
      </c>
      <c r="I44" s="246">
        <v>2</v>
      </c>
      <c r="J44" s="246">
        <v>1</v>
      </c>
      <c r="K44" s="246">
        <v>1</v>
      </c>
      <c r="L44" s="246" t="s">
        <v>168</v>
      </c>
      <c r="M44" s="245" t="s">
        <v>168</v>
      </c>
    </row>
    <row r="45" spans="1:13" ht="18" thickBot="1">
      <c r="A45" s="688" t="s">
        <v>21</v>
      </c>
      <c r="B45" s="75" t="s">
        <v>76</v>
      </c>
      <c r="C45" s="259">
        <v>793</v>
      </c>
      <c r="D45" s="201">
        <v>703</v>
      </c>
      <c r="E45" s="224">
        <v>90</v>
      </c>
      <c r="F45" s="223">
        <v>274</v>
      </c>
      <c r="G45" s="203">
        <v>496</v>
      </c>
      <c r="H45" s="201">
        <v>45</v>
      </c>
      <c r="I45" s="202">
        <v>34</v>
      </c>
      <c r="J45" s="202">
        <v>226</v>
      </c>
      <c r="K45" s="202">
        <v>462</v>
      </c>
      <c r="L45" s="202">
        <v>3</v>
      </c>
      <c r="M45" s="224" t="s">
        <v>168</v>
      </c>
    </row>
    <row r="46" spans="1:13" ht="18" thickTop="1">
      <c r="A46" s="689"/>
      <c r="B46" s="69" t="s">
        <v>20</v>
      </c>
      <c r="C46" s="262">
        <v>603</v>
      </c>
      <c r="D46" s="250">
        <v>532</v>
      </c>
      <c r="E46" s="240">
        <v>71</v>
      </c>
      <c r="F46" s="239">
        <v>206</v>
      </c>
      <c r="G46" s="272">
        <v>382</v>
      </c>
      <c r="H46" s="250">
        <v>28</v>
      </c>
      <c r="I46" s="198">
        <v>22</v>
      </c>
      <c r="J46" s="198">
        <v>175</v>
      </c>
      <c r="K46" s="198">
        <v>360</v>
      </c>
      <c r="L46" s="248">
        <v>3</v>
      </c>
      <c r="M46" s="240" t="s">
        <v>168</v>
      </c>
    </row>
    <row r="47" spans="1:13" ht="18" thickBot="1">
      <c r="A47" s="690"/>
      <c r="B47" s="74" t="s">
        <v>19</v>
      </c>
      <c r="C47" s="268">
        <v>190</v>
      </c>
      <c r="D47" s="252">
        <v>171</v>
      </c>
      <c r="E47" s="253">
        <v>19</v>
      </c>
      <c r="F47" s="254">
        <v>68</v>
      </c>
      <c r="G47" s="273">
        <v>114</v>
      </c>
      <c r="H47" s="252">
        <v>17</v>
      </c>
      <c r="I47" s="216">
        <v>12</v>
      </c>
      <c r="J47" s="216">
        <v>51</v>
      </c>
      <c r="K47" s="216">
        <v>102</v>
      </c>
      <c r="L47" s="255" t="s">
        <v>168</v>
      </c>
      <c r="M47" s="253" t="s">
        <v>168</v>
      </c>
    </row>
    <row r="48" spans="1:13">
      <c r="A48" s="712" t="s">
        <v>5</v>
      </c>
      <c r="B48" s="712"/>
      <c r="C48" s="451"/>
      <c r="D48" s="31"/>
      <c r="E48" s="31"/>
      <c r="F48" s="31"/>
      <c r="G48" s="31"/>
      <c r="H48" s="31"/>
      <c r="I48" s="31"/>
      <c r="J48" s="31"/>
      <c r="K48" s="31"/>
      <c r="L48" s="31"/>
      <c r="M48" s="31"/>
    </row>
    <row r="49" spans="1:11">
      <c r="A49" s="749" t="s">
        <v>106</v>
      </c>
      <c r="B49" s="749"/>
      <c r="C49" s="749"/>
      <c r="D49" s="749"/>
      <c r="E49" s="749"/>
      <c r="F49" s="749"/>
      <c r="G49" s="749"/>
      <c r="H49" s="749"/>
      <c r="I49" s="749"/>
      <c r="J49" s="749"/>
      <c r="K49" s="749"/>
    </row>
  </sheetData>
  <mergeCells count="24">
    <mergeCell ref="A49:K49"/>
    <mergeCell ref="A1:H1"/>
    <mergeCell ref="A2:A3"/>
    <mergeCell ref="B2:B3"/>
    <mergeCell ref="D2:D3"/>
    <mergeCell ref="E2:E3"/>
    <mergeCell ref="F2:G2"/>
    <mergeCell ref="H2:I2"/>
    <mergeCell ref="A48:B48"/>
    <mergeCell ref="I1:M1"/>
    <mergeCell ref="J2:K2"/>
    <mergeCell ref="L2:M2"/>
    <mergeCell ref="A5:A9"/>
    <mergeCell ref="C2:C3"/>
    <mergeCell ref="A32:A38"/>
    <mergeCell ref="A11:A17"/>
    <mergeCell ref="A10:B10"/>
    <mergeCell ref="A4:B4"/>
    <mergeCell ref="A45:A47"/>
    <mergeCell ref="A39:A44"/>
    <mergeCell ref="A18:A20"/>
    <mergeCell ref="A25:A26"/>
    <mergeCell ref="A27:A31"/>
    <mergeCell ref="A21:A24"/>
  </mergeCells>
  <phoneticPr fontId="1"/>
  <pageMargins left="0.59055118110236227" right="0.59055118110236227" top="0.59055118110236227" bottom="0.59055118110236227" header="0.39370078740157483" footer="0.39370078740157483"/>
  <pageSetup paperSize="9" scale="72" orientation="portrait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1"/>
  <sheetViews>
    <sheetView view="pageBreakPreview" zoomScaleNormal="100" zoomScaleSheetLayoutView="100" workbookViewId="0">
      <selection activeCell="A2" sqref="A2:E2"/>
    </sheetView>
  </sheetViews>
  <sheetFormatPr defaultColWidth="9" defaultRowHeight="17.399999999999999"/>
  <cols>
    <col min="1" max="1" width="13.6640625" style="448" customWidth="1"/>
    <col min="2" max="5" width="7.44140625" style="448" customWidth="1"/>
    <col min="6" max="6" width="12.44140625" style="448" customWidth="1"/>
    <col min="7" max="7" width="14.77734375" style="448" customWidth="1"/>
    <col min="8" max="16384" width="9" style="448"/>
  </cols>
  <sheetData>
    <row r="1" spans="1:5">
      <c r="A1" s="624" t="s">
        <v>145</v>
      </c>
      <c r="B1" s="624"/>
      <c r="C1" s="624"/>
      <c r="D1" s="624"/>
      <c r="E1" s="624"/>
    </row>
    <row r="2" spans="1:5" ht="18" thickBot="1">
      <c r="A2" s="625" t="s">
        <v>154</v>
      </c>
      <c r="B2" s="625"/>
      <c r="C2" s="625"/>
      <c r="D2" s="625"/>
      <c r="E2" s="625"/>
    </row>
    <row r="3" spans="1:5" ht="18" thickBot="1">
      <c r="A3" s="620" t="s">
        <v>84</v>
      </c>
      <c r="B3" s="621"/>
      <c r="C3" s="276" t="s">
        <v>79</v>
      </c>
      <c r="D3" s="56" t="s">
        <v>85</v>
      </c>
      <c r="E3" s="446" t="s">
        <v>86</v>
      </c>
    </row>
    <row r="4" spans="1:5" ht="18" thickBot="1">
      <c r="A4" s="622" t="s">
        <v>79</v>
      </c>
      <c r="B4" s="623"/>
      <c r="C4" s="277">
        <f>SUM(D4:E4)</f>
        <v>72</v>
      </c>
      <c r="D4" s="57">
        <f>SUM(D5:D10)</f>
        <v>27</v>
      </c>
      <c r="E4" s="53">
        <f>SUM(E5:E10)</f>
        <v>45</v>
      </c>
    </row>
    <row r="5" spans="1:5" ht="18" thickTop="1">
      <c r="A5" s="618" t="s">
        <v>87</v>
      </c>
      <c r="B5" s="58" t="s">
        <v>0</v>
      </c>
      <c r="C5" s="278">
        <f t="shared" ref="C5:C9" si="0">SUM(D5:E5)</f>
        <v>28</v>
      </c>
      <c r="D5" s="308">
        <v>0</v>
      </c>
      <c r="E5" s="54">
        <v>28</v>
      </c>
    </row>
    <row r="6" spans="1:5">
      <c r="A6" s="619"/>
      <c r="B6" s="59" t="s">
        <v>88</v>
      </c>
      <c r="C6" s="278">
        <f t="shared" si="0"/>
        <v>0</v>
      </c>
      <c r="D6" s="309">
        <v>0</v>
      </c>
      <c r="E6" s="55">
        <v>0</v>
      </c>
    </row>
    <row r="7" spans="1:5">
      <c r="A7" s="613" t="s">
        <v>1</v>
      </c>
      <c r="B7" s="614"/>
      <c r="C7" s="279">
        <f t="shared" si="0"/>
        <v>18</v>
      </c>
      <c r="D7" s="310">
        <v>18</v>
      </c>
      <c r="E7" s="311">
        <v>0</v>
      </c>
    </row>
    <row r="8" spans="1:5">
      <c r="A8" s="613" t="s">
        <v>2</v>
      </c>
      <c r="B8" s="614"/>
      <c r="C8" s="279">
        <f t="shared" si="0"/>
        <v>9</v>
      </c>
      <c r="D8" s="312">
        <v>9</v>
      </c>
      <c r="E8" s="311">
        <v>0</v>
      </c>
    </row>
    <row r="9" spans="1:5">
      <c r="A9" s="613" t="s">
        <v>4</v>
      </c>
      <c r="B9" s="614"/>
      <c r="C9" s="279">
        <f t="shared" si="0"/>
        <v>14</v>
      </c>
      <c r="D9" s="40">
        <v>0</v>
      </c>
      <c r="E9" s="313">
        <v>14</v>
      </c>
    </row>
    <row r="10" spans="1:5" ht="18" thickBot="1">
      <c r="A10" s="615" t="s">
        <v>3</v>
      </c>
      <c r="B10" s="616"/>
      <c r="C10" s="280">
        <f>SUM(D10:E10)</f>
        <v>3</v>
      </c>
      <c r="D10" s="314">
        <v>0</v>
      </c>
      <c r="E10" s="315">
        <v>3</v>
      </c>
    </row>
    <row r="11" spans="1:5">
      <c r="A11" s="617" t="s">
        <v>89</v>
      </c>
      <c r="B11" s="617"/>
      <c r="C11" s="617"/>
      <c r="D11" s="617"/>
      <c r="E11" s="617"/>
    </row>
  </sheetData>
  <mergeCells count="10">
    <mergeCell ref="A3:B3"/>
    <mergeCell ref="A4:B4"/>
    <mergeCell ref="A7:B7"/>
    <mergeCell ref="A1:E1"/>
    <mergeCell ref="A2:E2"/>
    <mergeCell ref="A8:B8"/>
    <mergeCell ref="A9:B9"/>
    <mergeCell ref="A10:B10"/>
    <mergeCell ref="A11:E11"/>
    <mergeCell ref="A5:A6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Normal="100" zoomScaleSheetLayoutView="100" workbookViewId="0">
      <selection activeCell="A14" sqref="A14:A18"/>
    </sheetView>
  </sheetViews>
  <sheetFormatPr defaultColWidth="9" defaultRowHeight="17.399999999999999"/>
  <cols>
    <col min="1" max="1" width="11.6640625" style="450" bestFit="1" customWidth="1"/>
    <col min="2" max="2" width="3.6640625" style="450" customWidth="1"/>
    <col min="3" max="3" width="17.44140625" style="450" bestFit="1" customWidth="1"/>
    <col min="4" max="8" width="10" style="450" customWidth="1"/>
    <col min="9" max="9" width="14.77734375" style="450" customWidth="1"/>
    <col min="10" max="16384" width="9" style="450"/>
  </cols>
  <sheetData>
    <row r="1" spans="1:8" ht="18" thickBot="1">
      <c r="A1" s="635" t="s">
        <v>144</v>
      </c>
      <c r="B1" s="635"/>
      <c r="C1" s="635"/>
      <c r="D1" s="635"/>
      <c r="E1" s="635"/>
      <c r="G1" s="634" t="s">
        <v>77</v>
      </c>
      <c r="H1" s="634"/>
    </row>
    <row r="2" spans="1:8" ht="18" thickBot="1">
      <c r="A2" s="626" t="s">
        <v>78</v>
      </c>
      <c r="B2" s="627"/>
      <c r="C2" s="628"/>
      <c r="D2" s="281" t="s">
        <v>79</v>
      </c>
      <c r="E2" s="304" t="s">
        <v>9</v>
      </c>
      <c r="F2" s="52" t="s">
        <v>80</v>
      </c>
      <c r="G2" s="52" t="s">
        <v>8</v>
      </c>
      <c r="H2" s="446" t="s">
        <v>81</v>
      </c>
    </row>
    <row r="3" spans="1:8">
      <c r="A3" s="645" t="s">
        <v>139</v>
      </c>
      <c r="B3" s="646"/>
      <c r="C3" s="647"/>
      <c r="D3" s="284">
        <v>20266</v>
      </c>
      <c r="E3" s="305">
        <v>7396</v>
      </c>
      <c r="F3" s="306">
        <v>2230</v>
      </c>
      <c r="G3" s="306">
        <v>10332</v>
      </c>
      <c r="H3" s="307">
        <v>308</v>
      </c>
    </row>
    <row r="4" spans="1:8">
      <c r="A4" s="648"/>
      <c r="B4" s="649"/>
      <c r="C4" s="650"/>
      <c r="D4" s="285">
        <v>20273</v>
      </c>
      <c r="E4" s="63">
        <v>7396</v>
      </c>
      <c r="F4" s="9">
        <v>2230</v>
      </c>
      <c r="G4" s="9">
        <v>10339</v>
      </c>
      <c r="H4" s="10">
        <v>308</v>
      </c>
    </row>
    <row r="5" spans="1:8">
      <c r="A5" s="651" t="s">
        <v>164</v>
      </c>
      <c r="B5" s="652"/>
      <c r="C5" s="653"/>
      <c r="D5" s="286">
        <v>21873</v>
      </c>
      <c r="E5" s="305">
        <v>7387</v>
      </c>
      <c r="F5" s="306">
        <v>2235</v>
      </c>
      <c r="G5" s="306">
        <v>12106</v>
      </c>
      <c r="H5" s="307">
        <v>145</v>
      </c>
    </row>
    <row r="6" spans="1:8">
      <c r="A6" s="648"/>
      <c r="B6" s="649"/>
      <c r="C6" s="650"/>
      <c r="D6" s="285">
        <v>21883</v>
      </c>
      <c r="E6" s="63">
        <v>7389</v>
      </c>
      <c r="F6" s="9">
        <v>2236</v>
      </c>
      <c r="G6" s="9">
        <v>12113</v>
      </c>
      <c r="H6" s="10">
        <v>145</v>
      </c>
    </row>
    <row r="7" spans="1:8">
      <c r="A7" s="651" t="s">
        <v>163</v>
      </c>
      <c r="B7" s="652"/>
      <c r="C7" s="653"/>
      <c r="D7" s="286">
        <f>SUM(E7:H7)</f>
        <v>22244</v>
      </c>
      <c r="E7" s="305">
        <v>7762</v>
      </c>
      <c r="F7" s="306">
        <v>2354</v>
      </c>
      <c r="G7" s="306">
        <v>11809</v>
      </c>
      <c r="H7" s="307">
        <v>319</v>
      </c>
    </row>
    <row r="8" spans="1:8">
      <c r="A8" s="648"/>
      <c r="B8" s="649"/>
      <c r="C8" s="650"/>
      <c r="D8" s="285">
        <f>SUM(E8:H8)</f>
        <v>22278</v>
      </c>
      <c r="E8" s="63">
        <v>7781</v>
      </c>
      <c r="F8" s="9">
        <v>2359</v>
      </c>
      <c r="G8" s="9">
        <v>11819</v>
      </c>
      <c r="H8" s="10">
        <v>319</v>
      </c>
    </row>
    <row r="9" spans="1:8" s="467" customFormat="1">
      <c r="A9" s="636" t="s">
        <v>162</v>
      </c>
      <c r="B9" s="639" t="s">
        <v>82</v>
      </c>
      <c r="C9" s="640"/>
      <c r="D9" s="282">
        <f t="shared" ref="D9:D13" si="0">SUM(E9:H9)</f>
        <v>24746</v>
      </c>
      <c r="E9" s="62">
        <f>SUM(E10:E11)</f>
        <v>9284</v>
      </c>
      <c r="F9" s="60">
        <f>SUM(F10:F11)</f>
        <v>2869</v>
      </c>
      <c r="G9" s="60">
        <f>SUM(G10:G11)</f>
        <v>12403</v>
      </c>
      <c r="H9" s="61">
        <f>SUM(H10:H11)</f>
        <v>190</v>
      </c>
    </row>
    <row r="10" spans="1:8" s="467" customFormat="1">
      <c r="A10" s="637"/>
      <c r="B10" s="27"/>
      <c r="C10" s="466" t="s">
        <v>7</v>
      </c>
      <c r="D10" s="282">
        <f t="shared" si="0"/>
        <v>150</v>
      </c>
      <c r="E10" s="63">
        <f>25+2</f>
        <v>27</v>
      </c>
      <c r="F10" s="8">
        <v>1</v>
      </c>
      <c r="G10" s="9">
        <v>122</v>
      </c>
      <c r="H10" s="32">
        <v>0</v>
      </c>
    </row>
    <row r="11" spans="1:8" s="467" customFormat="1">
      <c r="A11" s="637"/>
      <c r="B11" s="12"/>
      <c r="C11" s="65" t="s">
        <v>134</v>
      </c>
      <c r="D11" s="282">
        <f t="shared" si="0"/>
        <v>24596</v>
      </c>
      <c r="E11" s="63">
        <f>8838+419</f>
        <v>9257</v>
      </c>
      <c r="F11" s="9">
        <f>2680+188</f>
        <v>2868</v>
      </c>
      <c r="G11" s="9">
        <f>11534+747</f>
        <v>12281</v>
      </c>
      <c r="H11" s="10">
        <f>187+3</f>
        <v>190</v>
      </c>
    </row>
    <row r="12" spans="1:8" s="467" customFormat="1">
      <c r="A12" s="637"/>
      <c r="B12" s="641" t="s">
        <v>83</v>
      </c>
      <c r="C12" s="642"/>
      <c r="D12" s="282">
        <f t="shared" si="0"/>
        <v>24710</v>
      </c>
      <c r="E12" s="63">
        <f>8837+420</f>
        <v>9257</v>
      </c>
      <c r="F12" s="9">
        <f>2681+188</f>
        <v>2869</v>
      </c>
      <c r="G12" s="9">
        <f>11655+739</f>
        <v>12394</v>
      </c>
      <c r="H12" s="10">
        <f>187+3</f>
        <v>190</v>
      </c>
    </row>
    <row r="13" spans="1:8" s="467" customFormat="1" ht="18" thickBot="1">
      <c r="A13" s="638"/>
      <c r="B13" s="643" t="s">
        <v>6</v>
      </c>
      <c r="C13" s="644"/>
      <c r="D13" s="283">
        <f t="shared" si="0"/>
        <v>36</v>
      </c>
      <c r="E13" s="64">
        <f>26+1</f>
        <v>27</v>
      </c>
      <c r="F13" s="13">
        <v>0</v>
      </c>
      <c r="G13" s="13">
        <f>1+8</f>
        <v>9</v>
      </c>
      <c r="H13" s="440">
        <v>0</v>
      </c>
    </row>
    <row r="14" spans="1:8">
      <c r="A14" s="613" t="s">
        <v>161</v>
      </c>
      <c r="B14" s="629" t="s">
        <v>82</v>
      </c>
      <c r="C14" s="630"/>
      <c r="D14" s="282">
        <f t="shared" ref="D14:D18" si="1">SUM(E14:H14)</f>
        <v>25129</v>
      </c>
      <c r="E14" s="62">
        <f>SUM(E15:E16)</f>
        <v>10189</v>
      </c>
      <c r="F14" s="60">
        <f>SUM(F15:F16)</f>
        <v>2870</v>
      </c>
      <c r="G14" s="60">
        <f>SUM(G15:G16)</f>
        <v>11822</v>
      </c>
      <c r="H14" s="61">
        <f>SUM(H15:H16)</f>
        <v>248</v>
      </c>
    </row>
    <row r="15" spans="1:8">
      <c r="A15" s="613"/>
      <c r="B15" s="27"/>
      <c r="C15" s="449" t="s">
        <v>7</v>
      </c>
      <c r="D15" s="282">
        <f t="shared" si="1"/>
        <v>29</v>
      </c>
      <c r="E15" s="63">
        <v>27</v>
      </c>
      <c r="F15" s="8">
        <v>0</v>
      </c>
      <c r="G15" s="9">
        <v>2</v>
      </c>
      <c r="H15" s="32">
        <v>0</v>
      </c>
    </row>
    <row r="16" spans="1:8">
      <c r="A16" s="613"/>
      <c r="B16" s="12"/>
      <c r="C16" s="65" t="s">
        <v>134</v>
      </c>
      <c r="D16" s="282">
        <f t="shared" si="1"/>
        <v>25100</v>
      </c>
      <c r="E16" s="63">
        <v>10162</v>
      </c>
      <c r="F16" s="9">
        <v>2870</v>
      </c>
      <c r="G16" s="9">
        <v>11820</v>
      </c>
      <c r="H16" s="10">
        <v>248</v>
      </c>
    </row>
    <row r="17" spans="1:8">
      <c r="A17" s="613"/>
      <c r="B17" s="631" t="s">
        <v>83</v>
      </c>
      <c r="C17" s="630"/>
      <c r="D17" s="282">
        <f t="shared" si="1"/>
        <v>25086</v>
      </c>
      <c r="E17" s="63">
        <v>10160</v>
      </c>
      <c r="F17" s="9">
        <v>2868</v>
      </c>
      <c r="G17" s="9">
        <v>11810</v>
      </c>
      <c r="H17" s="10">
        <v>248</v>
      </c>
    </row>
    <row r="18" spans="1:8" ht="18" thickBot="1">
      <c r="A18" s="615"/>
      <c r="B18" s="632" t="s">
        <v>6</v>
      </c>
      <c r="C18" s="633"/>
      <c r="D18" s="283">
        <f t="shared" si="1"/>
        <v>43</v>
      </c>
      <c r="E18" s="64">
        <v>29</v>
      </c>
      <c r="F18" s="13">
        <v>2</v>
      </c>
      <c r="G18" s="13">
        <v>12</v>
      </c>
      <c r="H18" s="440">
        <v>0</v>
      </c>
    </row>
    <row r="19" spans="1:8">
      <c r="A19" s="635" t="s">
        <v>5</v>
      </c>
      <c r="B19" s="635"/>
      <c r="C19" s="635"/>
      <c r="D19" s="635"/>
      <c r="E19" s="635"/>
      <c r="F19" s="635"/>
      <c r="G19" s="635"/>
      <c r="H19" s="635"/>
    </row>
    <row r="20" spans="1:8">
      <c r="A20" s="635" t="s">
        <v>117</v>
      </c>
      <c r="B20" s="635"/>
      <c r="C20" s="635"/>
      <c r="D20" s="635"/>
      <c r="E20" s="635"/>
      <c r="F20" s="635"/>
      <c r="G20" s="635"/>
      <c r="H20" s="635"/>
    </row>
  </sheetData>
  <mergeCells count="16">
    <mergeCell ref="A19:H19"/>
    <mergeCell ref="A20:H20"/>
    <mergeCell ref="A14:A18"/>
    <mergeCell ref="A3:C4"/>
    <mergeCell ref="A7:C8"/>
    <mergeCell ref="A5:C6"/>
    <mergeCell ref="A2:C2"/>
    <mergeCell ref="B14:C14"/>
    <mergeCell ref="B17:C17"/>
    <mergeCell ref="B18:C18"/>
    <mergeCell ref="G1:H1"/>
    <mergeCell ref="A1:E1"/>
    <mergeCell ref="A9:A13"/>
    <mergeCell ref="B9:C9"/>
    <mergeCell ref="B12:C12"/>
    <mergeCell ref="B13:C13"/>
  </mergeCells>
  <phoneticPr fontId="1"/>
  <pageMargins left="0.59055118110236227" right="0.59055118110236227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showGridLines="0" view="pageBreakPreview" zoomScale="98" zoomScaleNormal="10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E22" sqref="E22"/>
    </sheetView>
  </sheetViews>
  <sheetFormatPr defaultColWidth="9" defaultRowHeight="17.399999999999999"/>
  <cols>
    <col min="1" max="1" width="15.44140625" style="17" customWidth="1"/>
    <col min="2" max="2" width="9.6640625" style="18" customWidth="1"/>
    <col min="3" max="11" width="9.21875" style="14" bestFit="1" customWidth="1"/>
    <col min="12" max="16384" width="9" style="14"/>
  </cols>
  <sheetData>
    <row r="1" spans="1:12" ht="18" thickBot="1">
      <c r="A1" s="287" t="s">
        <v>119</v>
      </c>
      <c r="B1" s="287"/>
      <c r="C1" s="287"/>
      <c r="D1" s="287"/>
      <c r="E1" s="287"/>
      <c r="F1" s="287"/>
      <c r="G1" s="287"/>
      <c r="H1" s="287"/>
      <c r="I1" s="287"/>
      <c r="J1" s="665" t="s">
        <v>161</v>
      </c>
      <c r="K1" s="665"/>
    </row>
    <row r="2" spans="1:12">
      <c r="A2" s="667" t="s">
        <v>113</v>
      </c>
      <c r="B2" s="628" t="s">
        <v>57</v>
      </c>
      <c r="C2" s="670" t="s">
        <v>67</v>
      </c>
      <c r="D2" s="672" t="s">
        <v>55</v>
      </c>
      <c r="E2" s="673"/>
      <c r="F2" s="674" t="s">
        <v>66</v>
      </c>
      <c r="G2" s="662"/>
      <c r="H2" s="661" t="s">
        <v>65</v>
      </c>
      <c r="I2" s="662"/>
      <c r="J2" s="663" t="s">
        <v>132</v>
      </c>
      <c r="K2" s="664"/>
    </row>
    <row r="3" spans="1:12" ht="18" thickBot="1">
      <c r="A3" s="668"/>
      <c r="B3" s="669"/>
      <c r="C3" s="671"/>
      <c r="D3" s="156" t="s">
        <v>75</v>
      </c>
      <c r="E3" s="157" t="s">
        <v>102</v>
      </c>
      <c r="F3" s="147" t="s">
        <v>75</v>
      </c>
      <c r="G3" s="148" t="s">
        <v>102</v>
      </c>
      <c r="H3" s="149" t="s">
        <v>75</v>
      </c>
      <c r="I3" s="150" t="s">
        <v>102</v>
      </c>
      <c r="J3" s="151" t="s">
        <v>75</v>
      </c>
      <c r="K3" s="152" t="s">
        <v>102</v>
      </c>
    </row>
    <row r="4" spans="1:12" ht="18" thickBot="1">
      <c r="A4" s="655" t="s">
        <v>10</v>
      </c>
      <c r="B4" s="656"/>
      <c r="C4" s="143">
        <f>SUM(C5,C10)</f>
        <v>362</v>
      </c>
      <c r="D4" s="158">
        <f>SUM(D5,D10)</f>
        <v>468</v>
      </c>
      <c r="E4" s="159">
        <f>SUM(E5,E10)</f>
        <v>2002</v>
      </c>
      <c r="F4" s="144"/>
      <c r="G4" s="119"/>
      <c r="H4" s="116">
        <f t="shared" ref="H4:K4" si="0">SUM(H10)</f>
        <v>3</v>
      </c>
      <c r="I4" s="117">
        <f t="shared" si="0"/>
        <v>36</v>
      </c>
      <c r="J4" s="145">
        <f t="shared" si="0"/>
        <v>0</v>
      </c>
      <c r="K4" s="146">
        <f t="shared" si="0"/>
        <v>0</v>
      </c>
      <c r="L4" s="22"/>
    </row>
    <row r="5" spans="1:12" ht="18.600000000000001" thickTop="1" thickBot="1">
      <c r="A5" s="658" t="s">
        <v>109</v>
      </c>
      <c r="B5" s="447" t="s">
        <v>76</v>
      </c>
      <c r="C5" s="129">
        <f>SUM(C6:C9)</f>
        <v>266</v>
      </c>
      <c r="D5" s="160">
        <f>SUM(D6:D9)</f>
        <v>389</v>
      </c>
      <c r="E5" s="161">
        <f>SUM(E6:E9)</f>
        <v>1862</v>
      </c>
      <c r="F5" s="127"/>
      <c r="G5" s="125"/>
      <c r="H5" s="126"/>
      <c r="I5" s="125"/>
      <c r="J5" s="123"/>
      <c r="K5" s="124"/>
      <c r="L5" s="42"/>
    </row>
    <row r="6" spans="1:12" ht="18" thickTop="1">
      <c r="A6" s="658"/>
      <c r="B6" s="67" t="s">
        <v>51</v>
      </c>
      <c r="C6" s="15">
        <v>154</v>
      </c>
      <c r="D6" s="181">
        <v>242</v>
      </c>
      <c r="E6" s="182">
        <v>1313</v>
      </c>
      <c r="F6" s="183" t="s">
        <v>152</v>
      </c>
      <c r="G6" s="184" t="s">
        <v>152</v>
      </c>
      <c r="H6" s="185" t="s">
        <v>152</v>
      </c>
      <c r="I6" s="184" t="s">
        <v>152</v>
      </c>
      <c r="J6" s="186" t="s">
        <v>152</v>
      </c>
      <c r="K6" s="187" t="s">
        <v>152</v>
      </c>
    </row>
    <row r="7" spans="1:12">
      <c r="A7" s="658"/>
      <c r="B7" s="67" t="s">
        <v>50</v>
      </c>
      <c r="C7" s="15">
        <v>81</v>
      </c>
      <c r="D7" s="181">
        <v>123</v>
      </c>
      <c r="E7" s="182">
        <v>479</v>
      </c>
      <c r="F7" s="188" t="s">
        <v>152</v>
      </c>
      <c r="G7" s="189" t="s">
        <v>152</v>
      </c>
      <c r="H7" s="190" t="s">
        <v>152</v>
      </c>
      <c r="I7" s="189" t="s">
        <v>152</v>
      </c>
      <c r="J7" s="191" t="s">
        <v>152</v>
      </c>
      <c r="K7" s="192" t="s">
        <v>152</v>
      </c>
    </row>
    <row r="8" spans="1:12">
      <c r="A8" s="658"/>
      <c r="B8" s="67" t="s">
        <v>49</v>
      </c>
      <c r="C8" s="15">
        <v>16</v>
      </c>
      <c r="D8" s="181">
        <v>24</v>
      </c>
      <c r="E8" s="182">
        <v>70</v>
      </c>
      <c r="F8" s="188" t="s">
        <v>152</v>
      </c>
      <c r="G8" s="189" t="s">
        <v>152</v>
      </c>
      <c r="H8" s="190" t="s">
        <v>152</v>
      </c>
      <c r="I8" s="189" t="s">
        <v>152</v>
      </c>
      <c r="J8" s="191" t="s">
        <v>152</v>
      </c>
      <c r="K8" s="192" t="s">
        <v>152</v>
      </c>
    </row>
    <row r="9" spans="1:12" ht="18" thickBot="1">
      <c r="A9" s="659"/>
      <c r="B9" s="67" t="s">
        <v>48</v>
      </c>
      <c r="C9" s="15">
        <v>15</v>
      </c>
      <c r="D9" s="441">
        <v>0</v>
      </c>
      <c r="E9" s="442">
        <v>0</v>
      </c>
      <c r="F9" s="193" t="s">
        <v>152</v>
      </c>
      <c r="G9" s="194" t="s">
        <v>152</v>
      </c>
      <c r="H9" s="195" t="s">
        <v>152</v>
      </c>
      <c r="I9" s="194" t="s">
        <v>152</v>
      </c>
      <c r="J9" s="196" t="s">
        <v>152</v>
      </c>
      <c r="K9" s="197" t="s">
        <v>152</v>
      </c>
    </row>
    <row r="10" spans="1:12" ht="18" thickBot="1">
      <c r="A10" s="655" t="s">
        <v>62</v>
      </c>
      <c r="B10" s="656"/>
      <c r="C10" s="143">
        <f>SUM(C11,C18,C21,C25,C27,C32,C39,C45)</f>
        <v>96</v>
      </c>
      <c r="D10" s="158">
        <f t="shared" ref="D10:K10" si="1">SUM(D11,D18,D21,D25,D27,D32,D39,D45)</f>
        <v>79</v>
      </c>
      <c r="E10" s="159">
        <f t="shared" si="1"/>
        <v>140</v>
      </c>
      <c r="F10" s="144">
        <f t="shared" si="1"/>
        <v>76</v>
      </c>
      <c r="G10" s="119">
        <f t="shared" si="1"/>
        <v>104</v>
      </c>
      <c r="H10" s="118">
        <f t="shared" si="1"/>
        <v>3</v>
      </c>
      <c r="I10" s="119">
        <f t="shared" si="1"/>
        <v>36</v>
      </c>
      <c r="J10" s="145">
        <f t="shared" si="1"/>
        <v>0</v>
      </c>
      <c r="K10" s="146">
        <f t="shared" si="1"/>
        <v>0</v>
      </c>
      <c r="L10" s="16"/>
    </row>
    <row r="11" spans="1:12" ht="18.600000000000001" thickTop="1" thickBot="1">
      <c r="A11" s="666" t="s">
        <v>47</v>
      </c>
      <c r="B11" s="447" t="s">
        <v>76</v>
      </c>
      <c r="C11" s="129">
        <f>SUM(C12:C17)</f>
        <v>91</v>
      </c>
      <c r="D11" s="160">
        <f>SUM(D12:D17)</f>
        <v>74</v>
      </c>
      <c r="E11" s="161">
        <f>SUM(E12:E17)</f>
        <v>129</v>
      </c>
      <c r="F11" s="130">
        <f>SUM(F12:F17)</f>
        <v>71</v>
      </c>
      <c r="G11" s="131">
        <f>SUM(G12:G17)</f>
        <v>93</v>
      </c>
      <c r="H11" s="132">
        <f t="shared" ref="H11:K11" si="2">SUM(H12:H17)</f>
        <v>3</v>
      </c>
      <c r="I11" s="131">
        <f t="shared" si="2"/>
        <v>36</v>
      </c>
      <c r="J11" s="133">
        <f t="shared" si="2"/>
        <v>0</v>
      </c>
      <c r="K11" s="134">
        <f t="shared" si="2"/>
        <v>0</v>
      </c>
    </row>
    <row r="12" spans="1:12" ht="18" thickTop="1">
      <c r="A12" s="654"/>
      <c r="B12" s="69" t="s">
        <v>46</v>
      </c>
      <c r="C12" s="443">
        <v>17</v>
      </c>
      <c r="D12" s="165">
        <f t="shared" ref="D12:E17" si="3">SUM(F12,H12,J12)</f>
        <v>0</v>
      </c>
      <c r="E12" s="166">
        <f t="shared" si="3"/>
        <v>0</v>
      </c>
      <c r="F12" s="362"/>
      <c r="G12" s="363"/>
      <c r="H12" s="364"/>
      <c r="I12" s="363"/>
      <c r="J12" s="365"/>
      <c r="K12" s="366"/>
    </row>
    <row r="13" spans="1:12">
      <c r="A13" s="654"/>
      <c r="B13" s="70" t="s">
        <v>39</v>
      </c>
      <c r="C13" s="367">
        <v>40</v>
      </c>
      <c r="D13" s="169">
        <f t="shared" si="3"/>
        <v>8</v>
      </c>
      <c r="E13" s="170">
        <f t="shared" si="3"/>
        <v>63</v>
      </c>
      <c r="F13" s="368">
        <v>5</v>
      </c>
      <c r="G13" s="369">
        <v>27</v>
      </c>
      <c r="H13" s="370">
        <v>3</v>
      </c>
      <c r="I13" s="369">
        <v>36</v>
      </c>
      <c r="J13" s="371"/>
      <c r="K13" s="372"/>
    </row>
    <row r="14" spans="1:12">
      <c r="A14" s="654"/>
      <c r="B14" s="70" t="s">
        <v>33</v>
      </c>
      <c r="C14" s="367">
        <v>34</v>
      </c>
      <c r="D14" s="169">
        <f t="shared" si="3"/>
        <v>66</v>
      </c>
      <c r="E14" s="170">
        <f t="shared" si="3"/>
        <v>66</v>
      </c>
      <c r="F14" s="373">
        <v>66</v>
      </c>
      <c r="G14" s="369">
        <v>66</v>
      </c>
      <c r="H14" s="370"/>
      <c r="I14" s="369"/>
      <c r="J14" s="371"/>
      <c r="K14" s="372"/>
    </row>
    <row r="15" spans="1:12">
      <c r="A15" s="654"/>
      <c r="B15" s="128" t="s">
        <v>32</v>
      </c>
      <c r="C15" s="367"/>
      <c r="D15" s="167">
        <f t="shared" si="3"/>
        <v>0</v>
      </c>
      <c r="E15" s="168">
        <f t="shared" si="3"/>
        <v>0</v>
      </c>
      <c r="F15" s="368"/>
      <c r="G15" s="369"/>
      <c r="H15" s="370"/>
      <c r="I15" s="369"/>
      <c r="J15" s="371"/>
      <c r="K15" s="372"/>
    </row>
    <row r="16" spans="1:12">
      <c r="A16" s="654"/>
      <c r="B16" s="70" t="s">
        <v>45</v>
      </c>
      <c r="C16" s="367"/>
      <c r="D16" s="167">
        <f t="shared" si="3"/>
        <v>0</v>
      </c>
      <c r="E16" s="168">
        <f t="shared" si="3"/>
        <v>0</v>
      </c>
      <c r="F16" s="368"/>
      <c r="G16" s="369"/>
      <c r="H16" s="370"/>
      <c r="I16" s="369"/>
      <c r="J16" s="371"/>
      <c r="K16" s="372"/>
    </row>
    <row r="17" spans="1:11">
      <c r="A17" s="654"/>
      <c r="B17" s="71" t="s">
        <v>44</v>
      </c>
      <c r="C17" s="374"/>
      <c r="D17" s="171">
        <f t="shared" si="3"/>
        <v>0</v>
      </c>
      <c r="E17" s="172">
        <f t="shared" si="3"/>
        <v>0</v>
      </c>
      <c r="F17" s="375"/>
      <c r="G17" s="376"/>
      <c r="H17" s="377"/>
      <c r="I17" s="376"/>
      <c r="J17" s="378"/>
      <c r="K17" s="379"/>
    </row>
    <row r="18" spans="1:11" ht="18" thickBot="1">
      <c r="A18" s="654" t="s">
        <v>64</v>
      </c>
      <c r="B18" s="75" t="s">
        <v>76</v>
      </c>
      <c r="C18" s="215">
        <f t="shared" ref="C18:K18" si="4">SUM(C19:C20)</f>
        <v>0</v>
      </c>
      <c r="D18" s="160">
        <f t="shared" si="4"/>
        <v>0</v>
      </c>
      <c r="E18" s="161">
        <f t="shared" si="4"/>
        <v>0</v>
      </c>
      <c r="F18" s="130">
        <f t="shared" si="4"/>
        <v>0</v>
      </c>
      <c r="G18" s="131">
        <f t="shared" si="4"/>
        <v>0</v>
      </c>
      <c r="H18" s="132">
        <f t="shared" si="4"/>
        <v>0</v>
      </c>
      <c r="I18" s="131">
        <f t="shared" si="4"/>
        <v>0</v>
      </c>
      <c r="J18" s="141">
        <f t="shared" si="4"/>
        <v>0</v>
      </c>
      <c r="K18" s="142">
        <f t="shared" si="4"/>
        <v>0</v>
      </c>
    </row>
    <row r="19" spans="1:11" ht="18" thickTop="1">
      <c r="A19" s="654"/>
      <c r="B19" s="69" t="s">
        <v>29</v>
      </c>
      <c r="C19" s="361"/>
      <c r="D19" s="165">
        <f t="shared" ref="D19:E20" si="5">SUM(F19,H19,J19)</f>
        <v>0</v>
      </c>
      <c r="E19" s="166">
        <f t="shared" si="5"/>
        <v>0</v>
      </c>
      <c r="F19" s="362"/>
      <c r="G19" s="363"/>
      <c r="H19" s="364"/>
      <c r="I19" s="363"/>
      <c r="J19" s="365"/>
      <c r="K19" s="366"/>
    </row>
    <row r="20" spans="1:11">
      <c r="A20" s="654"/>
      <c r="B20" s="72" t="s">
        <v>28</v>
      </c>
      <c r="C20" s="444"/>
      <c r="D20" s="179">
        <f t="shared" si="5"/>
        <v>0</v>
      </c>
      <c r="E20" s="180">
        <f t="shared" si="5"/>
        <v>0</v>
      </c>
      <c r="F20" s="375"/>
      <c r="G20" s="376"/>
      <c r="H20" s="377"/>
      <c r="I20" s="376"/>
      <c r="J20" s="378"/>
      <c r="K20" s="379"/>
    </row>
    <row r="21" spans="1:11" ht="18" thickBot="1">
      <c r="A21" s="654" t="s">
        <v>43</v>
      </c>
      <c r="B21" s="75" t="s">
        <v>76</v>
      </c>
      <c r="C21" s="215">
        <f>SUM(C22:C24)</f>
        <v>0</v>
      </c>
      <c r="D21" s="160">
        <f>SUM(D22:D24)</f>
        <v>0</v>
      </c>
      <c r="E21" s="161">
        <f>SUM(E22:E24)</f>
        <v>0</v>
      </c>
      <c r="F21" s="130">
        <f>SUM(F22:F24)</f>
        <v>0</v>
      </c>
      <c r="G21" s="131">
        <f>SUM(G22:G24)</f>
        <v>0</v>
      </c>
      <c r="H21" s="140">
        <f t="shared" ref="H21:K21" si="6">SUM(H22:H24)</f>
        <v>0</v>
      </c>
      <c r="I21" s="139">
        <f t="shared" si="6"/>
        <v>0</v>
      </c>
      <c r="J21" s="141">
        <f t="shared" si="6"/>
        <v>0</v>
      </c>
      <c r="K21" s="142">
        <f t="shared" si="6"/>
        <v>0</v>
      </c>
    </row>
    <row r="22" spans="1:11" ht="18" thickTop="1">
      <c r="A22" s="654"/>
      <c r="B22" s="69" t="s">
        <v>42</v>
      </c>
      <c r="C22" s="443"/>
      <c r="D22" s="165">
        <f t="shared" ref="D22:E24" si="7">SUM(F22,H22,J22)</f>
        <v>0</v>
      </c>
      <c r="E22" s="168">
        <f t="shared" si="7"/>
        <v>0</v>
      </c>
      <c r="F22" s="362"/>
      <c r="G22" s="363"/>
      <c r="H22" s="364"/>
      <c r="I22" s="363"/>
      <c r="J22" s="365"/>
      <c r="K22" s="366"/>
    </row>
    <row r="23" spans="1:11">
      <c r="A23" s="654"/>
      <c r="B23" s="70" t="s">
        <v>41</v>
      </c>
      <c r="C23" s="367"/>
      <c r="D23" s="167">
        <f t="shared" si="7"/>
        <v>0</v>
      </c>
      <c r="E23" s="168">
        <f t="shared" si="7"/>
        <v>0</v>
      </c>
      <c r="F23" s="368"/>
      <c r="G23" s="369"/>
      <c r="H23" s="370"/>
      <c r="I23" s="369"/>
      <c r="J23" s="371"/>
      <c r="K23" s="372"/>
    </row>
    <row r="24" spans="1:11">
      <c r="A24" s="654"/>
      <c r="B24" s="301" t="s">
        <v>40</v>
      </c>
      <c r="C24" s="380"/>
      <c r="D24" s="171">
        <f t="shared" si="7"/>
        <v>0</v>
      </c>
      <c r="E24" s="172">
        <f t="shared" si="7"/>
        <v>0</v>
      </c>
      <c r="F24" s="375"/>
      <c r="G24" s="376"/>
      <c r="H24" s="377"/>
      <c r="I24" s="376"/>
      <c r="J24" s="378"/>
      <c r="K24" s="379"/>
    </row>
    <row r="25" spans="1:11" ht="18" thickBot="1">
      <c r="A25" s="654" t="s">
        <v>31</v>
      </c>
      <c r="B25" s="75" t="s">
        <v>76</v>
      </c>
      <c r="C25" s="381">
        <f>SUM(C26)</f>
        <v>0</v>
      </c>
      <c r="D25" s="162">
        <f t="shared" ref="D25:K25" si="8">SUM(D26)</f>
        <v>0</v>
      </c>
      <c r="E25" s="163">
        <f t="shared" si="8"/>
        <v>0</v>
      </c>
      <c r="F25" s="138">
        <f t="shared" si="8"/>
        <v>0</v>
      </c>
      <c r="G25" s="139">
        <f t="shared" si="8"/>
        <v>0</v>
      </c>
      <c r="H25" s="140">
        <f t="shared" si="8"/>
        <v>0</v>
      </c>
      <c r="I25" s="139">
        <f t="shared" si="8"/>
        <v>0</v>
      </c>
      <c r="J25" s="141">
        <f t="shared" si="8"/>
        <v>0</v>
      </c>
      <c r="K25" s="142">
        <f t="shared" si="8"/>
        <v>0</v>
      </c>
    </row>
    <row r="26" spans="1:11" ht="18" thickTop="1">
      <c r="A26" s="654"/>
      <c r="B26" s="67" t="s">
        <v>30</v>
      </c>
      <c r="C26" s="382"/>
      <c r="D26" s="177">
        <f>SUM(F26,H26,J26)</f>
        <v>0</v>
      </c>
      <c r="E26" s="178">
        <f>SUM(G26,I26,K26)</f>
        <v>0</v>
      </c>
      <c r="F26" s="383"/>
      <c r="G26" s="384"/>
      <c r="H26" s="385"/>
      <c r="I26" s="384"/>
      <c r="J26" s="386"/>
      <c r="K26" s="387"/>
    </row>
    <row r="27" spans="1:11" ht="18" thickBot="1">
      <c r="A27" s="654" t="s">
        <v>38</v>
      </c>
      <c r="B27" s="75" t="s">
        <v>76</v>
      </c>
      <c r="C27" s="215">
        <f>SUM(C28:C31)</f>
        <v>0</v>
      </c>
      <c r="D27" s="160">
        <f t="shared" ref="D27:F27" si="9">SUM(D28:D31)</f>
        <v>0</v>
      </c>
      <c r="E27" s="161">
        <f t="shared" si="9"/>
        <v>0</v>
      </c>
      <c r="F27" s="130">
        <f t="shared" si="9"/>
        <v>0</v>
      </c>
      <c r="G27" s="131">
        <f>SUM(G28:G31)</f>
        <v>0</v>
      </c>
      <c r="H27" s="132">
        <f>SUM(H28:H31)</f>
        <v>0</v>
      </c>
      <c r="I27" s="131">
        <f>SUM(I28:I31)</f>
        <v>0</v>
      </c>
      <c r="J27" s="141">
        <f>SUM(J28:J31)</f>
        <v>0</v>
      </c>
      <c r="K27" s="142">
        <f>SUM(K28:K31)</f>
        <v>0</v>
      </c>
    </row>
    <row r="28" spans="1:11" ht="18" thickTop="1">
      <c r="A28" s="654"/>
      <c r="B28" s="69" t="s">
        <v>37</v>
      </c>
      <c r="C28" s="361"/>
      <c r="D28" s="173">
        <f>SUM(F28,H28,J28)</f>
        <v>0</v>
      </c>
      <c r="E28" s="174">
        <f>SUM(G28,I28,K28)</f>
        <v>0</v>
      </c>
      <c r="F28" s="362"/>
      <c r="G28" s="363"/>
      <c r="H28" s="364"/>
      <c r="I28" s="363"/>
      <c r="J28" s="365"/>
      <c r="K28" s="366"/>
    </row>
    <row r="29" spans="1:11">
      <c r="A29" s="654"/>
      <c r="B29" s="300" t="s">
        <v>36</v>
      </c>
      <c r="C29" s="367"/>
      <c r="D29" s="167">
        <f t="shared" ref="D29:E31" si="10">SUM(F29,H29,J29)</f>
        <v>0</v>
      </c>
      <c r="E29" s="168">
        <f t="shared" si="10"/>
        <v>0</v>
      </c>
      <c r="F29" s="368"/>
      <c r="G29" s="369"/>
      <c r="H29" s="370"/>
      <c r="I29" s="369"/>
      <c r="J29" s="371"/>
      <c r="K29" s="372"/>
    </row>
    <row r="30" spans="1:11">
      <c r="A30" s="654"/>
      <c r="B30" s="300" t="s">
        <v>35</v>
      </c>
      <c r="C30" s="367"/>
      <c r="D30" s="167">
        <f t="shared" si="10"/>
        <v>0</v>
      </c>
      <c r="E30" s="168">
        <f t="shared" si="10"/>
        <v>0</v>
      </c>
      <c r="F30" s="368"/>
      <c r="G30" s="369"/>
      <c r="H30" s="370"/>
      <c r="I30" s="369"/>
      <c r="J30" s="371"/>
      <c r="K30" s="372"/>
    </row>
    <row r="31" spans="1:11">
      <c r="A31" s="654"/>
      <c r="B31" s="301" t="s">
        <v>34</v>
      </c>
      <c r="C31" s="374"/>
      <c r="D31" s="171">
        <f t="shared" si="10"/>
        <v>0</v>
      </c>
      <c r="E31" s="465">
        <f t="shared" si="10"/>
        <v>0</v>
      </c>
      <c r="F31" s="375"/>
      <c r="G31" s="376"/>
      <c r="H31" s="377"/>
      <c r="I31" s="376"/>
      <c r="J31" s="378"/>
      <c r="K31" s="379"/>
    </row>
    <row r="32" spans="1:11" ht="18" thickBot="1">
      <c r="A32" s="654" t="s">
        <v>63</v>
      </c>
      <c r="B32" s="75" t="s">
        <v>76</v>
      </c>
      <c r="C32" s="129">
        <f>SUM(C33:C38)</f>
        <v>0</v>
      </c>
      <c r="D32" s="162">
        <f t="shared" ref="D32:K32" si="11">SUM(D33:D38)</f>
        <v>0</v>
      </c>
      <c r="E32" s="163">
        <f t="shared" si="11"/>
        <v>0</v>
      </c>
      <c r="F32" s="138">
        <f t="shared" si="11"/>
        <v>0</v>
      </c>
      <c r="G32" s="139">
        <f t="shared" si="11"/>
        <v>0</v>
      </c>
      <c r="H32" s="140">
        <f t="shared" si="11"/>
        <v>0</v>
      </c>
      <c r="I32" s="139">
        <f t="shared" si="11"/>
        <v>0</v>
      </c>
      <c r="J32" s="141">
        <f t="shared" si="11"/>
        <v>0</v>
      </c>
      <c r="K32" s="142">
        <f t="shared" si="11"/>
        <v>0</v>
      </c>
    </row>
    <row r="33" spans="1:11" ht="18" thickTop="1">
      <c r="A33" s="654"/>
      <c r="B33" s="69" t="s">
        <v>17</v>
      </c>
      <c r="C33" s="388"/>
      <c r="D33" s="173">
        <v>0</v>
      </c>
      <c r="E33" s="174">
        <v>0</v>
      </c>
      <c r="F33" s="362"/>
      <c r="G33" s="363"/>
      <c r="H33" s="364"/>
      <c r="I33" s="363"/>
      <c r="J33" s="365"/>
      <c r="K33" s="366"/>
    </row>
    <row r="34" spans="1:11">
      <c r="A34" s="654"/>
      <c r="B34" s="70" t="s">
        <v>16</v>
      </c>
      <c r="C34" s="389"/>
      <c r="D34" s="167">
        <f t="shared" ref="D34:E38" si="12">SUM(F34,H34,J34)</f>
        <v>0</v>
      </c>
      <c r="E34" s="168">
        <f t="shared" si="12"/>
        <v>0</v>
      </c>
      <c r="F34" s="368"/>
      <c r="G34" s="369"/>
      <c r="H34" s="370"/>
      <c r="I34" s="369"/>
      <c r="J34" s="371"/>
      <c r="K34" s="372"/>
    </row>
    <row r="35" spans="1:11">
      <c r="A35" s="654"/>
      <c r="B35" s="300" t="s">
        <v>15</v>
      </c>
      <c r="C35" s="389"/>
      <c r="D35" s="167">
        <f t="shared" si="12"/>
        <v>0</v>
      </c>
      <c r="E35" s="168">
        <f t="shared" si="12"/>
        <v>0</v>
      </c>
      <c r="F35" s="368"/>
      <c r="G35" s="369"/>
      <c r="H35" s="370"/>
      <c r="I35" s="369"/>
      <c r="J35" s="371"/>
      <c r="K35" s="372"/>
    </row>
    <row r="36" spans="1:11">
      <c r="A36" s="654"/>
      <c r="B36" s="300" t="s">
        <v>14</v>
      </c>
      <c r="C36" s="389"/>
      <c r="D36" s="167">
        <f t="shared" si="12"/>
        <v>0</v>
      </c>
      <c r="E36" s="168">
        <f t="shared" si="12"/>
        <v>0</v>
      </c>
      <c r="F36" s="368"/>
      <c r="G36" s="369"/>
      <c r="H36" s="370"/>
      <c r="I36" s="369"/>
      <c r="J36" s="371"/>
      <c r="K36" s="372"/>
    </row>
    <row r="37" spans="1:11">
      <c r="A37" s="654"/>
      <c r="B37" s="300" t="s">
        <v>13</v>
      </c>
      <c r="C37" s="389"/>
      <c r="D37" s="167">
        <f t="shared" si="12"/>
        <v>0</v>
      </c>
      <c r="E37" s="168">
        <f t="shared" si="12"/>
        <v>0</v>
      </c>
      <c r="F37" s="368"/>
      <c r="G37" s="369"/>
      <c r="H37" s="370"/>
      <c r="I37" s="369"/>
      <c r="J37" s="371"/>
      <c r="K37" s="372"/>
    </row>
    <row r="38" spans="1:11">
      <c r="A38" s="654"/>
      <c r="B38" s="301" t="s">
        <v>12</v>
      </c>
      <c r="C38" s="390"/>
      <c r="D38" s="171">
        <f t="shared" si="12"/>
        <v>0</v>
      </c>
      <c r="E38" s="172">
        <f t="shared" si="12"/>
        <v>0</v>
      </c>
      <c r="F38" s="375"/>
      <c r="G38" s="376"/>
      <c r="H38" s="377"/>
      <c r="I38" s="376"/>
      <c r="J38" s="378"/>
      <c r="K38" s="379"/>
    </row>
    <row r="39" spans="1:11" ht="18" thickBot="1">
      <c r="A39" s="654" t="s">
        <v>27</v>
      </c>
      <c r="B39" s="75" t="s">
        <v>76</v>
      </c>
      <c r="C39" s="129">
        <f>SUM(C40:C44)</f>
        <v>5</v>
      </c>
      <c r="D39" s="164">
        <f t="shared" ref="D39:K39" si="13">SUM(D40:D44)</f>
        <v>5</v>
      </c>
      <c r="E39" s="161">
        <f t="shared" si="13"/>
        <v>11</v>
      </c>
      <c r="F39" s="135">
        <f t="shared" si="13"/>
        <v>5</v>
      </c>
      <c r="G39" s="131">
        <f t="shared" si="13"/>
        <v>11</v>
      </c>
      <c r="H39" s="132">
        <f t="shared" si="13"/>
        <v>0</v>
      </c>
      <c r="I39" s="136">
        <f t="shared" si="13"/>
        <v>0</v>
      </c>
      <c r="J39" s="133">
        <f t="shared" si="13"/>
        <v>0</v>
      </c>
      <c r="K39" s="137">
        <f t="shared" si="13"/>
        <v>0</v>
      </c>
    </row>
    <row r="40" spans="1:11" ht="18" thickTop="1">
      <c r="A40" s="654"/>
      <c r="B40" s="73" t="s">
        <v>26</v>
      </c>
      <c r="C40" s="361"/>
      <c r="D40" s="165">
        <f t="shared" ref="D40:E44" si="14">SUM(F40,H40,J40)</f>
        <v>0</v>
      </c>
      <c r="E40" s="166">
        <f t="shared" si="14"/>
        <v>0</v>
      </c>
      <c r="F40" s="362"/>
      <c r="G40" s="363"/>
      <c r="H40" s="364"/>
      <c r="I40" s="363"/>
      <c r="J40" s="365"/>
      <c r="K40" s="366"/>
    </row>
    <row r="41" spans="1:11">
      <c r="A41" s="654"/>
      <c r="B41" s="70" t="s">
        <v>25</v>
      </c>
      <c r="C41" s="367"/>
      <c r="D41" s="167">
        <f t="shared" si="14"/>
        <v>0</v>
      </c>
      <c r="E41" s="168">
        <f t="shared" si="14"/>
        <v>0</v>
      </c>
      <c r="F41" s="368"/>
      <c r="G41" s="369"/>
      <c r="H41" s="370"/>
      <c r="I41" s="369"/>
      <c r="J41" s="371"/>
      <c r="K41" s="372"/>
    </row>
    <row r="42" spans="1:11">
      <c r="A42" s="654"/>
      <c r="B42" s="70" t="s">
        <v>24</v>
      </c>
      <c r="C42" s="367">
        <v>5</v>
      </c>
      <c r="D42" s="169">
        <f t="shared" si="14"/>
        <v>5</v>
      </c>
      <c r="E42" s="170">
        <f t="shared" si="14"/>
        <v>11</v>
      </c>
      <c r="F42" s="368">
        <v>5</v>
      </c>
      <c r="G42" s="369">
        <v>11</v>
      </c>
      <c r="H42" s="370"/>
      <c r="I42" s="369"/>
      <c r="J42" s="371"/>
      <c r="K42" s="372"/>
    </row>
    <row r="43" spans="1:11">
      <c r="A43" s="654"/>
      <c r="B43" s="70" t="s">
        <v>23</v>
      </c>
      <c r="C43" s="367"/>
      <c r="D43" s="167">
        <f t="shared" si="14"/>
        <v>0</v>
      </c>
      <c r="E43" s="168">
        <f t="shared" si="14"/>
        <v>0</v>
      </c>
      <c r="F43" s="368"/>
      <c r="G43" s="369"/>
      <c r="H43" s="370"/>
      <c r="I43" s="369"/>
      <c r="J43" s="371"/>
      <c r="K43" s="372"/>
    </row>
    <row r="44" spans="1:11">
      <c r="A44" s="654"/>
      <c r="B44" s="71" t="s">
        <v>22</v>
      </c>
      <c r="C44" s="374"/>
      <c r="D44" s="171">
        <f t="shared" si="14"/>
        <v>0</v>
      </c>
      <c r="E44" s="172">
        <f t="shared" si="14"/>
        <v>0</v>
      </c>
      <c r="F44" s="375"/>
      <c r="G44" s="376"/>
      <c r="H44" s="377"/>
      <c r="I44" s="376"/>
      <c r="J44" s="378"/>
      <c r="K44" s="379"/>
    </row>
    <row r="45" spans="1:11" ht="18" thickBot="1">
      <c r="A45" s="654" t="s">
        <v>21</v>
      </c>
      <c r="B45" s="75" t="s">
        <v>76</v>
      </c>
      <c r="C45" s="153">
        <f>SUM(C46:C47)</f>
        <v>0</v>
      </c>
      <c r="D45" s="154">
        <f t="shared" ref="D45:K45" si="15">SUM(D46:D47)</f>
        <v>0</v>
      </c>
      <c r="E45" s="155">
        <f t="shared" si="15"/>
        <v>0</v>
      </c>
      <c r="F45" s="391">
        <f t="shared" si="15"/>
        <v>0</v>
      </c>
      <c r="G45" s="392">
        <f t="shared" si="15"/>
        <v>0</v>
      </c>
      <c r="H45" s="393">
        <f t="shared" si="15"/>
        <v>0</v>
      </c>
      <c r="I45" s="392">
        <f t="shared" si="15"/>
        <v>0</v>
      </c>
      <c r="J45" s="394">
        <f t="shared" si="15"/>
        <v>0</v>
      </c>
      <c r="K45" s="395">
        <f t="shared" si="15"/>
        <v>0</v>
      </c>
    </row>
    <row r="46" spans="1:11" ht="18" thickTop="1">
      <c r="A46" s="654"/>
      <c r="B46" s="69" t="s">
        <v>20</v>
      </c>
      <c r="C46" s="361"/>
      <c r="D46" s="173">
        <f>SUM(F46,H46,J46)</f>
        <v>0</v>
      </c>
      <c r="E46" s="174">
        <f>SUM(G46,I46,K46)</f>
        <v>0</v>
      </c>
      <c r="F46" s="362" t="s">
        <v>18</v>
      </c>
      <c r="G46" s="363" t="s">
        <v>18</v>
      </c>
      <c r="H46" s="364" t="s">
        <v>18</v>
      </c>
      <c r="I46" s="363" t="s">
        <v>18</v>
      </c>
      <c r="J46" s="365" t="s">
        <v>18</v>
      </c>
      <c r="K46" s="366" t="s">
        <v>18</v>
      </c>
    </row>
    <row r="47" spans="1:11" ht="18" thickBot="1">
      <c r="A47" s="660"/>
      <c r="B47" s="74" t="s">
        <v>19</v>
      </c>
      <c r="C47" s="396"/>
      <c r="D47" s="175">
        <f>SUM(F47,H47,J47)</f>
        <v>0</v>
      </c>
      <c r="E47" s="176">
        <f>SUM(G47,I47,K47)</f>
        <v>0</v>
      </c>
      <c r="F47" s="397" t="s">
        <v>18</v>
      </c>
      <c r="G47" s="398" t="s">
        <v>18</v>
      </c>
      <c r="H47" s="399" t="s">
        <v>18</v>
      </c>
      <c r="I47" s="398" t="s">
        <v>18</v>
      </c>
      <c r="J47" s="400" t="s">
        <v>18</v>
      </c>
      <c r="K47" s="401" t="s">
        <v>18</v>
      </c>
    </row>
    <row r="48" spans="1:11">
      <c r="A48" s="657" t="s">
        <v>5</v>
      </c>
      <c r="B48" s="657"/>
      <c r="C48" s="657"/>
      <c r="D48" s="657"/>
      <c r="E48" s="657"/>
      <c r="F48" s="657"/>
      <c r="G48" s="657"/>
      <c r="H48" s="657"/>
      <c r="I48" s="657"/>
      <c r="J48" s="657"/>
      <c r="K48" s="657"/>
    </row>
    <row r="50" spans="2:2">
      <c r="B50" s="18" t="s">
        <v>135</v>
      </c>
    </row>
  </sheetData>
  <mergeCells count="20">
    <mergeCell ref="H2:I2"/>
    <mergeCell ref="J2:K2"/>
    <mergeCell ref="J1:K1"/>
    <mergeCell ref="A11:A17"/>
    <mergeCell ref="A21:A24"/>
    <mergeCell ref="A2:A3"/>
    <mergeCell ref="B2:B3"/>
    <mergeCell ref="C2:C3"/>
    <mergeCell ref="D2:E2"/>
    <mergeCell ref="F2:G2"/>
    <mergeCell ref="A27:A31"/>
    <mergeCell ref="A4:B4"/>
    <mergeCell ref="A48:K48"/>
    <mergeCell ref="A10:B10"/>
    <mergeCell ref="A5:A9"/>
    <mergeCell ref="A32:A38"/>
    <mergeCell ref="A45:A47"/>
    <mergeCell ref="A39:A44"/>
    <mergeCell ref="A18:A20"/>
    <mergeCell ref="A25:A26"/>
  </mergeCells>
  <phoneticPr fontId="1"/>
  <pageMargins left="0.59055118110236227" right="0.59055118110236227" top="0.59055118110236227" bottom="0.59055118110236227" header="0.39370078740157483" footer="0.39370078740157483"/>
  <pageSetup paperSize="9" scale="85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3"/>
  <sheetViews>
    <sheetView showGridLines="0" view="pageBreakPreview" zoomScale="98" zoomScaleNormal="110" zoomScaleSheetLayoutView="98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M4" sqref="M4"/>
    </sheetView>
  </sheetViews>
  <sheetFormatPr defaultColWidth="9" defaultRowHeight="17.399999999999999"/>
  <cols>
    <col min="1" max="1" width="15.33203125" style="19" customWidth="1"/>
    <col min="2" max="2" width="10.44140625" style="19" customWidth="1"/>
    <col min="3" max="3" width="8.109375" style="19" customWidth="1"/>
    <col min="4" max="4" width="8.109375" style="19" bestFit="1" customWidth="1"/>
    <col min="5" max="5" width="16.77734375" style="19" hidden="1" customWidth="1"/>
    <col min="6" max="6" width="8.109375" style="21" bestFit="1" customWidth="1"/>
    <col min="7" max="7" width="16.77734375" style="21" hidden="1" customWidth="1"/>
    <col min="8" max="8" width="8.109375" style="21" bestFit="1" customWidth="1"/>
    <col min="9" max="9" width="16.77734375" style="21" bestFit="1" customWidth="1"/>
    <col min="10" max="10" width="8.109375" style="21" bestFit="1" customWidth="1"/>
    <col min="11" max="11" width="16.77734375" style="21" bestFit="1" customWidth="1"/>
    <col min="12" max="12" width="4.88671875" style="19" customWidth="1"/>
    <col min="13" max="16384" width="9" style="19"/>
  </cols>
  <sheetData>
    <row r="1" spans="1:12" ht="18" thickBot="1">
      <c r="A1" s="675" t="s">
        <v>169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</row>
    <row r="2" spans="1:12" ht="34.799999999999997">
      <c r="A2" s="676" t="s">
        <v>114</v>
      </c>
      <c r="B2" s="678" t="s">
        <v>60</v>
      </c>
      <c r="C2" s="435" t="s">
        <v>140</v>
      </c>
      <c r="D2" s="680" t="s">
        <v>160</v>
      </c>
      <c r="E2" s="680"/>
      <c r="F2" s="680" t="s">
        <v>167</v>
      </c>
      <c r="G2" s="680"/>
      <c r="H2" s="680" t="s">
        <v>166</v>
      </c>
      <c r="I2" s="681"/>
      <c r="J2" s="682" t="s">
        <v>165</v>
      </c>
      <c r="K2" s="683"/>
      <c r="L2" s="469"/>
    </row>
    <row r="3" spans="1:12" ht="18" thickBot="1">
      <c r="A3" s="677"/>
      <c r="B3" s="679"/>
      <c r="C3" s="436" t="s">
        <v>110</v>
      </c>
      <c r="D3" s="78" t="s">
        <v>110</v>
      </c>
      <c r="E3" s="100" t="s">
        <v>74</v>
      </c>
      <c r="F3" s="78" t="s">
        <v>110</v>
      </c>
      <c r="G3" s="100" t="s">
        <v>74</v>
      </c>
      <c r="H3" s="78" t="s">
        <v>110</v>
      </c>
      <c r="I3" s="599" t="s">
        <v>74</v>
      </c>
      <c r="J3" s="420" t="s">
        <v>110</v>
      </c>
      <c r="K3" s="79" t="s">
        <v>74</v>
      </c>
      <c r="L3" s="469"/>
    </row>
    <row r="4" spans="1:12" ht="18" thickBot="1">
      <c r="A4" s="655" t="s">
        <v>10</v>
      </c>
      <c r="B4" s="656"/>
      <c r="C4" s="437">
        <f>SUM(C10,C5)</f>
        <v>2090</v>
      </c>
      <c r="D4" s="80">
        <f t="shared" ref="D4" si="0">SUM(D10,D5)</f>
        <v>1871</v>
      </c>
      <c r="E4" s="101">
        <f>SUM(E10,E5)</f>
        <v>924889516</v>
      </c>
      <c r="F4" s="80">
        <f>SUM(F10,F5)</f>
        <v>1529</v>
      </c>
      <c r="G4" s="101" t="e">
        <f t="shared" ref="G4:K4" si="1">SUM(G10,G5)</f>
        <v>#VALUE!</v>
      </c>
      <c r="H4" s="80">
        <f>SUM(H10,H5)</f>
        <v>1346</v>
      </c>
      <c r="I4" s="600">
        <f t="shared" ref="I4" si="2">SUM(I10,I5)</f>
        <v>662774410</v>
      </c>
      <c r="J4" s="356">
        <f>SUM(J10,J5)</f>
        <v>1097</v>
      </c>
      <c r="K4" s="81">
        <f t="shared" si="1"/>
        <v>585905653</v>
      </c>
      <c r="L4" s="469"/>
    </row>
    <row r="5" spans="1:12" ht="18.600000000000001" thickTop="1" thickBot="1">
      <c r="A5" s="684" t="s">
        <v>109</v>
      </c>
      <c r="B5" s="77" t="s">
        <v>76</v>
      </c>
      <c r="C5" s="437">
        <f t="shared" ref="C5:E5" si="3">SUM(C6:C9)</f>
        <v>1264</v>
      </c>
      <c r="D5" s="80">
        <f t="shared" si="3"/>
        <v>1215</v>
      </c>
      <c r="E5" s="101">
        <f t="shared" si="3"/>
        <v>602246706</v>
      </c>
      <c r="F5" s="80">
        <f>SUM(F6:F9)</f>
        <v>1028</v>
      </c>
      <c r="G5" s="101" t="e">
        <f t="shared" ref="G5:K5" si="4">SUM(G6:G9)</f>
        <v>#VALUE!</v>
      </c>
      <c r="H5" s="80">
        <f>SUM(H6:H9)</f>
        <v>935</v>
      </c>
      <c r="I5" s="600">
        <f t="shared" ref="I5" si="5">SUM(I6:I9)</f>
        <v>466364250</v>
      </c>
      <c r="J5" s="356">
        <f>SUM(J6:J9)</f>
        <v>776</v>
      </c>
      <c r="K5" s="81">
        <f t="shared" si="4"/>
        <v>427232488</v>
      </c>
      <c r="L5" s="469"/>
    </row>
    <row r="6" spans="1:12" ht="18" thickTop="1">
      <c r="A6" s="658"/>
      <c r="B6" s="76" t="s">
        <v>51</v>
      </c>
      <c r="C6" s="428">
        <v>454</v>
      </c>
      <c r="D6" s="82">
        <v>350</v>
      </c>
      <c r="E6" s="421">
        <v>181696100</v>
      </c>
      <c r="F6" s="82">
        <v>296</v>
      </c>
      <c r="G6" s="421">
        <v>155312008</v>
      </c>
      <c r="H6" s="82">
        <v>295</v>
      </c>
      <c r="I6" s="601">
        <v>158170043</v>
      </c>
      <c r="J6" s="288">
        <v>246</v>
      </c>
      <c r="K6" s="83">
        <v>140869250</v>
      </c>
      <c r="L6" s="469"/>
    </row>
    <row r="7" spans="1:12">
      <c r="A7" s="658"/>
      <c r="B7" s="76" t="s">
        <v>50</v>
      </c>
      <c r="C7" s="429">
        <v>512</v>
      </c>
      <c r="D7" s="84">
        <v>500</v>
      </c>
      <c r="E7" s="422">
        <v>268223918</v>
      </c>
      <c r="F7" s="84">
        <v>471</v>
      </c>
      <c r="G7" s="422">
        <v>251763910</v>
      </c>
      <c r="H7" s="84">
        <v>389</v>
      </c>
      <c r="I7" s="602">
        <v>197879142</v>
      </c>
      <c r="J7" s="289">
        <v>316</v>
      </c>
      <c r="K7" s="85">
        <v>170843139</v>
      </c>
      <c r="L7" s="469"/>
    </row>
    <row r="8" spans="1:12">
      <c r="A8" s="658"/>
      <c r="B8" s="76" t="s">
        <v>49</v>
      </c>
      <c r="C8" s="429">
        <v>259</v>
      </c>
      <c r="D8" s="84">
        <v>259</v>
      </c>
      <c r="E8" s="422">
        <v>134757188</v>
      </c>
      <c r="F8" s="84">
        <v>202</v>
      </c>
      <c r="G8" s="422">
        <v>105873164</v>
      </c>
      <c r="H8" s="84">
        <v>177</v>
      </c>
      <c r="I8" s="602">
        <v>92140065</v>
      </c>
      <c r="J8" s="289">
        <v>165</v>
      </c>
      <c r="K8" s="85">
        <v>88710099</v>
      </c>
      <c r="L8" s="469"/>
    </row>
    <row r="9" spans="1:12">
      <c r="A9" s="685"/>
      <c r="B9" s="66" t="s">
        <v>48</v>
      </c>
      <c r="C9" s="430">
        <v>39</v>
      </c>
      <c r="D9" s="86">
        <v>106</v>
      </c>
      <c r="E9" s="423">
        <v>17569500</v>
      </c>
      <c r="F9" s="86">
        <v>59</v>
      </c>
      <c r="G9" s="423" t="e">
        <v>#VALUE!</v>
      </c>
      <c r="H9" s="86">
        <v>74</v>
      </c>
      <c r="I9" s="603">
        <v>18175000</v>
      </c>
      <c r="J9" s="290">
        <v>49</v>
      </c>
      <c r="K9" s="87">
        <v>26810000</v>
      </c>
      <c r="L9" s="469"/>
    </row>
    <row r="10" spans="1:12" ht="18.75" customHeight="1">
      <c r="A10" s="686" t="s">
        <v>62</v>
      </c>
      <c r="B10" s="687"/>
      <c r="C10" s="438">
        <f t="shared" ref="C10:K10" si="6">SUM(C32,C45,C39,C18,C25,C27,C21,C11)</f>
        <v>826</v>
      </c>
      <c r="D10" s="88">
        <f t="shared" si="6"/>
        <v>656</v>
      </c>
      <c r="E10" s="102">
        <f t="shared" si="6"/>
        <v>322642810</v>
      </c>
      <c r="F10" s="88">
        <f t="shared" si="6"/>
        <v>501</v>
      </c>
      <c r="G10" s="102">
        <f t="shared" si="6"/>
        <v>245228041</v>
      </c>
      <c r="H10" s="88">
        <f t="shared" si="6"/>
        <v>411</v>
      </c>
      <c r="I10" s="604">
        <f t="shared" si="6"/>
        <v>196410160</v>
      </c>
      <c r="J10" s="357">
        <f t="shared" si="6"/>
        <v>321</v>
      </c>
      <c r="K10" s="89">
        <f t="shared" si="6"/>
        <v>158673165</v>
      </c>
      <c r="L10" s="469"/>
    </row>
    <row r="11" spans="1:12" ht="18" thickBot="1">
      <c r="A11" s="688" t="s">
        <v>47</v>
      </c>
      <c r="B11" s="75" t="s">
        <v>76</v>
      </c>
      <c r="C11" s="439">
        <f t="shared" ref="C11:K11" si="7">SUM(C12:C17)</f>
        <v>241</v>
      </c>
      <c r="D11" s="90">
        <f t="shared" si="7"/>
        <v>176</v>
      </c>
      <c r="E11" s="103">
        <f t="shared" si="7"/>
        <v>83420950</v>
      </c>
      <c r="F11" s="90">
        <f t="shared" si="7"/>
        <v>135</v>
      </c>
      <c r="G11" s="103">
        <f t="shared" si="7"/>
        <v>64451640</v>
      </c>
      <c r="H11" s="90">
        <f t="shared" si="7"/>
        <v>110</v>
      </c>
      <c r="I11" s="605">
        <f t="shared" si="7"/>
        <v>48386780</v>
      </c>
      <c r="J11" s="358">
        <f t="shared" si="7"/>
        <v>85</v>
      </c>
      <c r="K11" s="91">
        <f t="shared" si="7"/>
        <v>36847095</v>
      </c>
      <c r="L11" s="469"/>
    </row>
    <row r="12" spans="1:12" ht="18" thickTop="1">
      <c r="A12" s="689"/>
      <c r="B12" s="69" t="s">
        <v>46</v>
      </c>
      <c r="C12" s="431">
        <v>112</v>
      </c>
      <c r="D12" s="92">
        <v>85</v>
      </c>
      <c r="E12" s="424">
        <v>40358000</v>
      </c>
      <c r="F12" s="92">
        <v>73</v>
      </c>
      <c r="G12" s="424">
        <v>35418520</v>
      </c>
      <c r="H12" s="92">
        <v>68</v>
      </c>
      <c r="I12" s="606">
        <v>29723360</v>
      </c>
      <c r="J12" s="291">
        <v>57</v>
      </c>
      <c r="K12" s="93">
        <v>24695280</v>
      </c>
      <c r="L12" s="469"/>
    </row>
    <row r="13" spans="1:12">
      <c r="A13" s="689"/>
      <c r="B13" s="70" t="s">
        <v>39</v>
      </c>
      <c r="C13" s="432">
        <v>64</v>
      </c>
      <c r="D13" s="94">
        <v>39</v>
      </c>
      <c r="E13" s="425">
        <v>19439200</v>
      </c>
      <c r="F13" s="94">
        <v>24</v>
      </c>
      <c r="G13" s="425">
        <v>10618200</v>
      </c>
      <c r="H13" s="94">
        <v>16</v>
      </c>
      <c r="I13" s="607">
        <v>7578960</v>
      </c>
      <c r="J13" s="292">
        <v>13</v>
      </c>
      <c r="K13" s="95">
        <v>6471855</v>
      </c>
      <c r="L13" s="469"/>
    </row>
    <row r="14" spans="1:12">
      <c r="A14" s="689"/>
      <c r="B14" s="70" t="s">
        <v>33</v>
      </c>
      <c r="C14" s="432">
        <v>51</v>
      </c>
      <c r="D14" s="94">
        <v>44</v>
      </c>
      <c r="E14" s="425">
        <v>19377750</v>
      </c>
      <c r="F14" s="94">
        <v>28</v>
      </c>
      <c r="G14" s="425">
        <v>14597000</v>
      </c>
      <c r="H14" s="94">
        <v>18</v>
      </c>
      <c r="I14" s="607">
        <v>8359500</v>
      </c>
      <c r="J14" s="292">
        <v>8</v>
      </c>
      <c r="K14" s="95">
        <v>3627960</v>
      </c>
      <c r="L14" s="469"/>
    </row>
    <row r="15" spans="1:12">
      <c r="A15" s="689"/>
      <c r="B15" s="70" t="s">
        <v>32</v>
      </c>
      <c r="C15" s="432">
        <v>6</v>
      </c>
      <c r="D15" s="94">
        <v>2</v>
      </c>
      <c r="E15" s="425">
        <v>666000</v>
      </c>
      <c r="F15" s="94">
        <v>2</v>
      </c>
      <c r="G15" s="425">
        <v>300000</v>
      </c>
      <c r="H15" s="94">
        <v>3</v>
      </c>
      <c r="I15" s="607">
        <v>715000</v>
      </c>
      <c r="J15" s="292">
        <v>3</v>
      </c>
      <c r="K15" s="95">
        <v>720000</v>
      </c>
      <c r="L15" s="469"/>
    </row>
    <row r="16" spans="1:12">
      <c r="A16" s="689"/>
      <c r="B16" s="70" t="s">
        <v>45</v>
      </c>
      <c r="C16" s="432">
        <v>4</v>
      </c>
      <c r="D16" s="94">
        <v>4</v>
      </c>
      <c r="E16" s="425">
        <v>2284000</v>
      </c>
      <c r="F16" s="94">
        <v>3</v>
      </c>
      <c r="G16" s="425">
        <v>1446000</v>
      </c>
      <c r="H16" s="94">
        <v>2</v>
      </c>
      <c r="I16" s="607">
        <v>710000</v>
      </c>
      <c r="J16" s="292">
        <v>2</v>
      </c>
      <c r="K16" s="95">
        <v>780000</v>
      </c>
      <c r="L16" s="469"/>
    </row>
    <row r="17" spans="1:12">
      <c r="A17" s="666"/>
      <c r="B17" s="71" t="s">
        <v>44</v>
      </c>
      <c r="C17" s="433">
        <v>4</v>
      </c>
      <c r="D17" s="96">
        <v>2</v>
      </c>
      <c r="E17" s="426">
        <v>1296000</v>
      </c>
      <c r="F17" s="96">
        <v>5</v>
      </c>
      <c r="G17" s="426">
        <v>2071920</v>
      </c>
      <c r="H17" s="96">
        <v>3</v>
      </c>
      <c r="I17" s="608">
        <v>1299960</v>
      </c>
      <c r="J17" s="293">
        <v>2</v>
      </c>
      <c r="K17" s="97">
        <v>552000</v>
      </c>
      <c r="L17" s="469"/>
    </row>
    <row r="18" spans="1:12" ht="18" thickBot="1">
      <c r="A18" s="688" t="s">
        <v>64</v>
      </c>
      <c r="B18" s="75" t="s">
        <v>76</v>
      </c>
      <c r="C18" s="439">
        <f t="shared" ref="C18:K18" si="8">SUM(C19:C20)</f>
        <v>68</v>
      </c>
      <c r="D18" s="90">
        <f t="shared" si="8"/>
        <v>80</v>
      </c>
      <c r="E18" s="103">
        <f t="shared" si="8"/>
        <v>39479940</v>
      </c>
      <c r="F18" s="90">
        <f t="shared" ref="F18:I18" si="9">SUM(F19:F20)</f>
        <v>66</v>
      </c>
      <c r="G18" s="103">
        <f t="shared" si="9"/>
        <v>30514550</v>
      </c>
      <c r="H18" s="90">
        <f t="shared" si="9"/>
        <v>53</v>
      </c>
      <c r="I18" s="605">
        <f t="shared" si="9"/>
        <v>24072260</v>
      </c>
      <c r="J18" s="358">
        <f t="shared" si="8"/>
        <v>34</v>
      </c>
      <c r="K18" s="91">
        <f t="shared" si="8"/>
        <v>15526920</v>
      </c>
      <c r="L18" s="469"/>
    </row>
    <row r="19" spans="1:12" ht="18" thickTop="1">
      <c r="A19" s="689"/>
      <c r="B19" s="69" t="s">
        <v>29</v>
      </c>
      <c r="C19" s="431">
        <v>24</v>
      </c>
      <c r="D19" s="92">
        <v>35</v>
      </c>
      <c r="E19" s="424">
        <v>17525000</v>
      </c>
      <c r="F19" s="92">
        <v>28</v>
      </c>
      <c r="G19" s="424">
        <v>12831000</v>
      </c>
      <c r="H19" s="92">
        <v>31</v>
      </c>
      <c r="I19" s="606">
        <v>13961500</v>
      </c>
      <c r="J19" s="291">
        <v>24</v>
      </c>
      <c r="K19" s="93">
        <v>11405000</v>
      </c>
      <c r="L19" s="469"/>
    </row>
    <row r="20" spans="1:12">
      <c r="A20" s="666"/>
      <c r="B20" s="72" t="s">
        <v>28</v>
      </c>
      <c r="C20" s="433">
        <v>44</v>
      </c>
      <c r="D20" s="96">
        <v>45</v>
      </c>
      <c r="E20" s="426">
        <v>21954940</v>
      </c>
      <c r="F20" s="96">
        <v>38</v>
      </c>
      <c r="G20" s="426">
        <v>17683550</v>
      </c>
      <c r="H20" s="96">
        <v>22</v>
      </c>
      <c r="I20" s="608">
        <v>10110760</v>
      </c>
      <c r="J20" s="293">
        <v>10</v>
      </c>
      <c r="K20" s="97">
        <v>4121920</v>
      </c>
      <c r="L20" s="469"/>
    </row>
    <row r="21" spans="1:12" ht="18" thickBot="1">
      <c r="A21" s="688" t="s">
        <v>43</v>
      </c>
      <c r="B21" s="75" t="s">
        <v>76</v>
      </c>
      <c r="C21" s="439">
        <f t="shared" ref="C21:K21" si="10">SUM(C22:C24)</f>
        <v>137</v>
      </c>
      <c r="D21" s="90">
        <f t="shared" si="10"/>
        <v>112</v>
      </c>
      <c r="E21" s="103">
        <f t="shared" si="10"/>
        <v>59769430</v>
      </c>
      <c r="F21" s="90">
        <f t="shared" si="10"/>
        <v>73</v>
      </c>
      <c r="G21" s="103">
        <f t="shared" si="10"/>
        <v>38206520</v>
      </c>
      <c r="H21" s="90">
        <f t="shared" si="10"/>
        <v>52</v>
      </c>
      <c r="I21" s="605">
        <f t="shared" si="10"/>
        <v>26241440</v>
      </c>
      <c r="J21" s="358">
        <f t="shared" si="10"/>
        <v>31</v>
      </c>
      <c r="K21" s="91">
        <f t="shared" si="10"/>
        <v>18836690</v>
      </c>
      <c r="L21" s="469"/>
    </row>
    <row r="22" spans="1:12" ht="18" thickTop="1">
      <c r="A22" s="689"/>
      <c r="B22" s="69" t="s">
        <v>42</v>
      </c>
      <c r="C22" s="431">
        <v>62</v>
      </c>
      <c r="D22" s="92">
        <v>45</v>
      </c>
      <c r="E22" s="424">
        <v>25198160</v>
      </c>
      <c r="F22" s="92">
        <v>29</v>
      </c>
      <c r="G22" s="424">
        <v>15654720</v>
      </c>
      <c r="H22" s="92">
        <v>21</v>
      </c>
      <c r="I22" s="609">
        <v>11094640</v>
      </c>
      <c r="J22" s="291">
        <v>11</v>
      </c>
      <c r="K22" s="93">
        <v>6729800</v>
      </c>
      <c r="L22" s="469"/>
    </row>
    <row r="23" spans="1:12">
      <c r="A23" s="689"/>
      <c r="B23" s="70" t="s">
        <v>41</v>
      </c>
      <c r="C23" s="432">
        <v>64</v>
      </c>
      <c r="D23" s="94">
        <v>59</v>
      </c>
      <c r="E23" s="425">
        <v>30585270</v>
      </c>
      <c r="F23" s="94">
        <v>38</v>
      </c>
      <c r="G23" s="425">
        <v>19467800</v>
      </c>
      <c r="H23" s="94">
        <v>28</v>
      </c>
      <c r="I23" s="607">
        <v>13718800</v>
      </c>
      <c r="J23" s="292">
        <v>17</v>
      </c>
      <c r="K23" s="95">
        <v>10350890</v>
      </c>
      <c r="L23" s="469"/>
    </row>
    <row r="24" spans="1:12">
      <c r="A24" s="666"/>
      <c r="B24" s="71" t="s">
        <v>40</v>
      </c>
      <c r="C24" s="433">
        <v>11</v>
      </c>
      <c r="D24" s="96">
        <v>8</v>
      </c>
      <c r="E24" s="426">
        <v>3986000</v>
      </c>
      <c r="F24" s="96">
        <v>6</v>
      </c>
      <c r="G24" s="426">
        <v>3084000</v>
      </c>
      <c r="H24" s="96">
        <v>3</v>
      </c>
      <c r="I24" s="608">
        <v>1428000</v>
      </c>
      <c r="J24" s="293">
        <v>3</v>
      </c>
      <c r="K24" s="97">
        <v>1756000</v>
      </c>
      <c r="L24" s="469"/>
    </row>
    <row r="25" spans="1:12" ht="18" thickBot="1">
      <c r="A25" s="688" t="s">
        <v>31</v>
      </c>
      <c r="B25" s="75" t="s">
        <v>76</v>
      </c>
      <c r="C25" s="439">
        <f t="shared" ref="C25:K25" si="11">SUM(C26)</f>
        <v>35</v>
      </c>
      <c r="D25" s="90">
        <f t="shared" si="11"/>
        <v>21</v>
      </c>
      <c r="E25" s="103">
        <f t="shared" si="11"/>
        <v>10807640</v>
      </c>
      <c r="F25" s="90">
        <f t="shared" si="11"/>
        <v>21</v>
      </c>
      <c r="G25" s="103">
        <f t="shared" si="11"/>
        <v>10444550</v>
      </c>
      <c r="H25" s="90">
        <f t="shared" si="11"/>
        <v>27</v>
      </c>
      <c r="I25" s="605">
        <f t="shared" si="11"/>
        <v>15089700</v>
      </c>
      <c r="J25" s="358">
        <f t="shared" si="11"/>
        <v>25</v>
      </c>
      <c r="K25" s="91">
        <f t="shared" si="11"/>
        <v>14030670</v>
      </c>
      <c r="L25" s="469"/>
    </row>
    <row r="26" spans="1:12" ht="18" thickTop="1">
      <c r="A26" s="666"/>
      <c r="B26" s="67" t="s">
        <v>30</v>
      </c>
      <c r="C26" s="428">
        <v>35</v>
      </c>
      <c r="D26" s="82">
        <v>21</v>
      </c>
      <c r="E26" s="421">
        <v>10807640</v>
      </c>
      <c r="F26" s="82">
        <v>21</v>
      </c>
      <c r="G26" s="421">
        <v>10444550</v>
      </c>
      <c r="H26" s="82">
        <v>27</v>
      </c>
      <c r="I26" s="601">
        <v>15089700</v>
      </c>
      <c r="J26" s="288">
        <v>25</v>
      </c>
      <c r="K26" s="83">
        <v>14030670</v>
      </c>
      <c r="L26" s="469"/>
    </row>
    <row r="27" spans="1:12" ht="18" thickBot="1">
      <c r="A27" s="688" t="s">
        <v>38</v>
      </c>
      <c r="B27" s="75" t="s">
        <v>76</v>
      </c>
      <c r="C27" s="439">
        <f t="shared" ref="C27:K27" si="12">SUM(C28:C31)</f>
        <v>124</v>
      </c>
      <c r="D27" s="90">
        <f t="shared" si="12"/>
        <v>107</v>
      </c>
      <c r="E27" s="103">
        <f t="shared" si="12"/>
        <v>53200230</v>
      </c>
      <c r="F27" s="90">
        <f t="shared" si="12"/>
        <v>94</v>
      </c>
      <c r="G27" s="103">
        <f t="shared" si="12"/>
        <v>48125440</v>
      </c>
      <c r="H27" s="90">
        <f t="shared" si="12"/>
        <v>70</v>
      </c>
      <c r="I27" s="605">
        <f t="shared" si="12"/>
        <v>38122920</v>
      </c>
      <c r="J27" s="358">
        <f t="shared" si="12"/>
        <v>58</v>
      </c>
      <c r="K27" s="91">
        <f t="shared" si="12"/>
        <v>30942960</v>
      </c>
      <c r="L27" s="469"/>
    </row>
    <row r="28" spans="1:12" ht="18" thickTop="1">
      <c r="A28" s="689"/>
      <c r="B28" s="69" t="s">
        <v>37</v>
      </c>
      <c r="C28" s="431">
        <v>119</v>
      </c>
      <c r="D28" s="92">
        <v>102</v>
      </c>
      <c r="E28" s="424">
        <v>51192900</v>
      </c>
      <c r="F28" s="92">
        <v>90</v>
      </c>
      <c r="G28" s="424">
        <v>46445440</v>
      </c>
      <c r="H28" s="92">
        <v>67</v>
      </c>
      <c r="I28" s="606">
        <v>36198960</v>
      </c>
      <c r="J28" s="291">
        <v>55</v>
      </c>
      <c r="K28" s="93">
        <v>29577000</v>
      </c>
      <c r="L28" s="469"/>
    </row>
    <row r="29" spans="1:12">
      <c r="A29" s="689"/>
      <c r="B29" s="70" t="s">
        <v>36</v>
      </c>
      <c r="C29" s="432">
        <v>0</v>
      </c>
      <c r="D29" s="94">
        <v>0</v>
      </c>
      <c r="E29" s="425">
        <v>0</v>
      </c>
      <c r="F29" s="94">
        <v>0</v>
      </c>
      <c r="G29" s="425">
        <v>0</v>
      </c>
      <c r="H29" s="94">
        <v>0</v>
      </c>
      <c r="I29" s="607">
        <v>0</v>
      </c>
      <c r="J29" s="292">
        <v>0</v>
      </c>
      <c r="K29" s="95">
        <v>0</v>
      </c>
      <c r="L29" s="469"/>
    </row>
    <row r="30" spans="1:12">
      <c r="A30" s="689"/>
      <c r="B30" s="70" t="s">
        <v>35</v>
      </c>
      <c r="C30" s="432">
        <v>0</v>
      </c>
      <c r="D30" s="94">
        <v>2</v>
      </c>
      <c r="E30" s="425">
        <v>990000</v>
      </c>
      <c r="F30" s="94">
        <v>0</v>
      </c>
      <c r="G30" s="425">
        <v>0</v>
      </c>
      <c r="H30" s="94">
        <v>0</v>
      </c>
      <c r="I30" s="607">
        <v>0</v>
      </c>
      <c r="J30" s="292">
        <v>0</v>
      </c>
      <c r="K30" s="95">
        <v>0</v>
      </c>
      <c r="L30" s="469"/>
    </row>
    <row r="31" spans="1:12">
      <c r="A31" s="666"/>
      <c r="B31" s="71" t="s">
        <v>34</v>
      </c>
      <c r="C31" s="433">
        <v>5</v>
      </c>
      <c r="D31" s="96">
        <v>3</v>
      </c>
      <c r="E31" s="426">
        <v>1017330</v>
      </c>
      <c r="F31" s="96">
        <v>4</v>
      </c>
      <c r="G31" s="426">
        <v>1680000</v>
      </c>
      <c r="H31" s="96">
        <v>3</v>
      </c>
      <c r="I31" s="608">
        <v>1923960</v>
      </c>
      <c r="J31" s="293">
        <v>3</v>
      </c>
      <c r="K31" s="97">
        <v>1365960</v>
      </c>
      <c r="L31" s="469"/>
    </row>
    <row r="32" spans="1:12" ht="18" thickBot="1">
      <c r="A32" s="688" t="s">
        <v>63</v>
      </c>
      <c r="B32" s="75" t="s">
        <v>76</v>
      </c>
      <c r="C32" s="439">
        <f t="shared" ref="C32:K32" si="13">SUM(C33:C38)</f>
        <v>50</v>
      </c>
      <c r="D32" s="90">
        <f t="shared" si="13"/>
        <v>44</v>
      </c>
      <c r="E32" s="103">
        <f t="shared" si="13"/>
        <v>19892400</v>
      </c>
      <c r="F32" s="90">
        <f t="shared" si="13"/>
        <v>24</v>
      </c>
      <c r="G32" s="103">
        <f t="shared" si="13"/>
        <v>11458360</v>
      </c>
      <c r="H32" s="90">
        <f t="shared" si="13"/>
        <v>22</v>
      </c>
      <c r="I32" s="605">
        <f t="shared" si="13"/>
        <v>10779220</v>
      </c>
      <c r="J32" s="358">
        <f t="shared" si="13"/>
        <v>22</v>
      </c>
      <c r="K32" s="91">
        <f t="shared" si="13"/>
        <v>10791160</v>
      </c>
      <c r="L32" s="469"/>
    </row>
    <row r="33" spans="1:12" ht="18" thickTop="1">
      <c r="A33" s="689"/>
      <c r="B33" s="69" t="s">
        <v>17</v>
      </c>
      <c r="C33" s="431">
        <v>19</v>
      </c>
      <c r="D33" s="92">
        <v>18</v>
      </c>
      <c r="E33" s="424">
        <v>8304000</v>
      </c>
      <c r="F33" s="92">
        <v>12</v>
      </c>
      <c r="G33" s="424">
        <v>6627960</v>
      </c>
      <c r="H33" s="92">
        <v>17</v>
      </c>
      <c r="I33" s="606">
        <v>9289920</v>
      </c>
      <c r="J33" s="291">
        <v>17</v>
      </c>
      <c r="K33" s="93">
        <v>8959160</v>
      </c>
      <c r="L33" s="469"/>
    </row>
    <row r="34" spans="1:12">
      <c r="A34" s="689"/>
      <c r="B34" s="70" t="s">
        <v>16</v>
      </c>
      <c r="C34" s="432">
        <v>2</v>
      </c>
      <c r="D34" s="94">
        <v>1</v>
      </c>
      <c r="E34" s="425">
        <v>648000</v>
      </c>
      <c r="F34" s="94">
        <v>0</v>
      </c>
      <c r="G34" s="425">
        <v>0</v>
      </c>
      <c r="H34" s="94">
        <v>0</v>
      </c>
      <c r="I34" s="607">
        <v>0</v>
      </c>
      <c r="J34" s="292">
        <v>0</v>
      </c>
      <c r="K34" s="95">
        <v>0</v>
      </c>
      <c r="L34" s="469"/>
    </row>
    <row r="35" spans="1:12">
      <c r="A35" s="689"/>
      <c r="B35" s="70" t="s">
        <v>15</v>
      </c>
      <c r="C35" s="432">
        <v>10</v>
      </c>
      <c r="D35" s="94">
        <v>8</v>
      </c>
      <c r="E35" s="425">
        <v>3509400</v>
      </c>
      <c r="F35" s="94">
        <v>5</v>
      </c>
      <c r="G35" s="425">
        <v>1305400</v>
      </c>
      <c r="H35" s="94">
        <v>3</v>
      </c>
      <c r="I35" s="607">
        <v>568800</v>
      </c>
      <c r="J35" s="292">
        <v>1</v>
      </c>
      <c r="K35" s="95">
        <v>80000</v>
      </c>
      <c r="L35" s="469"/>
    </row>
    <row r="36" spans="1:12">
      <c r="A36" s="689"/>
      <c r="B36" s="70" t="s">
        <v>14</v>
      </c>
      <c r="C36" s="432">
        <v>2</v>
      </c>
      <c r="D36" s="94">
        <v>2</v>
      </c>
      <c r="E36" s="425">
        <v>798000</v>
      </c>
      <c r="F36" s="94">
        <v>2</v>
      </c>
      <c r="G36" s="425">
        <v>1173000</v>
      </c>
      <c r="H36" s="94">
        <v>1</v>
      </c>
      <c r="I36" s="607">
        <v>648000</v>
      </c>
      <c r="J36" s="292">
        <v>1</v>
      </c>
      <c r="K36" s="95">
        <v>648000</v>
      </c>
      <c r="L36" s="469"/>
    </row>
    <row r="37" spans="1:12">
      <c r="A37" s="689"/>
      <c r="B37" s="70" t="s">
        <v>13</v>
      </c>
      <c r="C37" s="432">
        <v>3</v>
      </c>
      <c r="D37" s="94">
        <v>2</v>
      </c>
      <c r="E37" s="425">
        <v>1296000</v>
      </c>
      <c r="F37" s="94">
        <v>1</v>
      </c>
      <c r="G37" s="425">
        <v>648000</v>
      </c>
      <c r="H37" s="94">
        <v>0</v>
      </c>
      <c r="I37" s="607">
        <v>0</v>
      </c>
      <c r="J37" s="292">
        <v>0</v>
      </c>
      <c r="K37" s="95">
        <v>0</v>
      </c>
      <c r="L37" s="469"/>
    </row>
    <row r="38" spans="1:12">
      <c r="A38" s="666"/>
      <c r="B38" s="71" t="s">
        <v>12</v>
      </c>
      <c r="C38" s="433">
        <v>14</v>
      </c>
      <c r="D38" s="96">
        <v>13</v>
      </c>
      <c r="E38" s="426">
        <v>5337000</v>
      </c>
      <c r="F38" s="96">
        <v>4</v>
      </c>
      <c r="G38" s="426">
        <v>1704000</v>
      </c>
      <c r="H38" s="96">
        <v>1</v>
      </c>
      <c r="I38" s="608">
        <v>272500</v>
      </c>
      <c r="J38" s="293">
        <v>3</v>
      </c>
      <c r="K38" s="97">
        <v>1104000</v>
      </c>
      <c r="L38" s="469"/>
    </row>
    <row r="39" spans="1:12" ht="18" thickBot="1">
      <c r="A39" s="688" t="s">
        <v>27</v>
      </c>
      <c r="B39" s="75" t="s">
        <v>76</v>
      </c>
      <c r="C39" s="439">
        <f t="shared" ref="C39:K39" si="14">SUM(C40:C44)</f>
        <v>97</v>
      </c>
      <c r="D39" s="90">
        <f t="shared" si="14"/>
        <v>55</v>
      </c>
      <c r="E39" s="103">
        <f t="shared" si="14"/>
        <v>26653710</v>
      </c>
      <c r="F39" s="90">
        <f t="shared" si="14"/>
        <v>48</v>
      </c>
      <c r="G39" s="103">
        <f t="shared" si="14"/>
        <v>23055570</v>
      </c>
      <c r="H39" s="90">
        <f t="shared" si="14"/>
        <v>43</v>
      </c>
      <c r="I39" s="605">
        <f t="shared" si="14"/>
        <v>19023560</v>
      </c>
      <c r="J39" s="358">
        <f t="shared" si="14"/>
        <v>34</v>
      </c>
      <c r="K39" s="91">
        <f t="shared" si="14"/>
        <v>14450350</v>
      </c>
      <c r="L39" s="469"/>
    </row>
    <row r="40" spans="1:12" ht="18" thickTop="1">
      <c r="A40" s="689"/>
      <c r="B40" s="73" t="s">
        <v>26</v>
      </c>
      <c r="C40" s="431">
        <v>73</v>
      </c>
      <c r="D40" s="92">
        <v>40</v>
      </c>
      <c r="E40" s="424">
        <v>19328710</v>
      </c>
      <c r="F40" s="92">
        <v>41</v>
      </c>
      <c r="G40" s="424">
        <v>19329180</v>
      </c>
      <c r="H40" s="468">
        <v>34</v>
      </c>
      <c r="I40" s="606">
        <v>14825640</v>
      </c>
      <c r="J40" s="291">
        <v>26</v>
      </c>
      <c r="K40" s="93">
        <v>11737370</v>
      </c>
      <c r="L40" s="469"/>
    </row>
    <row r="41" spans="1:12">
      <c r="A41" s="689"/>
      <c r="B41" s="70" t="s">
        <v>25</v>
      </c>
      <c r="C41" s="432">
        <v>11</v>
      </c>
      <c r="D41" s="94">
        <v>9</v>
      </c>
      <c r="E41" s="425">
        <v>4353000</v>
      </c>
      <c r="F41" s="94">
        <v>2</v>
      </c>
      <c r="G41" s="425">
        <v>1284000</v>
      </c>
      <c r="H41" s="94">
        <v>4</v>
      </c>
      <c r="I41" s="607">
        <v>2412000</v>
      </c>
      <c r="J41" s="292">
        <v>4</v>
      </c>
      <c r="K41" s="95">
        <v>1574000</v>
      </c>
      <c r="L41" s="469"/>
    </row>
    <row r="42" spans="1:12">
      <c r="A42" s="689"/>
      <c r="B42" s="70" t="s">
        <v>24</v>
      </c>
      <c r="C42" s="432">
        <v>7</v>
      </c>
      <c r="D42" s="94">
        <v>1</v>
      </c>
      <c r="E42" s="425">
        <v>636000</v>
      </c>
      <c r="F42" s="94">
        <v>0</v>
      </c>
      <c r="G42" s="425">
        <v>0</v>
      </c>
      <c r="H42" s="94">
        <v>2</v>
      </c>
      <c r="I42" s="607">
        <v>780000</v>
      </c>
      <c r="J42" s="292">
        <v>4</v>
      </c>
      <c r="K42" s="95">
        <v>1138980</v>
      </c>
      <c r="L42" s="469"/>
    </row>
    <row r="43" spans="1:12">
      <c r="A43" s="689"/>
      <c r="B43" s="70" t="s">
        <v>23</v>
      </c>
      <c r="C43" s="432">
        <v>5</v>
      </c>
      <c r="D43" s="94">
        <v>4</v>
      </c>
      <c r="E43" s="425">
        <v>1976000</v>
      </c>
      <c r="F43" s="94">
        <v>5</v>
      </c>
      <c r="G43" s="425">
        <v>2442390</v>
      </c>
      <c r="H43" s="94">
        <v>3</v>
      </c>
      <c r="I43" s="607">
        <v>1005920</v>
      </c>
      <c r="J43" s="292">
        <v>0</v>
      </c>
      <c r="K43" s="95">
        <v>0</v>
      </c>
      <c r="L43" s="469"/>
    </row>
    <row r="44" spans="1:12">
      <c r="A44" s="666"/>
      <c r="B44" s="71" t="s">
        <v>22</v>
      </c>
      <c r="C44" s="433">
        <v>1</v>
      </c>
      <c r="D44" s="96">
        <v>1</v>
      </c>
      <c r="E44" s="426">
        <v>360000</v>
      </c>
      <c r="F44" s="106">
        <v>0</v>
      </c>
      <c r="G44" s="359">
        <v>0</v>
      </c>
      <c r="H44" s="419">
        <v>0</v>
      </c>
      <c r="I44" s="610">
        <v>0</v>
      </c>
      <c r="J44" s="105">
        <v>0</v>
      </c>
      <c r="K44" s="104">
        <v>0</v>
      </c>
      <c r="L44" s="469"/>
    </row>
    <row r="45" spans="1:12" ht="18" thickBot="1">
      <c r="A45" s="688" t="s">
        <v>21</v>
      </c>
      <c r="B45" s="75" t="s">
        <v>76</v>
      </c>
      <c r="C45" s="439">
        <f t="shared" ref="C45:K45" si="15">SUM(C46:C47)</f>
        <v>74</v>
      </c>
      <c r="D45" s="90">
        <f t="shared" si="15"/>
        <v>61</v>
      </c>
      <c r="E45" s="103">
        <f t="shared" si="15"/>
        <v>29418510</v>
      </c>
      <c r="F45" s="90">
        <f t="shared" si="15"/>
        <v>40</v>
      </c>
      <c r="G45" s="103">
        <f t="shared" si="15"/>
        <v>18971411</v>
      </c>
      <c r="H45" s="90">
        <f t="shared" si="15"/>
        <v>34</v>
      </c>
      <c r="I45" s="605">
        <f t="shared" si="15"/>
        <v>14694280</v>
      </c>
      <c r="J45" s="358">
        <f t="shared" si="15"/>
        <v>32</v>
      </c>
      <c r="K45" s="91">
        <f t="shared" si="15"/>
        <v>17247320</v>
      </c>
      <c r="L45" s="469"/>
    </row>
    <row r="46" spans="1:12" ht="18" thickTop="1">
      <c r="A46" s="689"/>
      <c r="B46" s="69" t="s">
        <v>20</v>
      </c>
      <c r="C46" s="431">
        <v>27</v>
      </c>
      <c r="D46" s="92">
        <v>17</v>
      </c>
      <c r="E46" s="424">
        <v>7304300</v>
      </c>
      <c r="F46" s="92">
        <v>14</v>
      </c>
      <c r="G46" s="424">
        <v>6681151</v>
      </c>
      <c r="H46" s="92">
        <v>16</v>
      </c>
      <c r="I46" s="606">
        <v>6173880</v>
      </c>
      <c r="J46" s="291">
        <v>9</v>
      </c>
      <c r="K46" s="93">
        <v>4000820</v>
      </c>
      <c r="L46" s="469"/>
    </row>
    <row r="47" spans="1:12" ht="18" thickBot="1">
      <c r="A47" s="690"/>
      <c r="B47" s="74" t="s">
        <v>19</v>
      </c>
      <c r="C47" s="434">
        <v>47</v>
      </c>
      <c r="D47" s="98">
        <v>44</v>
      </c>
      <c r="E47" s="427">
        <v>22114210</v>
      </c>
      <c r="F47" s="98">
        <v>26</v>
      </c>
      <c r="G47" s="427">
        <v>12290260</v>
      </c>
      <c r="H47" s="98">
        <v>18</v>
      </c>
      <c r="I47" s="611">
        <v>8520400</v>
      </c>
      <c r="J47" s="294">
        <v>23</v>
      </c>
      <c r="K47" s="99">
        <v>13246500</v>
      </c>
      <c r="L47" s="469"/>
    </row>
    <row r="48" spans="1:12">
      <c r="A48" s="675" t="s">
        <v>61</v>
      </c>
      <c r="B48" s="675"/>
      <c r="C48" s="675"/>
      <c r="D48" s="675"/>
      <c r="E48" s="675"/>
      <c r="F48" s="675"/>
      <c r="G48" s="675"/>
      <c r="H48" s="675"/>
      <c r="I48" s="675"/>
      <c r="J48" s="675"/>
      <c r="K48" s="675"/>
      <c r="L48" s="469"/>
    </row>
    <row r="49" spans="1:12">
      <c r="A49" s="469"/>
      <c r="B49" s="469"/>
      <c r="C49" s="469"/>
      <c r="D49" s="469"/>
      <c r="E49" s="469"/>
      <c r="F49" s="20"/>
      <c r="G49" s="20"/>
      <c r="H49" s="20"/>
      <c r="I49" s="20"/>
      <c r="J49" s="20"/>
      <c r="K49" s="20"/>
      <c r="L49" s="469"/>
    </row>
    <row r="50" spans="1:12">
      <c r="A50" s="469"/>
      <c r="B50" s="469"/>
      <c r="C50" s="469"/>
      <c r="D50" s="469"/>
      <c r="E50" s="469"/>
      <c r="F50" s="20"/>
      <c r="G50" s="20"/>
      <c r="H50" s="20"/>
      <c r="I50" s="20"/>
      <c r="J50" s="20"/>
      <c r="K50" s="20"/>
      <c r="L50" s="469"/>
    </row>
    <row r="51" spans="1:12">
      <c r="A51" s="469"/>
      <c r="B51" s="469"/>
      <c r="C51" s="469"/>
      <c r="D51" s="469"/>
      <c r="E51" s="469"/>
      <c r="F51" s="20"/>
      <c r="G51" s="20"/>
      <c r="H51" s="20"/>
      <c r="I51" s="20"/>
      <c r="J51" s="20"/>
      <c r="K51" s="20"/>
      <c r="L51" s="469"/>
    </row>
    <row r="52" spans="1:12">
      <c r="A52" s="469"/>
      <c r="B52" s="469"/>
      <c r="C52" s="469"/>
      <c r="D52" s="469"/>
      <c r="E52" s="469"/>
      <c r="F52" s="20"/>
      <c r="G52" s="20"/>
      <c r="H52" s="20"/>
      <c r="I52" s="20"/>
      <c r="J52" s="20"/>
      <c r="K52" s="20"/>
      <c r="L52" s="469"/>
    </row>
    <row r="53" spans="1:12">
      <c r="A53" s="469"/>
      <c r="B53" s="469"/>
      <c r="C53" s="469"/>
      <c r="D53" s="469"/>
      <c r="E53" s="469"/>
      <c r="F53" s="20"/>
      <c r="G53" s="20"/>
      <c r="H53" s="20"/>
      <c r="I53" s="20"/>
      <c r="J53" s="20"/>
      <c r="K53" s="20"/>
      <c r="L53" s="469"/>
    </row>
    <row r="54" spans="1:12">
      <c r="A54" s="469"/>
      <c r="B54" s="469"/>
      <c r="C54" s="469"/>
      <c r="D54" s="469"/>
      <c r="E54" s="469"/>
      <c r="F54" s="20"/>
      <c r="G54" s="20"/>
      <c r="H54" s="20"/>
      <c r="I54" s="20"/>
      <c r="J54" s="20"/>
      <c r="K54" s="20"/>
      <c r="L54" s="469"/>
    </row>
    <row r="55" spans="1:12">
      <c r="A55" s="469"/>
      <c r="B55" s="469"/>
      <c r="C55" s="469"/>
      <c r="D55" s="469"/>
      <c r="E55" s="469"/>
      <c r="F55" s="20"/>
      <c r="G55" s="20"/>
      <c r="H55" s="20"/>
      <c r="I55" s="20"/>
      <c r="J55" s="20"/>
      <c r="K55" s="20"/>
      <c r="L55" s="469"/>
    </row>
    <row r="56" spans="1:12">
      <c r="A56" s="469"/>
      <c r="B56" s="469"/>
      <c r="C56" s="469"/>
      <c r="D56" s="469"/>
      <c r="E56" s="469"/>
      <c r="F56" s="20"/>
      <c r="G56" s="20"/>
      <c r="H56" s="20"/>
      <c r="I56" s="20"/>
      <c r="J56" s="20"/>
      <c r="K56" s="20"/>
      <c r="L56" s="469"/>
    </row>
    <row r="57" spans="1:12">
      <c r="A57" s="469"/>
      <c r="B57" s="469"/>
      <c r="C57" s="469"/>
      <c r="D57" s="469"/>
      <c r="E57" s="469"/>
      <c r="F57" s="20"/>
      <c r="G57" s="20"/>
      <c r="H57" s="20"/>
      <c r="I57" s="20"/>
      <c r="J57" s="20"/>
      <c r="K57" s="20"/>
      <c r="L57" s="469"/>
    </row>
    <row r="58" spans="1:12">
      <c r="A58" s="469"/>
      <c r="B58" s="469"/>
      <c r="C58" s="469"/>
      <c r="D58" s="469"/>
      <c r="E58" s="469"/>
      <c r="F58" s="20"/>
      <c r="G58" s="20"/>
      <c r="H58" s="20"/>
      <c r="I58" s="20"/>
      <c r="J58" s="20"/>
      <c r="K58" s="20"/>
      <c r="L58" s="469"/>
    </row>
    <row r="59" spans="1:12">
      <c r="A59" s="469"/>
      <c r="B59" s="469"/>
      <c r="C59" s="469"/>
      <c r="D59" s="469"/>
      <c r="E59" s="469"/>
      <c r="F59" s="20"/>
      <c r="G59" s="20"/>
      <c r="H59" s="20"/>
      <c r="I59" s="20"/>
      <c r="J59" s="20"/>
      <c r="K59" s="20"/>
      <c r="L59" s="469"/>
    </row>
    <row r="60" spans="1:12">
      <c r="A60" s="469"/>
      <c r="B60" s="469"/>
      <c r="C60" s="469"/>
      <c r="D60" s="469"/>
      <c r="E60" s="469"/>
      <c r="F60" s="20"/>
      <c r="G60" s="20"/>
      <c r="H60" s="20"/>
      <c r="I60" s="20"/>
      <c r="J60" s="20"/>
      <c r="K60" s="20"/>
      <c r="L60" s="469"/>
    </row>
    <row r="61" spans="1:12">
      <c r="A61" s="469"/>
      <c r="B61" s="469"/>
      <c r="C61" s="469"/>
      <c r="D61" s="469"/>
      <c r="E61" s="469"/>
      <c r="F61" s="20"/>
      <c r="G61" s="20"/>
      <c r="H61" s="20"/>
      <c r="I61" s="20"/>
      <c r="J61" s="20"/>
      <c r="K61" s="20"/>
      <c r="L61" s="469"/>
    </row>
    <row r="62" spans="1:12">
      <c r="A62" s="469"/>
      <c r="B62" s="469"/>
      <c r="C62" s="469"/>
      <c r="D62" s="469"/>
      <c r="E62" s="469"/>
      <c r="F62" s="20"/>
      <c r="G62" s="20"/>
      <c r="H62" s="20"/>
      <c r="I62" s="20"/>
      <c r="J62" s="20"/>
      <c r="K62" s="20"/>
      <c r="L62" s="469"/>
    </row>
    <row r="63" spans="1:12">
      <c r="A63" s="469"/>
      <c r="B63" s="469"/>
      <c r="C63" s="469"/>
      <c r="D63" s="469"/>
      <c r="E63" s="469"/>
      <c r="F63" s="20"/>
      <c r="G63" s="20"/>
      <c r="H63" s="20"/>
      <c r="I63" s="20"/>
      <c r="J63" s="20"/>
      <c r="K63" s="20"/>
      <c r="L63" s="469"/>
    </row>
    <row r="64" spans="1:12">
      <c r="A64" s="469"/>
      <c r="B64" s="469"/>
      <c r="C64" s="469"/>
      <c r="D64" s="469"/>
      <c r="E64" s="469"/>
      <c r="F64" s="20"/>
      <c r="G64" s="20"/>
      <c r="H64" s="20"/>
      <c r="I64" s="20"/>
      <c r="J64" s="20"/>
      <c r="K64" s="20"/>
      <c r="L64" s="469"/>
    </row>
    <row r="65" spans="1:12">
      <c r="A65" s="469"/>
      <c r="B65" s="469"/>
      <c r="C65" s="469"/>
      <c r="D65" s="469"/>
      <c r="E65" s="469"/>
      <c r="F65" s="20"/>
      <c r="G65" s="20"/>
      <c r="H65" s="20"/>
      <c r="I65" s="20"/>
      <c r="J65" s="20"/>
      <c r="K65" s="20"/>
      <c r="L65" s="469"/>
    </row>
    <row r="66" spans="1:12">
      <c r="A66" s="469"/>
      <c r="B66" s="469"/>
      <c r="C66" s="469"/>
      <c r="D66" s="469"/>
      <c r="E66" s="469"/>
      <c r="F66" s="20"/>
      <c r="G66" s="20"/>
      <c r="H66" s="20"/>
      <c r="I66" s="20"/>
      <c r="J66" s="20"/>
      <c r="K66" s="20"/>
      <c r="L66" s="469"/>
    </row>
    <row r="67" spans="1:12">
      <c r="A67" s="469"/>
      <c r="B67" s="469"/>
      <c r="C67" s="469"/>
      <c r="D67" s="469"/>
      <c r="E67" s="469"/>
      <c r="F67" s="20"/>
      <c r="G67" s="20"/>
      <c r="H67" s="20"/>
      <c r="I67" s="20"/>
      <c r="J67" s="20"/>
      <c r="K67" s="20"/>
      <c r="L67" s="469"/>
    </row>
    <row r="68" spans="1:12">
      <c r="A68" s="469"/>
      <c r="B68" s="469"/>
      <c r="C68" s="469"/>
      <c r="D68" s="469"/>
      <c r="E68" s="469"/>
      <c r="F68" s="20"/>
      <c r="G68" s="20"/>
      <c r="H68" s="20"/>
      <c r="I68" s="20"/>
      <c r="J68" s="20"/>
      <c r="K68" s="20"/>
      <c r="L68" s="469"/>
    </row>
    <row r="69" spans="1:12">
      <c r="A69" s="469"/>
      <c r="B69" s="469"/>
      <c r="C69" s="469"/>
      <c r="D69" s="469"/>
      <c r="E69" s="469"/>
      <c r="F69" s="20"/>
      <c r="G69" s="20"/>
      <c r="H69" s="20"/>
      <c r="I69" s="20"/>
      <c r="J69" s="20"/>
      <c r="K69" s="20"/>
      <c r="L69" s="469"/>
    </row>
    <row r="70" spans="1:12">
      <c r="A70" s="469"/>
      <c r="B70" s="469"/>
      <c r="C70" s="469"/>
      <c r="D70" s="469"/>
      <c r="E70" s="469"/>
      <c r="F70" s="20"/>
      <c r="G70" s="20"/>
      <c r="H70" s="20"/>
      <c r="I70" s="20"/>
      <c r="J70" s="20"/>
      <c r="K70" s="20"/>
      <c r="L70" s="469"/>
    </row>
    <row r="71" spans="1:12">
      <c r="A71" s="469"/>
      <c r="B71" s="469"/>
      <c r="C71" s="469"/>
      <c r="D71" s="469"/>
      <c r="E71" s="469"/>
      <c r="F71" s="20"/>
      <c r="G71" s="20"/>
      <c r="H71" s="20"/>
      <c r="I71" s="20"/>
      <c r="J71" s="20"/>
      <c r="K71" s="20"/>
      <c r="L71" s="469"/>
    </row>
    <row r="72" spans="1:12">
      <c r="A72" s="469"/>
      <c r="B72" s="469"/>
      <c r="C72" s="469"/>
      <c r="D72" s="469"/>
      <c r="E72" s="469"/>
      <c r="F72" s="20"/>
      <c r="G72" s="20"/>
      <c r="H72" s="20"/>
      <c r="I72" s="20"/>
      <c r="J72" s="20"/>
      <c r="K72" s="20"/>
      <c r="L72" s="469"/>
    </row>
    <row r="73" spans="1:12">
      <c r="A73" s="469"/>
      <c r="B73" s="469"/>
      <c r="C73" s="469"/>
      <c r="D73" s="469"/>
      <c r="E73" s="469"/>
      <c r="F73" s="20"/>
      <c r="G73" s="20"/>
      <c r="H73" s="20"/>
      <c r="I73" s="20"/>
      <c r="J73" s="20"/>
      <c r="K73" s="20"/>
      <c r="L73" s="469"/>
    </row>
    <row r="74" spans="1:12">
      <c r="A74" s="469"/>
      <c r="B74" s="469"/>
      <c r="C74" s="469"/>
      <c r="D74" s="469"/>
      <c r="E74" s="469"/>
      <c r="F74" s="20"/>
      <c r="G74" s="20"/>
      <c r="H74" s="20"/>
      <c r="I74" s="20"/>
      <c r="J74" s="20"/>
      <c r="K74" s="20"/>
      <c r="L74" s="469"/>
    </row>
    <row r="75" spans="1:12">
      <c r="A75" s="469"/>
      <c r="B75" s="469"/>
      <c r="C75" s="469"/>
      <c r="D75" s="469"/>
      <c r="E75" s="469"/>
      <c r="F75" s="20"/>
      <c r="G75" s="20"/>
      <c r="H75" s="20"/>
      <c r="I75" s="20"/>
      <c r="J75" s="20"/>
      <c r="K75" s="20"/>
      <c r="L75" s="469"/>
    </row>
    <row r="76" spans="1:12">
      <c r="A76" s="469"/>
      <c r="B76" s="469"/>
      <c r="C76" s="469"/>
      <c r="D76" s="469"/>
      <c r="E76" s="469"/>
      <c r="F76" s="20"/>
      <c r="G76" s="20"/>
      <c r="H76" s="20"/>
      <c r="I76" s="20"/>
      <c r="J76" s="20"/>
      <c r="K76" s="20"/>
      <c r="L76" s="469"/>
    </row>
    <row r="77" spans="1:12">
      <c r="A77" s="469"/>
      <c r="B77" s="469"/>
      <c r="C77" s="469"/>
      <c r="D77" s="469"/>
      <c r="E77" s="469"/>
      <c r="F77" s="20"/>
      <c r="G77" s="20"/>
      <c r="H77" s="20"/>
      <c r="I77" s="20"/>
      <c r="J77" s="20"/>
      <c r="K77" s="20"/>
      <c r="L77" s="469"/>
    </row>
    <row r="78" spans="1:12">
      <c r="A78" s="469"/>
      <c r="B78" s="469"/>
      <c r="C78" s="469"/>
      <c r="D78" s="469"/>
      <c r="E78" s="469"/>
      <c r="F78" s="20"/>
      <c r="G78" s="20"/>
      <c r="H78" s="20"/>
      <c r="I78" s="20"/>
      <c r="J78" s="20"/>
      <c r="K78" s="20"/>
      <c r="L78" s="469"/>
    </row>
    <row r="79" spans="1:12">
      <c r="A79" s="469"/>
      <c r="B79" s="469"/>
      <c r="C79" s="469"/>
      <c r="D79" s="469"/>
      <c r="E79" s="469"/>
      <c r="F79" s="20"/>
      <c r="G79" s="20"/>
      <c r="H79" s="20"/>
      <c r="I79" s="20"/>
      <c r="J79" s="20"/>
      <c r="K79" s="20"/>
      <c r="L79" s="469"/>
    </row>
    <row r="80" spans="1:12">
      <c r="A80" s="469"/>
      <c r="B80" s="469"/>
      <c r="C80" s="469"/>
      <c r="D80" s="469"/>
      <c r="E80" s="469"/>
      <c r="F80" s="20"/>
      <c r="G80" s="20"/>
      <c r="H80" s="20"/>
      <c r="I80" s="20"/>
      <c r="J80" s="20"/>
      <c r="K80" s="20"/>
      <c r="L80" s="469"/>
    </row>
    <row r="81" spans="1:12">
      <c r="A81" s="469"/>
      <c r="B81" s="469"/>
      <c r="C81" s="469"/>
      <c r="D81" s="469"/>
      <c r="E81" s="469"/>
      <c r="F81" s="20"/>
      <c r="G81" s="20"/>
      <c r="H81" s="20"/>
      <c r="I81" s="20"/>
      <c r="J81" s="20"/>
      <c r="K81" s="20"/>
      <c r="L81" s="469"/>
    </row>
    <row r="82" spans="1:12">
      <c r="A82" s="469"/>
      <c r="B82" s="469"/>
      <c r="C82" s="469"/>
      <c r="D82" s="469"/>
      <c r="E82" s="469"/>
      <c r="F82" s="20"/>
      <c r="G82" s="20"/>
      <c r="H82" s="20"/>
      <c r="I82" s="20"/>
      <c r="J82" s="20"/>
      <c r="K82" s="20"/>
      <c r="L82" s="469"/>
    </row>
    <row r="83" spans="1:12">
      <c r="A83" s="469"/>
      <c r="B83" s="469"/>
      <c r="C83" s="469"/>
      <c r="D83" s="469"/>
      <c r="E83" s="469"/>
      <c r="F83" s="20"/>
      <c r="G83" s="20"/>
      <c r="H83" s="20"/>
      <c r="I83" s="20"/>
      <c r="J83" s="20"/>
      <c r="K83" s="20"/>
      <c r="L83" s="469"/>
    </row>
    <row r="84" spans="1:12">
      <c r="A84" s="469"/>
      <c r="B84" s="469"/>
      <c r="C84" s="469"/>
      <c r="D84" s="469"/>
      <c r="E84" s="469"/>
      <c r="F84" s="20"/>
      <c r="G84" s="20"/>
      <c r="H84" s="20"/>
      <c r="I84" s="20"/>
      <c r="J84" s="20"/>
      <c r="K84" s="20"/>
      <c r="L84" s="469"/>
    </row>
    <row r="85" spans="1:12">
      <c r="A85" s="469"/>
      <c r="B85" s="469"/>
      <c r="C85" s="469"/>
      <c r="D85" s="469"/>
      <c r="E85" s="469"/>
      <c r="F85" s="20"/>
      <c r="G85" s="20"/>
      <c r="H85" s="20"/>
      <c r="I85" s="20"/>
      <c r="J85" s="20"/>
      <c r="K85" s="20"/>
      <c r="L85" s="469"/>
    </row>
    <row r="86" spans="1:12">
      <c r="A86" s="469"/>
      <c r="B86" s="469"/>
      <c r="C86" s="469"/>
      <c r="D86" s="469"/>
      <c r="E86" s="469"/>
      <c r="F86" s="20"/>
      <c r="G86" s="20"/>
      <c r="H86" s="20"/>
      <c r="I86" s="20"/>
      <c r="J86" s="20"/>
      <c r="K86" s="20"/>
      <c r="L86" s="469"/>
    </row>
    <row r="87" spans="1:12">
      <c r="A87" s="469"/>
      <c r="B87" s="469"/>
      <c r="C87" s="469"/>
      <c r="D87" s="469"/>
      <c r="E87" s="469"/>
      <c r="F87" s="20"/>
      <c r="G87" s="20"/>
      <c r="H87" s="20"/>
      <c r="I87" s="20"/>
      <c r="J87" s="20"/>
      <c r="K87" s="20"/>
      <c r="L87" s="469"/>
    </row>
    <row r="88" spans="1:12">
      <c r="A88" s="469"/>
      <c r="B88" s="469"/>
      <c r="C88" s="469"/>
      <c r="D88" s="469"/>
      <c r="E88" s="469"/>
      <c r="F88" s="20"/>
      <c r="G88" s="20"/>
      <c r="H88" s="20"/>
      <c r="I88" s="20"/>
      <c r="J88" s="20"/>
      <c r="K88" s="20"/>
      <c r="L88" s="469"/>
    </row>
    <row r="89" spans="1:12">
      <c r="A89" s="469"/>
      <c r="B89" s="469"/>
      <c r="C89" s="469"/>
      <c r="D89" s="469"/>
      <c r="E89" s="469"/>
      <c r="F89" s="20"/>
      <c r="G89" s="20"/>
      <c r="H89" s="20"/>
      <c r="I89" s="20"/>
      <c r="J89" s="20"/>
      <c r="K89" s="20"/>
      <c r="L89" s="469"/>
    </row>
    <row r="90" spans="1:12">
      <c r="A90" s="469"/>
      <c r="B90" s="469"/>
      <c r="C90" s="469"/>
      <c r="D90" s="469"/>
      <c r="E90" s="469"/>
      <c r="F90" s="20"/>
      <c r="G90" s="20"/>
      <c r="H90" s="20"/>
      <c r="I90" s="20"/>
      <c r="J90" s="20"/>
      <c r="K90" s="20"/>
      <c r="L90" s="469"/>
    </row>
    <row r="91" spans="1:12">
      <c r="A91" s="469"/>
      <c r="B91" s="469"/>
      <c r="C91" s="469"/>
      <c r="D91" s="469"/>
      <c r="E91" s="469"/>
      <c r="F91" s="20"/>
      <c r="G91" s="20"/>
      <c r="H91" s="20"/>
      <c r="I91" s="20"/>
      <c r="J91" s="20"/>
      <c r="K91" s="20"/>
      <c r="L91" s="469"/>
    </row>
    <row r="92" spans="1:12">
      <c r="A92" s="469"/>
      <c r="B92" s="469"/>
      <c r="C92" s="469"/>
      <c r="D92" s="469"/>
      <c r="E92" s="469"/>
      <c r="F92" s="20"/>
      <c r="G92" s="20"/>
      <c r="H92" s="20"/>
      <c r="I92" s="20"/>
      <c r="J92" s="20"/>
      <c r="K92" s="20"/>
      <c r="L92" s="469"/>
    </row>
    <row r="93" spans="1:12">
      <c r="A93" s="469"/>
      <c r="B93" s="469"/>
      <c r="C93" s="469"/>
      <c r="D93" s="469"/>
      <c r="E93" s="469"/>
      <c r="F93" s="20"/>
      <c r="G93" s="20"/>
      <c r="H93" s="20"/>
      <c r="I93" s="20"/>
      <c r="J93" s="20"/>
      <c r="K93" s="20"/>
      <c r="L93" s="469"/>
    </row>
    <row r="94" spans="1:12">
      <c r="A94" s="469"/>
      <c r="B94" s="469"/>
      <c r="C94" s="469"/>
      <c r="D94" s="469"/>
      <c r="E94" s="469"/>
      <c r="F94" s="20"/>
      <c r="G94" s="20"/>
      <c r="H94" s="20"/>
      <c r="I94" s="20"/>
      <c r="J94" s="20"/>
      <c r="K94" s="20"/>
      <c r="L94" s="469"/>
    </row>
    <row r="95" spans="1:12">
      <c r="A95" s="469"/>
      <c r="B95" s="469"/>
      <c r="C95" s="469"/>
      <c r="D95" s="469"/>
      <c r="E95" s="469"/>
      <c r="F95" s="20"/>
      <c r="G95" s="20"/>
      <c r="H95" s="20"/>
      <c r="I95" s="20"/>
      <c r="J95" s="20"/>
      <c r="K95" s="20"/>
      <c r="L95" s="469"/>
    </row>
    <row r="96" spans="1:12">
      <c r="A96" s="469"/>
      <c r="B96" s="469"/>
      <c r="C96" s="469"/>
      <c r="D96" s="469"/>
      <c r="E96" s="469"/>
      <c r="F96" s="20"/>
      <c r="G96" s="20"/>
      <c r="H96" s="20"/>
      <c r="I96" s="20"/>
      <c r="J96" s="20"/>
      <c r="K96" s="20"/>
      <c r="L96" s="469"/>
    </row>
    <row r="97" spans="1:12">
      <c r="A97" s="469"/>
      <c r="B97" s="469"/>
      <c r="C97" s="469"/>
      <c r="D97" s="469"/>
      <c r="E97" s="469"/>
      <c r="F97" s="20"/>
      <c r="G97" s="20"/>
      <c r="H97" s="20"/>
      <c r="I97" s="20"/>
      <c r="J97" s="20"/>
      <c r="K97" s="20"/>
      <c r="L97" s="469"/>
    </row>
    <row r="98" spans="1:12">
      <c r="A98" s="469"/>
      <c r="B98" s="469"/>
      <c r="C98" s="469"/>
      <c r="D98" s="469"/>
      <c r="E98" s="469"/>
      <c r="F98" s="20"/>
      <c r="G98" s="20"/>
      <c r="H98" s="20"/>
      <c r="I98" s="20"/>
      <c r="J98" s="20"/>
      <c r="K98" s="20"/>
      <c r="L98" s="469"/>
    </row>
    <row r="99" spans="1:12">
      <c r="A99" s="469"/>
      <c r="B99" s="469"/>
      <c r="C99" s="469"/>
      <c r="D99" s="469"/>
      <c r="E99" s="469"/>
      <c r="F99" s="20"/>
      <c r="G99" s="20"/>
      <c r="H99" s="20"/>
      <c r="I99" s="20"/>
      <c r="J99" s="20"/>
      <c r="K99" s="20"/>
      <c r="L99" s="469"/>
    </row>
    <row r="100" spans="1:12">
      <c r="A100" s="469"/>
      <c r="B100" s="469"/>
      <c r="C100" s="469"/>
      <c r="D100" s="469"/>
      <c r="E100" s="469"/>
      <c r="F100" s="20"/>
      <c r="G100" s="20"/>
      <c r="H100" s="20"/>
      <c r="I100" s="20"/>
      <c r="J100" s="20"/>
      <c r="K100" s="20"/>
      <c r="L100" s="469"/>
    </row>
    <row r="101" spans="1:12">
      <c r="A101" s="469"/>
      <c r="B101" s="469"/>
      <c r="C101" s="469"/>
      <c r="D101" s="469"/>
      <c r="E101" s="469"/>
      <c r="F101" s="20"/>
      <c r="G101" s="20"/>
      <c r="H101" s="20"/>
      <c r="I101" s="20"/>
      <c r="J101" s="20"/>
      <c r="K101" s="20"/>
      <c r="L101" s="469"/>
    </row>
    <row r="102" spans="1:12">
      <c r="A102" s="469"/>
      <c r="B102" s="469"/>
      <c r="C102" s="469"/>
      <c r="D102" s="469"/>
      <c r="E102" s="469"/>
      <c r="F102" s="20"/>
      <c r="G102" s="20"/>
      <c r="H102" s="20"/>
      <c r="I102" s="20"/>
      <c r="J102" s="20"/>
      <c r="K102" s="20"/>
      <c r="L102" s="469"/>
    </row>
    <row r="103" spans="1:12">
      <c r="A103" s="469"/>
      <c r="B103" s="469"/>
      <c r="C103" s="469"/>
      <c r="D103" s="469"/>
      <c r="E103" s="469"/>
      <c r="F103" s="20"/>
      <c r="G103" s="20"/>
      <c r="H103" s="20"/>
      <c r="I103" s="20"/>
      <c r="J103" s="20"/>
      <c r="K103" s="20"/>
      <c r="L103" s="469"/>
    </row>
  </sheetData>
  <mergeCells count="19">
    <mergeCell ref="A48:K48"/>
    <mergeCell ref="A4:B4"/>
    <mergeCell ref="A5:A9"/>
    <mergeCell ref="A10:B10"/>
    <mergeCell ref="A11:A17"/>
    <mergeCell ref="A18:A20"/>
    <mergeCell ref="A21:A24"/>
    <mergeCell ref="A25:A26"/>
    <mergeCell ref="A27:A31"/>
    <mergeCell ref="A32:A38"/>
    <mergeCell ref="A39:A44"/>
    <mergeCell ref="A45:A47"/>
    <mergeCell ref="A1:K1"/>
    <mergeCell ref="A2:A3"/>
    <mergeCell ref="B2:B3"/>
    <mergeCell ref="D2:E2"/>
    <mergeCell ref="F2:G2"/>
    <mergeCell ref="H2:I2"/>
    <mergeCell ref="J2:K2"/>
  </mergeCells>
  <phoneticPr fontId="1"/>
  <pageMargins left="0.59055118110236227" right="0.59055118110236227" top="0.59055118110236227" bottom="0.59055118110236227" header="0.39370078740157483" footer="0.39370078740157483"/>
  <pageSetup paperSize="9" scale="92" orientation="portrait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showGridLines="0" view="pageBreakPreview" zoomScale="98" zoomScaleNormal="100" zoomScaleSheetLayoutView="98" workbookViewId="0">
      <pane ySplit="3" topLeftCell="A4" activePane="bottomLeft" state="frozen"/>
      <selection pane="bottomLeft" activeCell="N12" sqref="N12"/>
    </sheetView>
  </sheetViews>
  <sheetFormatPr defaultColWidth="9" defaultRowHeight="17.399999999999999"/>
  <cols>
    <col min="1" max="1" width="15.44140625" style="23" customWidth="1"/>
    <col min="2" max="2" width="10.109375" style="23" customWidth="1"/>
    <col min="3" max="3" width="7.44140625" style="23" customWidth="1"/>
    <col min="4" max="4" width="7.21875" style="23" customWidth="1"/>
    <col min="5" max="5" width="14" style="26" hidden="1" customWidth="1"/>
    <col min="6" max="6" width="7.21875" style="23" customWidth="1"/>
    <col min="7" max="7" width="15.6640625" style="26" hidden="1" customWidth="1"/>
    <col min="8" max="8" width="5.21875" style="23" bestFit="1" customWidth="1"/>
    <col min="9" max="9" width="15.6640625" style="26" customWidth="1"/>
    <col min="10" max="10" width="5.21875" style="23" bestFit="1" customWidth="1"/>
    <col min="11" max="11" width="15.6640625" style="26" customWidth="1"/>
    <col min="12" max="16384" width="9" style="23"/>
  </cols>
  <sheetData>
    <row r="1" spans="1:11" ht="18" thickBot="1">
      <c r="A1" s="470" t="s">
        <v>136</v>
      </c>
      <c r="B1" s="470"/>
      <c r="C1" s="471"/>
      <c r="D1" s="472"/>
      <c r="E1" s="472"/>
      <c r="F1" s="472"/>
      <c r="G1" s="472"/>
      <c r="H1" s="472"/>
      <c r="I1" s="472"/>
      <c r="J1" s="472"/>
      <c r="K1" s="472"/>
    </row>
    <row r="2" spans="1:11" ht="34.200000000000003" customHeight="1">
      <c r="A2" s="706" t="s">
        <v>103</v>
      </c>
      <c r="B2" s="708" t="s">
        <v>60</v>
      </c>
      <c r="C2" s="473" t="s">
        <v>141</v>
      </c>
      <c r="D2" s="701" t="s">
        <v>160</v>
      </c>
      <c r="E2" s="705"/>
      <c r="F2" s="701" t="s">
        <v>159</v>
      </c>
      <c r="G2" s="702"/>
      <c r="H2" s="710" t="s">
        <v>158</v>
      </c>
      <c r="I2" s="711"/>
      <c r="J2" s="703" t="s">
        <v>157</v>
      </c>
      <c r="K2" s="704"/>
    </row>
    <row r="3" spans="1:11" ht="19.5" customHeight="1" thickBot="1">
      <c r="A3" s="707"/>
      <c r="B3" s="709"/>
      <c r="C3" s="474" t="s">
        <v>110</v>
      </c>
      <c r="D3" s="474" t="s">
        <v>110</v>
      </c>
      <c r="E3" s="475" t="s">
        <v>73</v>
      </c>
      <c r="F3" s="476" t="s">
        <v>110</v>
      </c>
      <c r="G3" s="477" t="s">
        <v>73</v>
      </c>
      <c r="H3" s="478" t="s">
        <v>110</v>
      </c>
      <c r="I3" s="479" t="s">
        <v>73</v>
      </c>
      <c r="J3" s="480" t="s">
        <v>110</v>
      </c>
      <c r="K3" s="481" t="s">
        <v>73</v>
      </c>
    </row>
    <row r="4" spans="1:11" ht="19.5" customHeight="1" thickBot="1">
      <c r="A4" s="691" t="s">
        <v>10</v>
      </c>
      <c r="B4" s="692"/>
      <c r="C4" s="482">
        <f t="shared" ref="C4:E4" si="0">SUM(C5,C10)</f>
        <v>27</v>
      </c>
      <c r="D4" s="482">
        <f t="shared" si="0"/>
        <v>28</v>
      </c>
      <c r="E4" s="483">
        <f t="shared" si="0"/>
        <v>16636850</v>
      </c>
      <c r="F4" s="484">
        <f t="shared" ref="F4:K4" si="1">F5+F10</f>
        <v>24</v>
      </c>
      <c r="G4" s="485">
        <f t="shared" si="1"/>
        <v>15350000</v>
      </c>
      <c r="H4" s="486">
        <f t="shared" si="1"/>
        <v>17</v>
      </c>
      <c r="I4" s="487">
        <f t="shared" si="1"/>
        <v>8896000</v>
      </c>
      <c r="J4" s="488">
        <f t="shared" si="1"/>
        <v>0</v>
      </c>
      <c r="K4" s="489">
        <f t="shared" si="1"/>
        <v>0</v>
      </c>
    </row>
    <row r="5" spans="1:11" ht="19.5" customHeight="1" thickTop="1" thickBot="1">
      <c r="A5" s="693" t="s">
        <v>109</v>
      </c>
      <c r="B5" s="490" t="s">
        <v>76</v>
      </c>
      <c r="C5" s="486">
        <f t="shared" ref="C5:E5" si="2">SUM(C6:C9)</f>
        <v>19</v>
      </c>
      <c r="D5" s="486">
        <f t="shared" si="2"/>
        <v>23</v>
      </c>
      <c r="E5" s="491">
        <f t="shared" si="2"/>
        <v>14126200</v>
      </c>
      <c r="F5" s="492">
        <f t="shared" ref="F5:K5" si="3">SUM(F6:F9)</f>
        <v>20</v>
      </c>
      <c r="G5" s="493">
        <f t="shared" si="3"/>
        <v>12836000</v>
      </c>
      <c r="H5" s="494">
        <f t="shared" si="3"/>
        <v>15</v>
      </c>
      <c r="I5" s="495">
        <f t="shared" si="3"/>
        <v>7504000</v>
      </c>
      <c r="J5" s="496">
        <f t="shared" si="3"/>
        <v>0</v>
      </c>
      <c r="K5" s="497">
        <f t="shared" si="3"/>
        <v>0</v>
      </c>
    </row>
    <row r="6" spans="1:11" ht="18" thickTop="1">
      <c r="A6" s="693"/>
      <c r="B6" s="498" t="s">
        <v>51</v>
      </c>
      <c r="C6" s="499">
        <v>14</v>
      </c>
      <c r="D6" s="499">
        <v>13</v>
      </c>
      <c r="E6" s="500">
        <v>8577900</v>
      </c>
      <c r="F6" s="501">
        <v>9</v>
      </c>
      <c r="G6" s="502">
        <v>6074400</v>
      </c>
      <c r="H6" s="503">
        <v>5</v>
      </c>
      <c r="I6" s="504">
        <v>3018000</v>
      </c>
      <c r="J6" s="505"/>
      <c r="K6" s="506"/>
    </row>
    <row r="7" spans="1:11">
      <c r="A7" s="693"/>
      <c r="B7" s="507" t="s">
        <v>50</v>
      </c>
      <c r="C7" s="499">
        <v>3</v>
      </c>
      <c r="D7" s="499">
        <v>0</v>
      </c>
      <c r="E7" s="500">
        <v>0</v>
      </c>
      <c r="F7" s="501">
        <v>4</v>
      </c>
      <c r="G7" s="502">
        <v>1938000</v>
      </c>
      <c r="H7" s="508">
        <v>3</v>
      </c>
      <c r="I7" s="509">
        <v>1908000</v>
      </c>
      <c r="J7" s="505"/>
      <c r="K7" s="506"/>
    </row>
    <row r="8" spans="1:11">
      <c r="A8" s="693"/>
      <c r="B8" s="507" t="s">
        <v>49</v>
      </c>
      <c r="C8" s="499">
        <v>1</v>
      </c>
      <c r="D8" s="499">
        <v>10</v>
      </c>
      <c r="E8" s="500">
        <v>5548300</v>
      </c>
      <c r="F8" s="501">
        <v>7</v>
      </c>
      <c r="G8" s="502">
        <v>4823600</v>
      </c>
      <c r="H8" s="508">
        <v>5</v>
      </c>
      <c r="I8" s="509">
        <v>1928000</v>
      </c>
      <c r="J8" s="505"/>
      <c r="K8" s="506"/>
    </row>
    <row r="9" spans="1:11" ht="18" thickBot="1">
      <c r="A9" s="694"/>
      <c r="B9" s="510" t="s">
        <v>48</v>
      </c>
      <c r="C9" s="499">
        <v>1</v>
      </c>
      <c r="D9" s="499">
        <v>0</v>
      </c>
      <c r="E9" s="500">
        <v>0</v>
      </c>
      <c r="F9" s="511">
        <v>0</v>
      </c>
      <c r="G9" s="512" t="s">
        <v>143</v>
      </c>
      <c r="H9" s="513">
        <v>2</v>
      </c>
      <c r="I9" s="514">
        <v>650000</v>
      </c>
      <c r="J9" s="515"/>
      <c r="K9" s="516"/>
    </row>
    <row r="10" spans="1:11" ht="19.5" customHeight="1" thickBot="1">
      <c r="A10" s="691" t="s">
        <v>62</v>
      </c>
      <c r="B10" s="692"/>
      <c r="C10" s="482">
        <f t="shared" ref="C10:K10" si="4">SUM(C11,C21,C27,C25,C18,C39,C45,C32)</f>
        <v>8</v>
      </c>
      <c r="D10" s="482">
        <f t="shared" si="4"/>
        <v>5</v>
      </c>
      <c r="E10" s="483">
        <f t="shared" si="4"/>
        <v>2510650</v>
      </c>
      <c r="F10" s="484">
        <f t="shared" si="4"/>
        <v>4</v>
      </c>
      <c r="G10" s="485">
        <f t="shared" si="4"/>
        <v>2514000</v>
      </c>
      <c r="H10" s="486">
        <f t="shared" si="4"/>
        <v>2</v>
      </c>
      <c r="I10" s="487">
        <f t="shared" si="4"/>
        <v>1392000</v>
      </c>
      <c r="J10" s="488">
        <f t="shared" si="4"/>
        <v>0</v>
      </c>
      <c r="K10" s="489">
        <f t="shared" si="4"/>
        <v>0</v>
      </c>
    </row>
    <row r="11" spans="1:11" ht="19.5" customHeight="1" thickTop="1" thickBot="1">
      <c r="A11" s="695" t="s">
        <v>47</v>
      </c>
      <c r="B11" s="490" t="s">
        <v>76</v>
      </c>
      <c r="C11" s="486">
        <f t="shared" ref="C11:K11" si="5">SUM(C12:C17)</f>
        <v>4</v>
      </c>
      <c r="D11" s="486">
        <f t="shared" si="5"/>
        <v>2</v>
      </c>
      <c r="E11" s="517">
        <f t="shared" si="5"/>
        <v>966000</v>
      </c>
      <c r="F11" s="492">
        <f t="shared" si="5"/>
        <v>1</v>
      </c>
      <c r="G11" s="518">
        <f t="shared" si="5"/>
        <v>780000</v>
      </c>
      <c r="H11" s="494">
        <f t="shared" ref="H11:I11" si="6">SUM(H12:H17)</f>
        <v>1</v>
      </c>
      <c r="I11" s="519">
        <f t="shared" si="6"/>
        <v>780000</v>
      </c>
      <c r="J11" s="496">
        <f t="shared" si="5"/>
        <v>0</v>
      </c>
      <c r="K11" s="520">
        <f t="shared" si="5"/>
        <v>0</v>
      </c>
    </row>
    <row r="12" spans="1:11" ht="18.75" customHeight="1" thickTop="1">
      <c r="A12" s="696"/>
      <c r="B12" s="498" t="s">
        <v>46</v>
      </c>
      <c r="C12" s="499">
        <v>2</v>
      </c>
      <c r="D12" s="499">
        <v>1</v>
      </c>
      <c r="E12" s="500">
        <v>162000</v>
      </c>
      <c r="F12" s="501">
        <v>1</v>
      </c>
      <c r="G12" s="502">
        <v>780000</v>
      </c>
      <c r="H12" s="503">
        <v>1</v>
      </c>
      <c r="I12" s="504">
        <v>780000</v>
      </c>
      <c r="J12" s="505"/>
      <c r="K12" s="506"/>
    </row>
    <row r="13" spans="1:11" ht="18.75" customHeight="1">
      <c r="A13" s="696"/>
      <c r="B13" s="507" t="s">
        <v>39</v>
      </c>
      <c r="C13" s="499">
        <v>2</v>
      </c>
      <c r="D13" s="499">
        <v>1</v>
      </c>
      <c r="E13" s="500">
        <v>804000</v>
      </c>
      <c r="F13" s="501">
        <v>0</v>
      </c>
      <c r="G13" s="502">
        <v>0</v>
      </c>
      <c r="H13" s="508">
        <v>0</v>
      </c>
      <c r="I13" s="509">
        <v>0</v>
      </c>
      <c r="J13" s="505"/>
      <c r="K13" s="506"/>
    </row>
    <row r="14" spans="1:11" ht="18.75" customHeight="1">
      <c r="A14" s="696"/>
      <c r="B14" s="507" t="s">
        <v>33</v>
      </c>
      <c r="C14" s="521">
        <v>0</v>
      </c>
      <c r="D14" s="521">
        <v>0</v>
      </c>
      <c r="E14" s="522">
        <v>0</v>
      </c>
      <c r="F14" s="523">
        <v>0</v>
      </c>
      <c r="G14" s="524">
        <v>0</v>
      </c>
      <c r="H14" s="508">
        <v>0</v>
      </c>
      <c r="I14" s="509">
        <v>0</v>
      </c>
      <c r="J14" s="525"/>
      <c r="K14" s="526"/>
    </row>
    <row r="15" spans="1:11" ht="18.75" customHeight="1">
      <c r="A15" s="696"/>
      <c r="B15" s="507" t="s">
        <v>32</v>
      </c>
      <c r="C15" s="521">
        <v>0</v>
      </c>
      <c r="D15" s="521">
        <v>0</v>
      </c>
      <c r="E15" s="522">
        <v>0</v>
      </c>
      <c r="F15" s="523">
        <v>0</v>
      </c>
      <c r="G15" s="524">
        <v>0</v>
      </c>
      <c r="H15" s="508">
        <v>0</v>
      </c>
      <c r="I15" s="509">
        <v>0</v>
      </c>
      <c r="J15" s="525"/>
      <c r="K15" s="526"/>
    </row>
    <row r="16" spans="1:11">
      <c r="A16" s="696"/>
      <c r="B16" s="507" t="s">
        <v>45</v>
      </c>
      <c r="C16" s="521">
        <v>0</v>
      </c>
      <c r="D16" s="521">
        <v>0</v>
      </c>
      <c r="E16" s="522">
        <v>0</v>
      </c>
      <c r="F16" s="523">
        <v>0</v>
      </c>
      <c r="G16" s="524">
        <v>0</v>
      </c>
      <c r="H16" s="508">
        <v>0</v>
      </c>
      <c r="I16" s="509">
        <v>0</v>
      </c>
      <c r="J16" s="525"/>
      <c r="K16" s="526"/>
    </row>
    <row r="17" spans="1:11">
      <c r="A17" s="696"/>
      <c r="B17" s="510" t="s">
        <v>44</v>
      </c>
      <c r="C17" s="527">
        <v>0</v>
      </c>
      <c r="D17" s="527">
        <v>0</v>
      </c>
      <c r="E17" s="528">
        <v>0</v>
      </c>
      <c r="F17" s="529">
        <v>0</v>
      </c>
      <c r="G17" s="530">
        <v>0</v>
      </c>
      <c r="H17" s="508">
        <v>0</v>
      </c>
      <c r="I17" s="509">
        <v>0</v>
      </c>
      <c r="J17" s="531"/>
      <c r="K17" s="532"/>
    </row>
    <row r="18" spans="1:11" ht="19.5" customHeight="1" thickBot="1">
      <c r="A18" s="696" t="s">
        <v>64</v>
      </c>
      <c r="B18" s="542" t="s">
        <v>76</v>
      </c>
      <c r="C18" s="486">
        <v>0</v>
      </c>
      <c r="D18" s="486">
        <v>0</v>
      </c>
      <c r="E18" s="491">
        <v>0</v>
      </c>
      <c r="F18" s="492">
        <f t="shared" ref="F18:K18" si="7">SUM(F19:F20)</f>
        <v>0</v>
      </c>
      <c r="G18" s="563">
        <f t="shared" si="7"/>
        <v>0</v>
      </c>
      <c r="H18" s="545">
        <f t="shared" si="7"/>
        <v>0</v>
      </c>
      <c r="I18" s="535">
        <f t="shared" si="7"/>
        <v>0</v>
      </c>
      <c r="J18" s="496">
        <f t="shared" si="7"/>
        <v>0</v>
      </c>
      <c r="K18" s="564">
        <f t="shared" si="7"/>
        <v>0</v>
      </c>
    </row>
    <row r="19" spans="1:11" ht="18.75" customHeight="1" thickTop="1">
      <c r="A19" s="696"/>
      <c r="B19" s="498" t="s">
        <v>29</v>
      </c>
      <c r="C19" s="499">
        <v>0</v>
      </c>
      <c r="D19" s="499">
        <v>0</v>
      </c>
      <c r="E19" s="565">
        <v>0</v>
      </c>
      <c r="F19" s="501">
        <v>0</v>
      </c>
      <c r="G19" s="566">
        <v>0</v>
      </c>
      <c r="H19" s="503">
        <v>0</v>
      </c>
      <c r="I19" s="567">
        <v>0</v>
      </c>
      <c r="J19" s="505"/>
      <c r="K19" s="568"/>
    </row>
    <row r="20" spans="1:11">
      <c r="A20" s="696"/>
      <c r="B20" s="569" t="s">
        <v>28</v>
      </c>
      <c r="C20" s="527">
        <v>0</v>
      </c>
      <c r="D20" s="570">
        <v>0</v>
      </c>
      <c r="E20" s="571">
        <v>0</v>
      </c>
      <c r="F20" s="570">
        <v>0</v>
      </c>
      <c r="G20" s="530">
        <v>0</v>
      </c>
      <c r="H20" s="508">
        <v>0</v>
      </c>
      <c r="I20" s="509">
        <v>0</v>
      </c>
      <c r="J20" s="531"/>
      <c r="K20" s="532"/>
    </row>
    <row r="21" spans="1:11" ht="19.5" customHeight="1" thickBot="1">
      <c r="A21" s="696" t="s">
        <v>43</v>
      </c>
      <c r="B21" s="533" t="s">
        <v>76</v>
      </c>
      <c r="C21" s="486">
        <f t="shared" ref="C21:K21" si="8">SUM(C22:C24)</f>
        <v>1</v>
      </c>
      <c r="D21" s="486">
        <f t="shared" si="8"/>
        <v>2</v>
      </c>
      <c r="E21" s="517">
        <f t="shared" si="8"/>
        <v>908650</v>
      </c>
      <c r="F21" s="492">
        <f t="shared" si="8"/>
        <v>1</v>
      </c>
      <c r="G21" s="518">
        <f t="shared" si="8"/>
        <v>612000</v>
      </c>
      <c r="H21" s="534">
        <f t="shared" ref="H21:I21" si="9">SUM(H22:H24)</f>
        <v>1</v>
      </c>
      <c r="I21" s="535">
        <f t="shared" si="9"/>
        <v>612000</v>
      </c>
      <c r="J21" s="496">
        <f t="shared" si="8"/>
        <v>0</v>
      </c>
      <c r="K21" s="520">
        <f t="shared" si="8"/>
        <v>0</v>
      </c>
    </row>
    <row r="22" spans="1:11" ht="18.75" customHeight="1" thickTop="1">
      <c r="A22" s="696"/>
      <c r="B22" s="498" t="s">
        <v>42</v>
      </c>
      <c r="C22" s="499">
        <v>1</v>
      </c>
      <c r="D22" s="536">
        <v>1</v>
      </c>
      <c r="E22" s="500">
        <v>612000</v>
      </c>
      <c r="F22" s="501">
        <v>1</v>
      </c>
      <c r="G22" s="502">
        <v>612000</v>
      </c>
      <c r="H22" s="537">
        <v>1</v>
      </c>
      <c r="I22" s="504">
        <v>612000</v>
      </c>
      <c r="J22" s="505"/>
      <c r="K22" s="506"/>
    </row>
    <row r="23" spans="1:11">
      <c r="A23" s="696"/>
      <c r="B23" s="507" t="s">
        <v>41</v>
      </c>
      <c r="C23" s="521">
        <v>0</v>
      </c>
      <c r="D23" s="521">
        <v>1</v>
      </c>
      <c r="E23" s="522">
        <v>296650</v>
      </c>
      <c r="F23" s="523">
        <v>0</v>
      </c>
      <c r="G23" s="524">
        <v>0</v>
      </c>
      <c r="H23" s="508">
        <v>0</v>
      </c>
      <c r="I23" s="509">
        <v>0</v>
      </c>
      <c r="J23" s="525"/>
      <c r="K23" s="526"/>
    </row>
    <row r="24" spans="1:11">
      <c r="A24" s="696"/>
      <c r="B24" s="510" t="s">
        <v>40</v>
      </c>
      <c r="C24" s="527">
        <v>0</v>
      </c>
      <c r="D24" s="527">
        <v>0</v>
      </c>
      <c r="E24" s="528">
        <v>0</v>
      </c>
      <c r="F24" s="538">
        <v>0</v>
      </c>
      <c r="G24" s="539">
        <v>0</v>
      </c>
      <c r="H24" s="508">
        <v>0</v>
      </c>
      <c r="I24" s="509">
        <v>0</v>
      </c>
      <c r="J24" s="540"/>
      <c r="K24" s="541"/>
    </row>
    <row r="25" spans="1:11" ht="19.5" customHeight="1" thickBot="1">
      <c r="A25" s="696" t="s">
        <v>31</v>
      </c>
      <c r="B25" s="542" t="s">
        <v>76</v>
      </c>
      <c r="C25" s="549">
        <v>0</v>
      </c>
      <c r="D25" s="549">
        <v>0</v>
      </c>
      <c r="E25" s="550">
        <v>0</v>
      </c>
      <c r="F25" s="551">
        <f t="shared" ref="F25:K25" si="10">F26</f>
        <v>0</v>
      </c>
      <c r="G25" s="552">
        <f t="shared" si="10"/>
        <v>0</v>
      </c>
      <c r="H25" s="553">
        <f t="shared" si="10"/>
        <v>0</v>
      </c>
      <c r="I25" s="554">
        <f t="shared" si="10"/>
        <v>0</v>
      </c>
      <c r="J25" s="555">
        <f t="shared" si="10"/>
        <v>0</v>
      </c>
      <c r="K25" s="556">
        <f t="shared" si="10"/>
        <v>0</v>
      </c>
    </row>
    <row r="26" spans="1:11" ht="18.75" customHeight="1" thickTop="1">
      <c r="A26" s="696"/>
      <c r="B26" s="557" t="s">
        <v>30</v>
      </c>
      <c r="C26" s="503">
        <v>0</v>
      </c>
      <c r="D26" s="503">
        <v>0</v>
      </c>
      <c r="E26" s="558">
        <v>0</v>
      </c>
      <c r="F26" s="559">
        <v>0</v>
      </c>
      <c r="G26" s="560">
        <v>0</v>
      </c>
      <c r="H26" s="503">
        <v>0</v>
      </c>
      <c r="I26" s="504">
        <v>0</v>
      </c>
      <c r="J26" s="561"/>
      <c r="K26" s="562"/>
    </row>
    <row r="27" spans="1:11" ht="19.5" customHeight="1" thickBot="1">
      <c r="A27" s="696" t="s">
        <v>38</v>
      </c>
      <c r="B27" s="542" t="s">
        <v>76</v>
      </c>
      <c r="C27" s="486">
        <f t="shared" ref="C27:K27" si="11">SUM(C28:C31)</f>
        <v>0</v>
      </c>
      <c r="D27" s="486">
        <f t="shared" si="11"/>
        <v>0</v>
      </c>
      <c r="E27" s="491">
        <f t="shared" si="11"/>
        <v>0</v>
      </c>
      <c r="F27" s="543">
        <f t="shared" si="11"/>
        <v>1</v>
      </c>
      <c r="G27" s="544">
        <f t="shared" si="11"/>
        <v>486000</v>
      </c>
      <c r="H27" s="545">
        <f t="shared" si="11"/>
        <v>0</v>
      </c>
      <c r="I27" s="546">
        <f t="shared" si="11"/>
        <v>0</v>
      </c>
      <c r="J27" s="547">
        <f t="shared" si="11"/>
        <v>0</v>
      </c>
      <c r="K27" s="548">
        <f t="shared" si="11"/>
        <v>0</v>
      </c>
    </row>
    <row r="28" spans="1:11" ht="18.75" customHeight="1" thickTop="1">
      <c r="A28" s="696"/>
      <c r="B28" s="498" t="s">
        <v>37</v>
      </c>
      <c r="C28" s="499">
        <v>0</v>
      </c>
      <c r="D28" s="499">
        <v>0</v>
      </c>
      <c r="E28" s="500">
        <v>0</v>
      </c>
      <c r="F28" s="501">
        <v>1</v>
      </c>
      <c r="G28" s="502">
        <v>486000</v>
      </c>
      <c r="H28" s="503">
        <v>0</v>
      </c>
      <c r="I28" s="504">
        <v>0</v>
      </c>
      <c r="J28" s="505"/>
      <c r="K28" s="506"/>
    </row>
    <row r="29" spans="1:11">
      <c r="A29" s="696"/>
      <c r="B29" s="507" t="s">
        <v>36</v>
      </c>
      <c r="C29" s="521">
        <v>0</v>
      </c>
      <c r="D29" s="521">
        <v>0</v>
      </c>
      <c r="E29" s="522">
        <v>0</v>
      </c>
      <c r="F29" s="523">
        <v>0</v>
      </c>
      <c r="G29" s="524">
        <v>0</v>
      </c>
      <c r="H29" s="508">
        <v>0</v>
      </c>
      <c r="I29" s="509">
        <v>0</v>
      </c>
      <c r="J29" s="525"/>
      <c r="K29" s="526"/>
    </row>
    <row r="30" spans="1:11">
      <c r="A30" s="696"/>
      <c r="B30" s="507" t="s">
        <v>35</v>
      </c>
      <c r="C30" s="521">
        <v>0</v>
      </c>
      <c r="D30" s="521">
        <v>0</v>
      </c>
      <c r="E30" s="522">
        <v>0</v>
      </c>
      <c r="F30" s="523">
        <v>0</v>
      </c>
      <c r="G30" s="524">
        <v>0</v>
      </c>
      <c r="H30" s="508">
        <v>0</v>
      </c>
      <c r="I30" s="509">
        <v>0</v>
      </c>
      <c r="J30" s="525"/>
      <c r="K30" s="526"/>
    </row>
    <row r="31" spans="1:11">
      <c r="A31" s="696"/>
      <c r="B31" s="510" t="s">
        <v>34</v>
      </c>
      <c r="C31" s="527">
        <v>0</v>
      </c>
      <c r="D31" s="527">
        <v>0</v>
      </c>
      <c r="E31" s="528">
        <v>0</v>
      </c>
      <c r="F31" s="529">
        <v>0</v>
      </c>
      <c r="G31" s="530">
        <v>0</v>
      </c>
      <c r="H31" s="508">
        <v>0</v>
      </c>
      <c r="I31" s="509">
        <v>0</v>
      </c>
      <c r="J31" s="531"/>
      <c r="K31" s="532"/>
    </row>
    <row r="32" spans="1:11" ht="19.5" customHeight="1" thickBot="1">
      <c r="A32" s="698" t="s">
        <v>63</v>
      </c>
      <c r="B32" s="542" t="s">
        <v>76</v>
      </c>
      <c r="C32" s="545">
        <f t="shared" ref="C32:K32" si="12">SUM(C33:C38)</f>
        <v>0</v>
      </c>
      <c r="D32" s="543">
        <f t="shared" si="12"/>
        <v>0</v>
      </c>
      <c r="E32" s="585">
        <f t="shared" si="12"/>
        <v>0</v>
      </c>
      <c r="F32" s="543">
        <f t="shared" si="12"/>
        <v>0</v>
      </c>
      <c r="G32" s="586">
        <f t="shared" si="12"/>
        <v>0</v>
      </c>
      <c r="H32" s="545">
        <f t="shared" ref="H32:I32" si="13">SUM(H33:H38)</f>
        <v>0</v>
      </c>
      <c r="I32" s="535">
        <f t="shared" si="13"/>
        <v>0</v>
      </c>
      <c r="J32" s="547">
        <f t="shared" si="12"/>
        <v>0</v>
      </c>
      <c r="K32" s="587">
        <f t="shared" si="12"/>
        <v>0</v>
      </c>
    </row>
    <row r="33" spans="1:11" ht="18.75" customHeight="1" thickTop="1">
      <c r="A33" s="699"/>
      <c r="B33" s="498" t="s">
        <v>17</v>
      </c>
      <c r="C33" s="499">
        <v>0</v>
      </c>
      <c r="D33" s="577">
        <v>0</v>
      </c>
      <c r="E33" s="578">
        <v>0</v>
      </c>
      <c r="F33" s="588">
        <v>0</v>
      </c>
      <c r="G33" s="502">
        <v>0</v>
      </c>
      <c r="H33" s="503">
        <v>0</v>
      </c>
      <c r="I33" s="504">
        <v>0</v>
      </c>
      <c r="J33" s="505"/>
      <c r="K33" s="506"/>
    </row>
    <row r="34" spans="1:11">
      <c r="A34" s="699"/>
      <c r="B34" s="507" t="s">
        <v>16</v>
      </c>
      <c r="C34" s="521">
        <v>0</v>
      </c>
      <c r="D34" s="575">
        <v>0</v>
      </c>
      <c r="E34" s="576">
        <v>0</v>
      </c>
      <c r="F34" s="575">
        <v>0</v>
      </c>
      <c r="G34" s="524">
        <v>0</v>
      </c>
      <c r="H34" s="508">
        <v>0</v>
      </c>
      <c r="I34" s="509">
        <v>0</v>
      </c>
      <c r="J34" s="525"/>
      <c r="K34" s="526"/>
    </row>
    <row r="35" spans="1:11">
      <c r="A35" s="699"/>
      <c r="B35" s="507" t="s">
        <v>15</v>
      </c>
      <c r="C35" s="521">
        <v>0</v>
      </c>
      <c r="D35" s="575">
        <v>0</v>
      </c>
      <c r="E35" s="576">
        <v>0</v>
      </c>
      <c r="F35" s="575">
        <v>0</v>
      </c>
      <c r="G35" s="524">
        <v>0</v>
      </c>
      <c r="H35" s="508">
        <v>0</v>
      </c>
      <c r="I35" s="509">
        <v>0</v>
      </c>
      <c r="J35" s="525"/>
      <c r="K35" s="526"/>
    </row>
    <row r="36" spans="1:11">
      <c r="A36" s="699"/>
      <c r="B36" s="507" t="s">
        <v>14</v>
      </c>
      <c r="C36" s="521">
        <v>0</v>
      </c>
      <c r="D36" s="575">
        <v>0</v>
      </c>
      <c r="E36" s="576">
        <v>0</v>
      </c>
      <c r="F36" s="575">
        <v>0</v>
      </c>
      <c r="G36" s="524">
        <v>0</v>
      </c>
      <c r="H36" s="508">
        <v>0</v>
      </c>
      <c r="I36" s="509">
        <v>0</v>
      </c>
      <c r="J36" s="525"/>
      <c r="K36" s="526"/>
    </row>
    <row r="37" spans="1:11">
      <c r="A37" s="699"/>
      <c r="B37" s="507" t="s">
        <v>13</v>
      </c>
      <c r="C37" s="521">
        <v>0</v>
      </c>
      <c r="D37" s="575">
        <v>0</v>
      </c>
      <c r="E37" s="576">
        <v>0</v>
      </c>
      <c r="F37" s="575">
        <v>0</v>
      </c>
      <c r="G37" s="524">
        <v>0</v>
      </c>
      <c r="H37" s="508">
        <v>0</v>
      </c>
      <c r="I37" s="509">
        <v>0</v>
      </c>
      <c r="J37" s="525"/>
      <c r="K37" s="526"/>
    </row>
    <row r="38" spans="1:11" ht="18" thickBot="1">
      <c r="A38" s="700"/>
      <c r="B38" s="589" t="s">
        <v>12</v>
      </c>
      <c r="C38" s="590">
        <v>0</v>
      </c>
      <c r="D38" s="591">
        <v>0</v>
      </c>
      <c r="E38" s="592">
        <v>0</v>
      </c>
      <c r="F38" s="591">
        <v>0</v>
      </c>
      <c r="G38" s="593">
        <v>0</v>
      </c>
      <c r="H38" s="594">
        <v>0</v>
      </c>
      <c r="I38" s="595">
        <v>0</v>
      </c>
      <c r="J38" s="596"/>
      <c r="K38" s="597"/>
    </row>
    <row r="39" spans="1:11" ht="19.5" customHeight="1" thickBot="1">
      <c r="A39" s="698" t="s">
        <v>27</v>
      </c>
      <c r="B39" s="542" t="s">
        <v>76</v>
      </c>
      <c r="C39" s="486">
        <f t="shared" ref="C39:K39" si="14">SUM(C40:C44)</f>
        <v>0</v>
      </c>
      <c r="D39" s="572">
        <f t="shared" si="14"/>
        <v>0</v>
      </c>
      <c r="E39" s="573">
        <f t="shared" si="14"/>
        <v>0</v>
      </c>
      <c r="F39" s="572">
        <f t="shared" si="14"/>
        <v>0</v>
      </c>
      <c r="G39" s="518">
        <f t="shared" si="14"/>
        <v>0</v>
      </c>
      <c r="H39" s="545">
        <f t="shared" ref="H39:I39" si="15">SUM(H40:H44)</f>
        <v>0</v>
      </c>
      <c r="I39" s="535">
        <f t="shared" si="15"/>
        <v>0</v>
      </c>
      <c r="J39" s="496">
        <f t="shared" si="14"/>
        <v>0</v>
      </c>
      <c r="K39" s="520">
        <f t="shared" si="14"/>
        <v>0</v>
      </c>
    </row>
    <row r="40" spans="1:11" ht="18.75" customHeight="1" thickTop="1">
      <c r="A40" s="699"/>
      <c r="B40" s="574" t="s">
        <v>26</v>
      </c>
      <c r="C40" s="521">
        <v>0</v>
      </c>
      <c r="D40" s="575">
        <v>0</v>
      </c>
      <c r="E40" s="576">
        <v>0</v>
      </c>
      <c r="F40" s="575">
        <v>0</v>
      </c>
      <c r="G40" s="524">
        <v>0</v>
      </c>
      <c r="H40" s="503">
        <v>0</v>
      </c>
      <c r="I40" s="504">
        <v>0</v>
      </c>
      <c r="J40" s="525"/>
      <c r="K40" s="526"/>
    </row>
    <row r="41" spans="1:11">
      <c r="A41" s="699"/>
      <c r="B41" s="507" t="s">
        <v>25</v>
      </c>
      <c r="C41" s="499">
        <v>0</v>
      </c>
      <c r="D41" s="575">
        <v>0</v>
      </c>
      <c r="E41" s="576">
        <v>0</v>
      </c>
      <c r="F41" s="575">
        <v>0</v>
      </c>
      <c r="G41" s="524">
        <v>0</v>
      </c>
      <c r="H41" s="508">
        <v>0</v>
      </c>
      <c r="I41" s="509">
        <v>0</v>
      </c>
      <c r="J41" s="525"/>
      <c r="K41" s="526"/>
    </row>
    <row r="42" spans="1:11">
      <c r="A42" s="699"/>
      <c r="B42" s="507" t="s">
        <v>24</v>
      </c>
      <c r="C42" s="527">
        <v>0</v>
      </c>
      <c r="D42" s="575">
        <v>0</v>
      </c>
      <c r="E42" s="576">
        <v>0</v>
      </c>
      <c r="F42" s="575">
        <v>0</v>
      </c>
      <c r="G42" s="524">
        <v>0</v>
      </c>
      <c r="H42" s="508">
        <v>0</v>
      </c>
      <c r="I42" s="509">
        <v>0</v>
      </c>
      <c r="J42" s="525"/>
      <c r="K42" s="526"/>
    </row>
    <row r="43" spans="1:11">
      <c r="A43" s="699"/>
      <c r="B43" s="507" t="s">
        <v>23</v>
      </c>
      <c r="C43" s="521">
        <v>0</v>
      </c>
      <c r="D43" s="575">
        <v>0</v>
      </c>
      <c r="E43" s="576">
        <v>0</v>
      </c>
      <c r="F43" s="575">
        <v>0</v>
      </c>
      <c r="G43" s="524">
        <v>0</v>
      </c>
      <c r="H43" s="508">
        <v>0</v>
      </c>
      <c r="I43" s="509">
        <v>0</v>
      </c>
      <c r="J43" s="525"/>
      <c r="K43" s="526"/>
    </row>
    <row r="44" spans="1:11">
      <c r="A44" s="695"/>
      <c r="B44" s="510" t="s">
        <v>22</v>
      </c>
      <c r="C44" s="527">
        <v>0</v>
      </c>
      <c r="D44" s="570">
        <v>0</v>
      </c>
      <c r="E44" s="571">
        <v>0</v>
      </c>
      <c r="F44" s="570">
        <v>0</v>
      </c>
      <c r="G44" s="530">
        <v>0</v>
      </c>
      <c r="H44" s="508">
        <v>0</v>
      </c>
      <c r="I44" s="509">
        <v>0</v>
      </c>
      <c r="J44" s="531"/>
      <c r="K44" s="532"/>
    </row>
    <row r="45" spans="1:11" ht="19.5" customHeight="1" thickBot="1">
      <c r="A45" s="698" t="s">
        <v>21</v>
      </c>
      <c r="B45" s="542" t="s">
        <v>76</v>
      </c>
      <c r="C45" s="486">
        <f t="shared" ref="C45:K45" si="16">SUM(C46:C47)</f>
        <v>3</v>
      </c>
      <c r="D45" s="572">
        <f t="shared" si="16"/>
        <v>1</v>
      </c>
      <c r="E45" s="573">
        <f t="shared" si="16"/>
        <v>636000</v>
      </c>
      <c r="F45" s="572">
        <f t="shared" si="16"/>
        <v>1</v>
      </c>
      <c r="G45" s="518">
        <f t="shared" si="16"/>
        <v>636000</v>
      </c>
      <c r="H45" s="545">
        <f t="shared" ref="H45:I45" si="17">SUM(H46:H47)</f>
        <v>0</v>
      </c>
      <c r="I45" s="535">
        <f t="shared" si="17"/>
        <v>0</v>
      </c>
      <c r="J45" s="496">
        <f t="shared" si="16"/>
        <v>0</v>
      </c>
      <c r="K45" s="520">
        <f t="shared" si="16"/>
        <v>0</v>
      </c>
    </row>
    <row r="46" spans="1:11" ht="18.75" customHeight="1" thickTop="1">
      <c r="A46" s="699"/>
      <c r="B46" s="498" t="s">
        <v>20</v>
      </c>
      <c r="C46" s="499">
        <v>1</v>
      </c>
      <c r="D46" s="577">
        <v>1</v>
      </c>
      <c r="E46" s="578">
        <v>636000</v>
      </c>
      <c r="F46" s="577">
        <v>1</v>
      </c>
      <c r="G46" s="502">
        <v>636000</v>
      </c>
      <c r="H46" s="503">
        <v>0</v>
      </c>
      <c r="I46" s="504">
        <v>0</v>
      </c>
      <c r="J46" s="505"/>
      <c r="K46" s="506"/>
    </row>
    <row r="47" spans="1:11" ht="18" thickBot="1">
      <c r="A47" s="695"/>
      <c r="B47" s="510" t="s">
        <v>19</v>
      </c>
      <c r="C47" s="579">
        <v>2</v>
      </c>
      <c r="D47" s="580">
        <v>0</v>
      </c>
      <c r="E47" s="581">
        <v>0</v>
      </c>
      <c r="F47" s="580">
        <v>0</v>
      </c>
      <c r="G47" s="582">
        <v>0</v>
      </c>
      <c r="H47" s="508">
        <v>0</v>
      </c>
      <c r="I47" s="509">
        <v>0</v>
      </c>
      <c r="J47" s="583"/>
      <c r="K47" s="584"/>
    </row>
    <row r="48" spans="1:11">
      <c r="A48" s="697" t="s">
        <v>61</v>
      </c>
      <c r="B48" s="697"/>
      <c r="C48" s="697"/>
      <c r="D48" s="697"/>
      <c r="E48" s="697"/>
      <c r="F48" s="598"/>
      <c r="G48" s="598"/>
      <c r="H48" s="598"/>
      <c r="I48" s="598"/>
      <c r="J48" s="598"/>
      <c r="K48" s="598"/>
    </row>
    <row r="49" spans="1:11">
      <c r="A49" s="24"/>
      <c r="B49" s="24"/>
      <c r="C49" s="24"/>
      <c r="D49" s="24"/>
      <c r="E49" s="25"/>
      <c r="F49" s="24"/>
      <c r="G49" s="25"/>
      <c r="H49" s="24"/>
      <c r="I49" s="25"/>
      <c r="J49" s="24"/>
      <c r="K49" s="25"/>
    </row>
    <row r="50" spans="1:11">
      <c r="A50" s="24"/>
      <c r="B50" s="24"/>
      <c r="C50" s="24"/>
      <c r="D50" s="24"/>
      <c r="E50" s="25"/>
      <c r="F50" s="24"/>
      <c r="G50" s="25"/>
      <c r="H50" s="24"/>
      <c r="I50" s="25"/>
      <c r="J50" s="24"/>
      <c r="K50" s="25"/>
    </row>
    <row r="51" spans="1:11">
      <c r="A51" s="24"/>
      <c r="B51" s="24"/>
      <c r="C51" s="24"/>
      <c r="D51" s="24"/>
      <c r="E51" s="25"/>
      <c r="F51" s="24"/>
      <c r="G51" s="25"/>
      <c r="H51" s="24"/>
      <c r="I51" s="25"/>
      <c r="J51" s="24"/>
      <c r="K51" s="25"/>
    </row>
    <row r="52" spans="1:11">
      <c r="A52" s="24"/>
      <c r="B52" s="24"/>
      <c r="C52" s="24"/>
      <c r="D52" s="24"/>
      <c r="E52" s="25"/>
      <c r="F52" s="24"/>
      <c r="G52" s="25"/>
      <c r="H52" s="24"/>
      <c r="I52" s="25"/>
      <c r="J52" s="24"/>
      <c r="K52" s="25"/>
    </row>
    <row r="53" spans="1:11">
      <c r="A53" s="24"/>
      <c r="B53" s="24"/>
      <c r="C53" s="24"/>
      <c r="D53" s="24"/>
      <c r="E53" s="25"/>
      <c r="F53" s="24"/>
      <c r="G53" s="25"/>
      <c r="H53" s="24"/>
      <c r="I53" s="25"/>
      <c r="J53" s="24"/>
      <c r="K53" s="25"/>
    </row>
    <row r="54" spans="1:11">
      <c r="A54" s="24"/>
      <c r="B54" s="24"/>
      <c r="C54" s="24"/>
      <c r="D54" s="24"/>
      <c r="E54" s="25"/>
      <c r="F54" s="24"/>
      <c r="G54" s="25"/>
      <c r="H54" s="24"/>
      <c r="I54" s="25"/>
      <c r="J54" s="24"/>
      <c r="K54" s="25"/>
    </row>
    <row r="55" spans="1:11">
      <c r="A55" s="24"/>
      <c r="B55" s="24"/>
      <c r="C55" s="24"/>
      <c r="D55" s="24"/>
      <c r="E55" s="25"/>
      <c r="F55" s="24"/>
      <c r="G55" s="25"/>
      <c r="H55" s="24"/>
      <c r="I55" s="25"/>
      <c r="J55" s="24"/>
      <c r="K55" s="25"/>
    </row>
    <row r="56" spans="1:11">
      <c r="A56" s="24"/>
      <c r="B56" s="24"/>
      <c r="C56" s="24"/>
      <c r="D56" s="24"/>
      <c r="E56" s="25"/>
      <c r="F56" s="24"/>
      <c r="G56" s="25"/>
      <c r="H56" s="24"/>
      <c r="I56" s="25"/>
      <c r="J56" s="24"/>
      <c r="K56" s="25"/>
    </row>
    <row r="57" spans="1:11">
      <c r="A57" s="24"/>
      <c r="B57" s="24"/>
      <c r="C57" s="24"/>
      <c r="D57" s="24"/>
      <c r="E57" s="25"/>
      <c r="F57" s="24"/>
      <c r="G57" s="25"/>
      <c r="H57" s="24"/>
      <c r="I57" s="25"/>
      <c r="J57" s="24"/>
      <c r="K57" s="25"/>
    </row>
    <row r="58" spans="1:11">
      <c r="A58" s="24"/>
      <c r="B58" s="24"/>
      <c r="C58" s="24"/>
      <c r="D58" s="24"/>
      <c r="E58" s="25"/>
      <c r="F58" s="24"/>
      <c r="G58" s="25"/>
      <c r="H58" s="24"/>
      <c r="I58" s="25"/>
      <c r="J58" s="24"/>
      <c r="K58" s="25"/>
    </row>
    <row r="59" spans="1:11">
      <c r="A59" s="24"/>
      <c r="B59" s="24"/>
      <c r="C59" s="24"/>
      <c r="D59" s="24"/>
      <c r="E59" s="25"/>
      <c r="F59" s="24"/>
      <c r="G59" s="25"/>
      <c r="H59" s="24"/>
      <c r="I59" s="25"/>
      <c r="J59" s="24"/>
      <c r="K59" s="25"/>
    </row>
    <row r="60" spans="1:11">
      <c r="A60" s="24"/>
      <c r="B60" s="24"/>
      <c r="C60" s="24"/>
      <c r="D60" s="24"/>
      <c r="E60" s="25"/>
      <c r="F60" s="24"/>
      <c r="G60" s="25"/>
      <c r="H60" s="24"/>
      <c r="I60" s="25"/>
      <c r="J60" s="24"/>
      <c r="K60" s="25"/>
    </row>
    <row r="61" spans="1:11">
      <c r="A61" s="24"/>
      <c r="B61" s="24"/>
      <c r="C61" s="24"/>
      <c r="D61" s="24"/>
      <c r="E61" s="25"/>
      <c r="F61" s="24"/>
      <c r="G61" s="25"/>
      <c r="H61" s="24"/>
      <c r="I61" s="25"/>
      <c r="J61" s="24"/>
      <c r="K61" s="25"/>
    </row>
  </sheetData>
  <mergeCells count="18">
    <mergeCell ref="F2:G2"/>
    <mergeCell ref="J2:K2"/>
    <mergeCell ref="D2:E2"/>
    <mergeCell ref="A2:A3"/>
    <mergeCell ref="B2:B3"/>
    <mergeCell ref="H2:I2"/>
    <mergeCell ref="A48:E48"/>
    <mergeCell ref="A25:A26"/>
    <mergeCell ref="A18:A20"/>
    <mergeCell ref="A45:A47"/>
    <mergeCell ref="A32:A38"/>
    <mergeCell ref="A27:A31"/>
    <mergeCell ref="A39:A44"/>
    <mergeCell ref="A10:B10"/>
    <mergeCell ref="A4:B4"/>
    <mergeCell ref="A5:A9"/>
    <mergeCell ref="A11:A17"/>
    <mergeCell ref="A21:A24"/>
  </mergeCells>
  <phoneticPr fontId="1"/>
  <pageMargins left="0.59055118110236227" right="0.59055118110236227" top="0.59055118110236227" bottom="0.59055118110236227" header="0.39370078740157483" footer="0.39370078740157483"/>
  <pageSetup paperSize="9" scale="91" orientation="portrait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showGridLines="0" view="pageBreakPreview" zoomScaleNormal="100" zoomScaleSheetLayoutView="100" workbookViewId="0">
      <pane xSplit="1" ySplit="4" topLeftCell="B5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9" sqref="J9"/>
    </sheetView>
  </sheetViews>
  <sheetFormatPr defaultRowHeight="17.399999999999999"/>
  <cols>
    <col min="1" max="1" width="9" style="108" customWidth="1"/>
    <col min="2" max="2" width="14.44140625" style="460" bestFit="1" customWidth="1"/>
    <col min="3" max="3" width="19.77734375" style="460" bestFit="1" customWidth="1"/>
    <col min="4" max="4" width="15.33203125" style="460" customWidth="1"/>
    <col min="5" max="5" width="19.77734375" style="460" bestFit="1" customWidth="1"/>
    <col min="6" max="6" width="10.88671875" style="460" customWidth="1"/>
    <col min="7" max="7" width="13.44140625" style="107" customWidth="1"/>
    <col min="8" max="8" width="9" style="460"/>
    <col min="9" max="9" width="12" style="460" bestFit="1" customWidth="1"/>
    <col min="10" max="254" width="9" style="460"/>
    <col min="255" max="255" width="1.44140625" style="460" customWidth="1"/>
    <col min="256" max="256" width="11.109375" style="460" customWidth="1"/>
    <col min="257" max="257" width="13.88671875" style="460" bestFit="1" customWidth="1"/>
    <col min="258" max="258" width="18.109375" style="460" bestFit="1" customWidth="1"/>
    <col min="259" max="259" width="16.33203125" style="460" bestFit="1" customWidth="1"/>
    <col min="260" max="260" width="18.109375" style="460" bestFit="1" customWidth="1"/>
    <col min="261" max="261" width="13.109375" style="460" customWidth="1"/>
    <col min="262" max="262" width="16.88671875" style="460" customWidth="1"/>
    <col min="263" max="263" width="2.88671875" style="460" customWidth="1"/>
    <col min="264" max="510" width="9" style="460"/>
    <col min="511" max="511" width="1.44140625" style="460" customWidth="1"/>
    <col min="512" max="512" width="11.109375" style="460" customWidth="1"/>
    <col min="513" max="513" width="13.88671875" style="460" bestFit="1" customWidth="1"/>
    <col min="514" max="514" width="18.109375" style="460" bestFit="1" customWidth="1"/>
    <col min="515" max="515" width="16.33203125" style="460" bestFit="1" customWidth="1"/>
    <col min="516" max="516" width="18.109375" style="460" bestFit="1" customWidth="1"/>
    <col min="517" max="517" width="13.109375" style="460" customWidth="1"/>
    <col min="518" max="518" width="16.88671875" style="460" customWidth="1"/>
    <col min="519" max="519" width="2.88671875" style="460" customWidth="1"/>
    <col min="520" max="766" width="9" style="460"/>
    <col min="767" max="767" width="1.44140625" style="460" customWidth="1"/>
    <col min="768" max="768" width="11.109375" style="460" customWidth="1"/>
    <col min="769" max="769" width="13.88671875" style="460" bestFit="1" customWidth="1"/>
    <col min="770" max="770" width="18.109375" style="460" bestFit="1" customWidth="1"/>
    <col min="771" max="771" width="16.33203125" style="460" bestFit="1" customWidth="1"/>
    <col min="772" max="772" width="18.109375" style="460" bestFit="1" customWidth="1"/>
    <col min="773" max="773" width="13.109375" style="460" customWidth="1"/>
    <col min="774" max="774" width="16.88671875" style="460" customWidth="1"/>
    <col min="775" max="775" width="2.88671875" style="460" customWidth="1"/>
    <col min="776" max="1022" width="9" style="460"/>
    <col min="1023" max="1023" width="1.44140625" style="460" customWidth="1"/>
    <col min="1024" max="1024" width="11.109375" style="460" customWidth="1"/>
    <col min="1025" max="1025" width="13.88671875" style="460" bestFit="1" customWidth="1"/>
    <col min="1026" max="1026" width="18.109375" style="460" bestFit="1" customWidth="1"/>
    <col min="1027" max="1027" width="16.33203125" style="460" bestFit="1" customWidth="1"/>
    <col min="1028" max="1028" width="18.109375" style="460" bestFit="1" customWidth="1"/>
    <col min="1029" max="1029" width="13.109375" style="460" customWidth="1"/>
    <col min="1030" max="1030" width="16.88671875" style="460" customWidth="1"/>
    <col min="1031" max="1031" width="2.88671875" style="460" customWidth="1"/>
    <col min="1032" max="1278" width="9" style="460"/>
    <col min="1279" max="1279" width="1.44140625" style="460" customWidth="1"/>
    <col min="1280" max="1280" width="11.109375" style="460" customWidth="1"/>
    <col min="1281" max="1281" width="13.88671875" style="460" bestFit="1" customWidth="1"/>
    <col min="1282" max="1282" width="18.109375" style="460" bestFit="1" customWidth="1"/>
    <col min="1283" max="1283" width="16.33203125" style="460" bestFit="1" customWidth="1"/>
    <col min="1284" max="1284" width="18.109375" style="460" bestFit="1" customWidth="1"/>
    <col min="1285" max="1285" width="13.109375" style="460" customWidth="1"/>
    <col min="1286" max="1286" width="16.88671875" style="460" customWidth="1"/>
    <col min="1287" max="1287" width="2.88671875" style="460" customWidth="1"/>
    <col min="1288" max="1534" width="9" style="460"/>
    <col min="1535" max="1535" width="1.44140625" style="460" customWidth="1"/>
    <col min="1536" max="1536" width="11.109375" style="460" customWidth="1"/>
    <col min="1537" max="1537" width="13.88671875" style="460" bestFit="1" customWidth="1"/>
    <col min="1538" max="1538" width="18.109375" style="460" bestFit="1" customWidth="1"/>
    <col min="1539" max="1539" width="16.33203125" style="460" bestFit="1" customWidth="1"/>
    <col min="1540" max="1540" width="18.109375" style="460" bestFit="1" customWidth="1"/>
    <col min="1541" max="1541" width="13.109375" style="460" customWidth="1"/>
    <col min="1542" max="1542" width="16.88671875" style="460" customWidth="1"/>
    <col min="1543" max="1543" width="2.88671875" style="460" customWidth="1"/>
    <col min="1544" max="1790" width="9" style="460"/>
    <col min="1791" max="1791" width="1.44140625" style="460" customWidth="1"/>
    <col min="1792" max="1792" width="11.109375" style="460" customWidth="1"/>
    <col min="1793" max="1793" width="13.88671875" style="460" bestFit="1" customWidth="1"/>
    <col min="1794" max="1794" width="18.109375" style="460" bestFit="1" customWidth="1"/>
    <col min="1795" max="1795" width="16.33203125" style="460" bestFit="1" customWidth="1"/>
    <col min="1796" max="1796" width="18.109375" style="460" bestFit="1" customWidth="1"/>
    <col min="1797" max="1797" width="13.109375" style="460" customWidth="1"/>
    <col min="1798" max="1798" width="16.88671875" style="460" customWidth="1"/>
    <col min="1799" max="1799" width="2.88671875" style="460" customWidth="1"/>
    <col min="1800" max="2046" width="9" style="460"/>
    <col min="2047" max="2047" width="1.44140625" style="460" customWidth="1"/>
    <col min="2048" max="2048" width="11.109375" style="460" customWidth="1"/>
    <col min="2049" max="2049" width="13.88671875" style="460" bestFit="1" customWidth="1"/>
    <col min="2050" max="2050" width="18.109375" style="460" bestFit="1" customWidth="1"/>
    <col min="2051" max="2051" width="16.33203125" style="460" bestFit="1" customWidth="1"/>
    <col min="2052" max="2052" width="18.109375" style="460" bestFit="1" customWidth="1"/>
    <col min="2053" max="2053" width="13.109375" style="460" customWidth="1"/>
    <col min="2054" max="2054" width="16.88671875" style="460" customWidth="1"/>
    <col min="2055" max="2055" width="2.88671875" style="460" customWidth="1"/>
    <col min="2056" max="2302" width="9" style="460"/>
    <col min="2303" max="2303" width="1.44140625" style="460" customWidth="1"/>
    <col min="2304" max="2304" width="11.109375" style="460" customWidth="1"/>
    <col min="2305" max="2305" width="13.88671875" style="460" bestFit="1" customWidth="1"/>
    <col min="2306" max="2306" width="18.109375" style="460" bestFit="1" customWidth="1"/>
    <col min="2307" max="2307" width="16.33203125" style="460" bestFit="1" customWidth="1"/>
    <col min="2308" max="2308" width="18.109375" style="460" bestFit="1" customWidth="1"/>
    <col min="2309" max="2309" width="13.109375" style="460" customWidth="1"/>
    <col min="2310" max="2310" width="16.88671875" style="460" customWidth="1"/>
    <col min="2311" max="2311" width="2.88671875" style="460" customWidth="1"/>
    <col min="2312" max="2558" width="9" style="460"/>
    <col min="2559" max="2559" width="1.44140625" style="460" customWidth="1"/>
    <col min="2560" max="2560" width="11.109375" style="460" customWidth="1"/>
    <col min="2561" max="2561" width="13.88671875" style="460" bestFit="1" customWidth="1"/>
    <col min="2562" max="2562" width="18.109375" style="460" bestFit="1" customWidth="1"/>
    <col min="2563" max="2563" width="16.33203125" style="460" bestFit="1" customWidth="1"/>
    <col min="2564" max="2564" width="18.109375" style="460" bestFit="1" customWidth="1"/>
    <col min="2565" max="2565" width="13.109375" style="460" customWidth="1"/>
    <col min="2566" max="2566" width="16.88671875" style="460" customWidth="1"/>
    <col min="2567" max="2567" width="2.88671875" style="460" customWidth="1"/>
    <col min="2568" max="2814" width="9" style="460"/>
    <col min="2815" max="2815" width="1.44140625" style="460" customWidth="1"/>
    <col min="2816" max="2816" width="11.109375" style="460" customWidth="1"/>
    <col min="2817" max="2817" width="13.88671875" style="460" bestFit="1" customWidth="1"/>
    <col min="2818" max="2818" width="18.109375" style="460" bestFit="1" customWidth="1"/>
    <col min="2819" max="2819" width="16.33203125" style="460" bestFit="1" customWidth="1"/>
    <col min="2820" max="2820" width="18.109375" style="460" bestFit="1" customWidth="1"/>
    <col min="2821" max="2821" width="13.109375" style="460" customWidth="1"/>
    <col min="2822" max="2822" width="16.88671875" style="460" customWidth="1"/>
    <col min="2823" max="2823" width="2.88671875" style="460" customWidth="1"/>
    <col min="2824" max="3070" width="9" style="460"/>
    <col min="3071" max="3071" width="1.44140625" style="460" customWidth="1"/>
    <col min="3072" max="3072" width="11.109375" style="460" customWidth="1"/>
    <col min="3073" max="3073" width="13.88671875" style="460" bestFit="1" customWidth="1"/>
    <col min="3074" max="3074" width="18.109375" style="460" bestFit="1" customWidth="1"/>
    <col min="3075" max="3075" width="16.33203125" style="460" bestFit="1" customWidth="1"/>
    <col min="3076" max="3076" width="18.109375" style="460" bestFit="1" customWidth="1"/>
    <col min="3077" max="3077" width="13.109375" style="460" customWidth="1"/>
    <col min="3078" max="3078" width="16.88671875" style="460" customWidth="1"/>
    <col min="3079" max="3079" width="2.88671875" style="460" customWidth="1"/>
    <col min="3080" max="3326" width="9" style="460"/>
    <col min="3327" max="3327" width="1.44140625" style="460" customWidth="1"/>
    <col min="3328" max="3328" width="11.109375" style="460" customWidth="1"/>
    <col min="3329" max="3329" width="13.88671875" style="460" bestFit="1" customWidth="1"/>
    <col min="3330" max="3330" width="18.109375" style="460" bestFit="1" customWidth="1"/>
    <col min="3331" max="3331" width="16.33203125" style="460" bestFit="1" customWidth="1"/>
    <col min="3332" max="3332" width="18.109375" style="460" bestFit="1" customWidth="1"/>
    <col min="3333" max="3333" width="13.109375" style="460" customWidth="1"/>
    <col min="3334" max="3334" width="16.88671875" style="460" customWidth="1"/>
    <col min="3335" max="3335" width="2.88671875" style="460" customWidth="1"/>
    <col min="3336" max="3582" width="9" style="460"/>
    <col min="3583" max="3583" width="1.44140625" style="460" customWidth="1"/>
    <col min="3584" max="3584" width="11.109375" style="460" customWidth="1"/>
    <col min="3585" max="3585" width="13.88671875" style="460" bestFit="1" customWidth="1"/>
    <col min="3586" max="3586" width="18.109375" style="460" bestFit="1" customWidth="1"/>
    <col min="3587" max="3587" width="16.33203125" style="460" bestFit="1" customWidth="1"/>
    <col min="3588" max="3588" width="18.109375" style="460" bestFit="1" customWidth="1"/>
    <col min="3589" max="3589" width="13.109375" style="460" customWidth="1"/>
    <col min="3590" max="3590" width="16.88671875" style="460" customWidth="1"/>
    <col min="3591" max="3591" width="2.88671875" style="460" customWidth="1"/>
    <col min="3592" max="3838" width="9" style="460"/>
    <col min="3839" max="3839" width="1.44140625" style="460" customWidth="1"/>
    <col min="3840" max="3840" width="11.109375" style="460" customWidth="1"/>
    <col min="3841" max="3841" width="13.88671875" style="460" bestFit="1" customWidth="1"/>
    <col min="3842" max="3842" width="18.109375" style="460" bestFit="1" customWidth="1"/>
    <col min="3843" max="3843" width="16.33203125" style="460" bestFit="1" customWidth="1"/>
    <col min="3844" max="3844" width="18.109375" style="460" bestFit="1" customWidth="1"/>
    <col min="3845" max="3845" width="13.109375" style="460" customWidth="1"/>
    <col min="3846" max="3846" width="16.88671875" style="460" customWidth="1"/>
    <col min="3847" max="3847" width="2.88671875" style="460" customWidth="1"/>
    <col min="3848" max="4094" width="9" style="460"/>
    <col min="4095" max="4095" width="1.44140625" style="460" customWidth="1"/>
    <col min="4096" max="4096" width="11.109375" style="460" customWidth="1"/>
    <col min="4097" max="4097" width="13.88671875" style="460" bestFit="1" customWidth="1"/>
    <col min="4098" max="4098" width="18.109375" style="460" bestFit="1" customWidth="1"/>
    <col min="4099" max="4099" width="16.33203125" style="460" bestFit="1" customWidth="1"/>
    <col min="4100" max="4100" width="18.109375" style="460" bestFit="1" customWidth="1"/>
    <col min="4101" max="4101" width="13.109375" style="460" customWidth="1"/>
    <col min="4102" max="4102" width="16.88671875" style="460" customWidth="1"/>
    <col min="4103" max="4103" width="2.88671875" style="460" customWidth="1"/>
    <col min="4104" max="4350" width="9" style="460"/>
    <col min="4351" max="4351" width="1.44140625" style="460" customWidth="1"/>
    <col min="4352" max="4352" width="11.109375" style="460" customWidth="1"/>
    <col min="4353" max="4353" width="13.88671875" style="460" bestFit="1" customWidth="1"/>
    <col min="4354" max="4354" width="18.109375" style="460" bestFit="1" customWidth="1"/>
    <col min="4355" max="4355" width="16.33203125" style="460" bestFit="1" customWidth="1"/>
    <col min="4356" max="4356" width="18.109375" style="460" bestFit="1" customWidth="1"/>
    <col min="4357" max="4357" width="13.109375" style="460" customWidth="1"/>
    <col min="4358" max="4358" width="16.88671875" style="460" customWidth="1"/>
    <col min="4359" max="4359" width="2.88671875" style="460" customWidth="1"/>
    <col min="4360" max="4606" width="9" style="460"/>
    <col min="4607" max="4607" width="1.44140625" style="460" customWidth="1"/>
    <col min="4608" max="4608" width="11.109375" style="460" customWidth="1"/>
    <col min="4609" max="4609" width="13.88671875" style="460" bestFit="1" customWidth="1"/>
    <col min="4610" max="4610" width="18.109375" style="460" bestFit="1" customWidth="1"/>
    <col min="4611" max="4611" width="16.33203125" style="460" bestFit="1" customWidth="1"/>
    <col min="4612" max="4612" width="18.109375" style="460" bestFit="1" customWidth="1"/>
    <col min="4613" max="4613" width="13.109375" style="460" customWidth="1"/>
    <col min="4614" max="4614" width="16.88671875" style="460" customWidth="1"/>
    <col min="4615" max="4615" width="2.88671875" style="460" customWidth="1"/>
    <col min="4616" max="4862" width="9" style="460"/>
    <col min="4863" max="4863" width="1.44140625" style="460" customWidth="1"/>
    <col min="4864" max="4864" width="11.109375" style="460" customWidth="1"/>
    <col min="4865" max="4865" width="13.88671875" style="460" bestFit="1" customWidth="1"/>
    <col min="4866" max="4866" width="18.109375" style="460" bestFit="1" customWidth="1"/>
    <col min="4867" max="4867" width="16.33203125" style="460" bestFit="1" customWidth="1"/>
    <col min="4868" max="4868" width="18.109375" style="460" bestFit="1" customWidth="1"/>
    <col min="4869" max="4869" width="13.109375" style="460" customWidth="1"/>
    <col min="4870" max="4870" width="16.88671875" style="460" customWidth="1"/>
    <col min="4871" max="4871" width="2.88671875" style="460" customWidth="1"/>
    <col min="4872" max="5118" width="9" style="460"/>
    <col min="5119" max="5119" width="1.44140625" style="460" customWidth="1"/>
    <col min="5120" max="5120" width="11.109375" style="460" customWidth="1"/>
    <col min="5121" max="5121" width="13.88671875" style="460" bestFit="1" customWidth="1"/>
    <col min="5122" max="5122" width="18.109375" style="460" bestFit="1" customWidth="1"/>
    <col min="5123" max="5123" width="16.33203125" style="460" bestFit="1" customWidth="1"/>
    <col min="5124" max="5124" width="18.109375" style="460" bestFit="1" customWidth="1"/>
    <col min="5125" max="5125" width="13.109375" style="460" customWidth="1"/>
    <col min="5126" max="5126" width="16.88671875" style="460" customWidth="1"/>
    <col min="5127" max="5127" width="2.88671875" style="460" customWidth="1"/>
    <col min="5128" max="5374" width="9" style="460"/>
    <col min="5375" max="5375" width="1.44140625" style="460" customWidth="1"/>
    <col min="5376" max="5376" width="11.109375" style="460" customWidth="1"/>
    <col min="5377" max="5377" width="13.88671875" style="460" bestFit="1" customWidth="1"/>
    <col min="5378" max="5378" width="18.109375" style="460" bestFit="1" customWidth="1"/>
    <col min="5379" max="5379" width="16.33203125" style="460" bestFit="1" customWidth="1"/>
    <col min="5380" max="5380" width="18.109375" style="460" bestFit="1" customWidth="1"/>
    <col min="5381" max="5381" width="13.109375" style="460" customWidth="1"/>
    <col min="5382" max="5382" width="16.88671875" style="460" customWidth="1"/>
    <col min="5383" max="5383" width="2.88671875" style="460" customWidth="1"/>
    <col min="5384" max="5630" width="9" style="460"/>
    <col min="5631" max="5631" width="1.44140625" style="460" customWidth="1"/>
    <col min="5632" max="5632" width="11.109375" style="460" customWidth="1"/>
    <col min="5633" max="5633" width="13.88671875" style="460" bestFit="1" customWidth="1"/>
    <col min="5634" max="5634" width="18.109375" style="460" bestFit="1" customWidth="1"/>
    <col min="5635" max="5635" width="16.33203125" style="460" bestFit="1" customWidth="1"/>
    <col min="5636" max="5636" width="18.109375" style="460" bestFit="1" customWidth="1"/>
    <col min="5637" max="5637" width="13.109375" style="460" customWidth="1"/>
    <col min="5638" max="5638" width="16.88671875" style="460" customWidth="1"/>
    <col min="5639" max="5639" width="2.88671875" style="460" customWidth="1"/>
    <col min="5640" max="5886" width="9" style="460"/>
    <col min="5887" max="5887" width="1.44140625" style="460" customWidth="1"/>
    <col min="5888" max="5888" width="11.109375" style="460" customWidth="1"/>
    <col min="5889" max="5889" width="13.88671875" style="460" bestFit="1" customWidth="1"/>
    <col min="5890" max="5890" width="18.109375" style="460" bestFit="1" customWidth="1"/>
    <col min="5891" max="5891" width="16.33203125" style="460" bestFit="1" customWidth="1"/>
    <col min="5892" max="5892" width="18.109375" style="460" bestFit="1" customWidth="1"/>
    <col min="5893" max="5893" width="13.109375" style="460" customWidth="1"/>
    <col min="5894" max="5894" width="16.88671875" style="460" customWidth="1"/>
    <col min="5895" max="5895" width="2.88671875" style="460" customWidth="1"/>
    <col min="5896" max="6142" width="9" style="460"/>
    <col min="6143" max="6143" width="1.44140625" style="460" customWidth="1"/>
    <col min="6144" max="6144" width="11.109375" style="460" customWidth="1"/>
    <col min="6145" max="6145" width="13.88671875" style="460" bestFit="1" customWidth="1"/>
    <col min="6146" max="6146" width="18.109375" style="460" bestFit="1" customWidth="1"/>
    <col min="6147" max="6147" width="16.33203125" style="460" bestFit="1" customWidth="1"/>
    <col min="6148" max="6148" width="18.109375" style="460" bestFit="1" customWidth="1"/>
    <col min="6149" max="6149" width="13.109375" style="460" customWidth="1"/>
    <col min="6150" max="6150" width="16.88671875" style="460" customWidth="1"/>
    <col min="6151" max="6151" width="2.88671875" style="460" customWidth="1"/>
    <col min="6152" max="6398" width="9" style="460"/>
    <col min="6399" max="6399" width="1.44140625" style="460" customWidth="1"/>
    <col min="6400" max="6400" width="11.109375" style="460" customWidth="1"/>
    <col min="6401" max="6401" width="13.88671875" style="460" bestFit="1" customWidth="1"/>
    <col min="6402" max="6402" width="18.109375" style="460" bestFit="1" customWidth="1"/>
    <col min="6403" max="6403" width="16.33203125" style="460" bestFit="1" customWidth="1"/>
    <col min="6404" max="6404" width="18.109375" style="460" bestFit="1" customWidth="1"/>
    <col min="6405" max="6405" width="13.109375" style="460" customWidth="1"/>
    <col min="6406" max="6406" width="16.88671875" style="460" customWidth="1"/>
    <col min="6407" max="6407" width="2.88671875" style="460" customWidth="1"/>
    <col min="6408" max="6654" width="9" style="460"/>
    <col min="6655" max="6655" width="1.44140625" style="460" customWidth="1"/>
    <col min="6656" max="6656" width="11.109375" style="460" customWidth="1"/>
    <col min="6657" max="6657" width="13.88671875" style="460" bestFit="1" customWidth="1"/>
    <col min="6658" max="6658" width="18.109375" style="460" bestFit="1" customWidth="1"/>
    <col min="6659" max="6659" width="16.33203125" style="460" bestFit="1" customWidth="1"/>
    <col min="6660" max="6660" width="18.109375" style="460" bestFit="1" customWidth="1"/>
    <col min="6661" max="6661" width="13.109375" style="460" customWidth="1"/>
    <col min="6662" max="6662" width="16.88671875" style="460" customWidth="1"/>
    <col min="6663" max="6663" width="2.88671875" style="460" customWidth="1"/>
    <col min="6664" max="6910" width="9" style="460"/>
    <col min="6911" max="6911" width="1.44140625" style="460" customWidth="1"/>
    <col min="6912" max="6912" width="11.109375" style="460" customWidth="1"/>
    <col min="6913" max="6913" width="13.88671875" style="460" bestFit="1" customWidth="1"/>
    <col min="6914" max="6914" width="18.109375" style="460" bestFit="1" customWidth="1"/>
    <col min="6915" max="6915" width="16.33203125" style="460" bestFit="1" customWidth="1"/>
    <col min="6916" max="6916" width="18.109375" style="460" bestFit="1" customWidth="1"/>
    <col min="6917" max="6917" width="13.109375" style="460" customWidth="1"/>
    <col min="6918" max="6918" width="16.88671875" style="460" customWidth="1"/>
    <col min="6919" max="6919" width="2.88671875" style="460" customWidth="1"/>
    <col min="6920" max="7166" width="9" style="460"/>
    <col min="7167" max="7167" width="1.44140625" style="460" customWidth="1"/>
    <col min="7168" max="7168" width="11.109375" style="460" customWidth="1"/>
    <col min="7169" max="7169" width="13.88671875" style="460" bestFit="1" customWidth="1"/>
    <col min="7170" max="7170" width="18.109375" style="460" bestFit="1" customWidth="1"/>
    <col min="7171" max="7171" width="16.33203125" style="460" bestFit="1" customWidth="1"/>
    <col min="7172" max="7172" width="18.109375" style="460" bestFit="1" customWidth="1"/>
    <col min="7173" max="7173" width="13.109375" style="460" customWidth="1"/>
    <col min="7174" max="7174" width="16.88671875" style="460" customWidth="1"/>
    <col min="7175" max="7175" width="2.88671875" style="460" customWidth="1"/>
    <col min="7176" max="7422" width="9" style="460"/>
    <col min="7423" max="7423" width="1.44140625" style="460" customWidth="1"/>
    <col min="7424" max="7424" width="11.109375" style="460" customWidth="1"/>
    <col min="7425" max="7425" width="13.88671875" style="460" bestFit="1" customWidth="1"/>
    <col min="7426" max="7426" width="18.109375" style="460" bestFit="1" customWidth="1"/>
    <col min="7427" max="7427" width="16.33203125" style="460" bestFit="1" customWidth="1"/>
    <col min="7428" max="7428" width="18.109375" style="460" bestFit="1" customWidth="1"/>
    <col min="7429" max="7429" width="13.109375" style="460" customWidth="1"/>
    <col min="7430" max="7430" width="16.88671875" style="460" customWidth="1"/>
    <col min="7431" max="7431" width="2.88671875" style="460" customWidth="1"/>
    <col min="7432" max="7678" width="9" style="460"/>
    <col min="7679" max="7679" width="1.44140625" style="460" customWidth="1"/>
    <col min="7680" max="7680" width="11.109375" style="460" customWidth="1"/>
    <col min="7681" max="7681" width="13.88671875" style="460" bestFit="1" customWidth="1"/>
    <col min="7682" max="7682" width="18.109375" style="460" bestFit="1" customWidth="1"/>
    <col min="7683" max="7683" width="16.33203125" style="460" bestFit="1" customWidth="1"/>
    <col min="7684" max="7684" width="18.109375" style="460" bestFit="1" customWidth="1"/>
    <col min="7685" max="7685" width="13.109375" style="460" customWidth="1"/>
    <col min="7686" max="7686" width="16.88671875" style="460" customWidth="1"/>
    <col min="7687" max="7687" width="2.88671875" style="460" customWidth="1"/>
    <col min="7688" max="7934" width="9" style="460"/>
    <col min="7935" max="7935" width="1.44140625" style="460" customWidth="1"/>
    <col min="7936" max="7936" width="11.109375" style="460" customWidth="1"/>
    <col min="7937" max="7937" width="13.88671875" style="460" bestFit="1" customWidth="1"/>
    <col min="7938" max="7938" width="18.109375" style="460" bestFit="1" customWidth="1"/>
    <col min="7939" max="7939" width="16.33203125" style="460" bestFit="1" customWidth="1"/>
    <col min="7940" max="7940" width="18.109375" style="460" bestFit="1" customWidth="1"/>
    <col min="7941" max="7941" width="13.109375" style="460" customWidth="1"/>
    <col min="7942" max="7942" width="16.88671875" style="460" customWidth="1"/>
    <col min="7943" max="7943" width="2.88671875" style="460" customWidth="1"/>
    <col min="7944" max="8190" width="9" style="460"/>
    <col min="8191" max="8191" width="1.44140625" style="460" customWidth="1"/>
    <col min="8192" max="8192" width="11.109375" style="460" customWidth="1"/>
    <col min="8193" max="8193" width="13.88671875" style="460" bestFit="1" customWidth="1"/>
    <col min="8194" max="8194" width="18.109375" style="460" bestFit="1" customWidth="1"/>
    <col min="8195" max="8195" width="16.33203125" style="460" bestFit="1" customWidth="1"/>
    <col min="8196" max="8196" width="18.109375" style="460" bestFit="1" customWidth="1"/>
    <col min="8197" max="8197" width="13.109375" style="460" customWidth="1"/>
    <col min="8198" max="8198" width="16.88671875" style="460" customWidth="1"/>
    <col min="8199" max="8199" width="2.88671875" style="460" customWidth="1"/>
    <col min="8200" max="8446" width="9" style="460"/>
    <col min="8447" max="8447" width="1.44140625" style="460" customWidth="1"/>
    <col min="8448" max="8448" width="11.109375" style="460" customWidth="1"/>
    <col min="8449" max="8449" width="13.88671875" style="460" bestFit="1" customWidth="1"/>
    <col min="8450" max="8450" width="18.109375" style="460" bestFit="1" customWidth="1"/>
    <col min="8451" max="8451" width="16.33203125" style="460" bestFit="1" customWidth="1"/>
    <col min="8452" max="8452" width="18.109375" style="460" bestFit="1" customWidth="1"/>
    <col min="8453" max="8453" width="13.109375" style="460" customWidth="1"/>
    <col min="8454" max="8454" width="16.88671875" style="460" customWidth="1"/>
    <col min="8455" max="8455" width="2.88671875" style="460" customWidth="1"/>
    <col min="8456" max="8702" width="9" style="460"/>
    <col min="8703" max="8703" width="1.44140625" style="460" customWidth="1"/>
    <col min="8704" max="8704" width="11.109375" style="460" customWidth="1"/>
    <col min="8705" max="8705" width="13.88671875" style="460" bestFit="1" customWidth="1"/>
    <col min="8706" max="8706" width="18.109375" style="460" bestFit="1" customWidth="1"/>
    <col min="8707" max="8707" width="16.33203125" style="460" bestFit="1" customWidth="1"/>
    <col min="8708" max="8708" width="18.109375" style="460" bestFit="1" customWidth="1"/>
    <col min="8709" max="8709" width="13.109375" style="460" customWidth="1"/>
    <col min="8710" max="8710" width="16.88671875" style="460" customWidth="1"/>
    <col min="8711" max="8711" width="2.88671875" style="460" customWidth="1"/>
    <col min="8712" max="8958" width="9" style="460"/>
    <col min="8959" max="8959" width="1.44140625" style="460" customWidth="1"/>
    <col min="8960" max="8960" width="11.109375" style="460" customWidth="1"/>
    <col min="8961" max="8961" width="13.88671875" style="460" bestFit="1" customWidth="1"/>
    <col min="8962" max="8962" width="18.109375" style="460" bestFit="1" customWidth="1"/>
    <col min="8963" max="8963" width="16.33203125" style="460" bestFit="1" customWidth="1"/>
    <col min="8964" max="8964" width="18.109375" style="460" bestFit="1" customWidth="1"/>
    <col min="8965" max="8965" width="13.109375" style="460" customWidth="1"/>
    <col min="8966" max="8966" width="16.88671875" style="460" customWidth="1"/>
    <col min="8967" max="8967" width="2.88671875" style="460" customWidth="1"/>
    <col min="8968" max="9214" width="9" style="460"/>
    <col min="9215" max="9215" width="1.44140625" style="460" customWidth="1"/>
    <col min="9216" max="9216" width="11.109375" style="460" customWidth="1"/>
    <col min="9217" max="9217" width="13.88671875" style="460" bestFit="1" customWidth="1"/>
    <col min="9218" max="9218" width="18.109375" style="460" bestFit="1" customWidth="1"/>
    <col min="9219" max="9219" width="16.33203125" style="460" bestFit="1" customWidth="1"/>
    <col min="9220" max="9220" width="18.109375" style="460" bestFit="1" customWidth="1"/>
    <col min="9221" max="9221" width="13.109375" style="460" customWidth="1"/>
    <col min="9222" max="9222" width="16.88671875" style="460" customWidth="1"/>
    <col min="9223" max="9223" width="2.88671875" style="460" customWidth="1"/>
    <col min="9224" max="9470" width="9" style="460"/>
    <col min="9471" max="9471" width="1.44140625" style="460" customWidth="1"/>
    <col min="9472" max="9472" width="11.109375" style="460" customWidth="1"/>
    <col min="9473" max="9473" width="13.88671875" style="460" bestFit="1" customWidth="1"/>
    <col min="9474" max="9474" width="18.109375" style="460" bestFit="1" customWidth="1"/>
    <col min="9475" max="9475" width="16.33203125" style="460" bestFit="1" customWidth="1"/>
    <col min="9476" max="9476" width="18.109375" style="460" bestFit="1" customWidth="1"/>
    <col min="9477" max="9477" width="13.109375" style="460" customWidth="1"/>
    <col min="9478" max="9478" width="16.88671875" style="460" customWidth="1"/>
    <col min="9479" max="9479" width="2.88671875" style="460" customWidth="1"/>
    <col min="9480" max="9726" width="9" style="460"/>
    <col min="9727" max="9727" width="1.44140625" style="460" customWidth="1"/>
    <col min="9728" max="9728" width="11.109375" style="460" customWidth="1"/>
    <col min="9729" max="9729" width="13.88671875" style="460" bestFit="1" customWidth="1"/>
    <col min="9730" max="9730" width="18.109375" style="460" bestFit="1" customWidth="1"/>
    <col min="9731" max="9731" width="16.33203125" style="460" bestFit="1" customWidth="1"/>
    <col min="9732" max="9732" width="18.109375" style="460" bestFit="1" customWidth="1"/>
    <col min="9733" max="9733" width="13.109375" style="460" customWidth="1"/>
    <col min="9734" max="9734" width="16.88671875" style="460" customWidth="1"/>
    <col min="9735" max="9735" width="2.88671875" style="460" customWidth="1"/>
    <col min="9736" max="9982" width="9" style="460"/>
    <col min="9983" max="9983" width="1.44140625" style="460" customWidth="1"/>
    <col min="9984" max="9984" width="11.109375" style="460" customWidth="1"/>
    <col min="9985" max="9985" width="13.88671875" style="460" bestFit="1" customWidth="1"/>
    <col min="9986" max="9986" width="18.109375" style="460" bestFit="1" customWidth="1"/>
    <col min="9987" max="9987" width="16.33203125" style="460" bestFit="1" customWidth="1"/>
    <col min="9988" max="9988" width="18.109375" style="460" bestFit="1" customWidth="1"/>
    <col min="9989" max="9989" width="13.109375" style="460" customWidth="1"/>
    <col min="9990" max="9990" width="16.88671875" style="460" customWidth="1"/>
    <col min="9991" max="9991" width="2.88671875" style="460" customWidth="1"/>
    <col min="9992" max="10238" width="9" style="460"/>
    <col min="10239" max="10239" width="1.44140625" style="460" customWidth="1"/>
    <col min="10240" max="10240" width="11.109375" style="460" customWidth="1"/>
    <col min="10241" max="10241" width="13.88671875" style="460" bestFit="1" customWidth="1"/>
    <col min="10242" max="10242" width="18.109375" style="460" bestFit="1" customWidth="1"/>
    <col min="10243" max="10243" width="16.33203125" style="460" bestFit="1" customWidth="1"/>
    <col min="10244" max="10244" width="18.109375" style="460" bestFit="1" customWidth="1"/>
    <col min="10245" max="10245" width="13.109375" style="460" customWidth="1"/>
    <col min="10246" max="10246" width="16.88671875" style="460" customWidth="1"/>
    <col min="10247" max="10247" width="2.88671875" style="460" customWidth="1"/>
    <col min="10248" max="10494" width="9" style="460"/>
    <col min="10495" max="10495" width="1.44140625" style="460" customWidth="1"/>
    <col min="10496" max="10496" width="11.109375" style="460" customWidth="1"/>
    <col min="10497" max="10497" width="13.88671875" style="460" bestFit="1" customWidth="1"/>
    <col min="10498" max="10498" width="18.109375" style="460" bestFit="1" customWidth="1"/>
    <col min="10499" max="10499" width="16.33203125" style="460" bestFit="1" customWidth="1"/>
    <col min="10500" max="10500" width="18.109375" style="460" bestFit="1" customWidth="1"/>
    <col min="10501" max="10501" width="13.109375" style="460" customWidth="1"/>
    <col min="10502" max="10502" width="16.88671875" style="460" customWidth="1"/>
    <col min="10503" max="10503" width="2.88671875" style="460" customWidth="1"/>
    <col min="10504" max="10750" width="9" style="460"/>
    <col min="10751" max="10751" width="1.44140625" style="460" customWidth="1"/>
    <col min="10752" max="10752" width="11.109375" style="460" customWidth="1"/>
    <col min="10753" max="10753" width="13.88671875" style="460" bestFit="1" customWidth="1"/>
    <col min="10754" max="10754" width="18.109375" style="460" bestFit="1" customWidth="1"/>
    <col min="10755" max="10755" width="16.33203125" style="460" bestFit="1" customWidth="1"/>
    <col min="10756" max="10756" width="18.109375" style="460" bestFit="1" customWidth="1"/>
    <col min="10757" max="10757" width="13.109375" style="460" customWidth="1"/>
    <col min="10758" max="10758" width="16.88671875" style="460" customWidth="1"/>
    <col min="10759" max="10759" width="2.88671875" style="460" customWidth="1"/>
    <col min="10760" max="11006" width="9" style="460"/>
    <col min="11007" max="11007" width="1.44140625" style="460" customWidth="1"/>
    <col min="11008" max="11008" width="11.109375" style="460" customWidth="1"/>
    <col min="11009" max="11009" width="13.88671875" style="460" bestFit="1" customWidth="1"/>
    <col min="11010" max="11010" width="18.109375" style="460" bestFit="1" customWidth="1"/>
    <col min="11011" max="11011" width="16.33203125" style="460" bestFit="1" customWidth="1"/>
    <col min="11012" max="11012" width="18.109375" style="460" bestFit="1" customWidth="1"/>
    <col min="11013" max="11013" width="13.109375" style="460" customWidth="1"/>
    <col min="11014" max="11014" width="16.88671875" style="460" customWidth="1"/>
    <col min="11015" max="11015" width="2.88671875" style="460" customWidth="1"/>
    <col min="11016" max="11262" width="9" style="460"/>
    <col min="11263" max="11263" width="1.44140625" style="460" customWidth="1"/>
    <col min="11264" max="11264" width="11.109375" style="460" customWidth="1"/>
    <col min="11265" max="11265" width="13.88671875" style="460" bestFit="1" customWidth="1"/>
    <col min="11266" max="11266" width="18.109375" style="460" bestFit="1" customWidth="1"/>
    <col min="11267" max="11267" width="16.33203125" style="460" bestFit="1" customWidth="1"/>
    <col min="11268" max="11268" width="18.109375" style="460" bestFit="1" customWidth="1"/>
    <col min="11269" max="11269" width="13.109375" style="460" customWidth="1"/>
    <col min="11270" max="11270" width="16.88671875" style="460" customWidth="1"/>
    <col min="11271" max="11271" width="2.88671875" style="460" customWidth="1"/>
    <col min="11272" max="11518" width="9" style="460"/>
    <col min="11519" max="11519" width="1.44140625" style="460" customWidth="1"/>
    <col min="11520" max="11520" width="11.109375" style="460" customWidth="1"/>
    <col min="11521" max="11521" width="13.88671875" style="460" bestFit="1" customWidth="1"/>
    <col min="11522" max="11522" width="18.109375" style="460" bestFit="1" customWidth="1"/>
    <col min="11523" max="11523" width="16.33203125" style="460" bestFit="1" customWidth="1"/>
    <col min="11524" max="11524" width="18.109375" style="460" bestFit="1" customWidth="1"/>
    <col min="11525" max="11525" width="13.109375" style="460" customWidth="1"/>
    <col min="11526" max="11526" width="16.88671875" style="460" customWidth="1"/>
    <col min="11527" max="11527" width="2.88671875" style="460" customWidth="1"/>
    <col min="11528" max="11774" width="9" style="460"/>
    <col min="11775" max="11775" width="1.44140625" style="460" customWidth="1"/>
    <col min="11776" max="11776" width="11.109375" style="460" customWidth="1"/>
    <col min="11777" max="11777" width="13.88671875" style="460" bestFit="1" customWidth="1"/>
    <col min="11778" max="11778" width="18.109375" style="460" bestFit="1" customWidth="1"/>
    <col min="11779" max="11779" width="16.33203125" style="460" bestFit="1" customWidth="1"/>
    <col min="11780" max="11780" width="18.109375" style="460" bestFit="1" customWidth="1"/>
    <col min="11781" max="11781" width="13.109375" style="460" customWidth="1"/>
    <col min="11782" max="11782" width="16.88671875" style="460" customWidth="1"/>
    <col min="11783" max="11783" width="2.88671875" style="460" customWidth="1"/>
    <col min="11784" max="12030" width="9" style="460"/>
    <col min="12031" max="12031" width="1.44140625" style="460" customWidth="1"/>
    <col min="12032" max="12032" width="11.109375" style="460" customWidth="1"/>
    <col min="12033" max="12033" width="13.88671875" style="460" bestFit="1" customWidth="1"/>
    <col min="12034" max="12034" width="18.109375" style="460" bestFit="1" customWidth="1"/>
    <col min="12035" max="12035" width="16.33203125" style="460" bestFit="1" customWidth="1"/>
    <col min="12036" max="12036" width="18.109375" style="460" bestFit="1" customWidth="1"/>
    <col min="12037" max="12037" width="13.109375" style="460" customWidth="1"/>
    <col min="12038" max="12038" width="16.88671875" style="460" customWidth="1"/>
    <col min="12039" max="12039" width="2.88671875" style="460" customWidth="1"/>
    <col min="12040" max="12286" width="9" style="460"/>
    <col min="12287" max="12287" width="1.44140625" style="460" customWidth="1"/>
    <col min="12288" max="12288" width="11.109375" style="460" customWidth="1"/>
    <col min="12289" max="12289" width="13.88671875" style="460" bestFit="1" customWidth="1"/>
    <col min="12290" max="12290" width="18.109375" style="460" bestFit="1" customWidth="1"/>
    <col min="12291" max="12291" width="16.33203125" style="460" bestFit="1" customWidth="1"/>
    <col min="12292" max="12292" width="18.109375" style="460" bestFit="1" customWidth="1"/>
    <col min="12293" max="12293" width="13.109375" style="460" customWidth="1"/>
    <col min="12294" max="12294" width="16.88671875" style="460" customWidth="1"/>
    <col min="12295" max="12295" width="2.88671875" style="460" customWidth="1"/>
    <col min="12296" max="12542" width="9" style="460"/>
    <col min="12543" max="12543" width="1.44140625" style="460" customWidth="1"/>
    <col min="12544" max="12544" width="11.109375" style="460" customWidth="1"/>
    <col min="12545" max="12545" width="13.88671875" style="460" bestFit="1" customWidth="1"/>
    <col min="12546" max="12546" width="18.109375" style="460" bestFit="1" customWidth="1"/>
    <col min="12547" max="12547" width="16.33203125" style="460" bestFit="1" customWidth="1"/>
    <col min="12548" max="12548" width="18.109375" style="460" bestFit="1" customWidth="1"/>
    <col min="12549" max="12549" width="13.109375" style="460" customWidth="1"/>
    <col min="12550" max="12550" width="16.88671875" style="460" customWidth="1"/>
    <col min="12551" max="12551" width="2.88671875" style="460" customWidth="1"/>
    <col min="12552" max="12798" width="9" style="460"/>
    <col min="12799" max="12799" width="1.44140625" style="460" customWidth="1"/>
    <col min="12800" max="12800" width="11.109375" style="460" customWidth="1"/>
    <col min="12801" max="12801" width="13.88671875" style="460" bestFit="1" customWidth="1"/>
    <col min="12802" max="12802" width="18.109375" style="460" bestFit="1" customWidth="1"/>
    <col min="12803" max="12803" width="16.33203125" style="460" bestFit="1" customWidth="1"/>
    <col min="12804" max="12804" width="18.109375" style="460" bestFit="1" customWidth="1"/>
    <col min="12805" max="12805" width="13.109375" style="460" customWidth="1"/>
    <col min="12806" max="12806" width="16.88671875" style="460" customWidth="1"/>
    <col min="12807" max="12807" width="2.88671875" style="460" customWidth="1"/>
    <col min="12808" max="13054" width="9" style="460"/>
    <col min="13055" max="13055" width="1.44140625" style="460" customWidth="1"/>
    <col min="13056" max="13056" width="11.109375" style="460" customWidth="1"/>
    <col min="13057" max="13057" width="13.88671875" style="460" bestFit="1" customWidth="1"/>
    <col min="13058" max="13058" width="18.109375" style="460" bestFit="1" customWidth="1"/>
    <col min="13059" max="13059" width="16.33203125" style="460" bestFit="1" customWidth="1"/>
    <col min="13060" max="13060" width="18.109375" style="460" bestFit="1" customWidth="1"/>
    <col min="13061" max="13061" width="13.109375" style="460" customWidth="1"/>
    <col min="13062" max="13062" width="16.88671875" style="460" customWidth="1"/>
    <col min="13063" max="13063" width="2.88671875" style="460" customWidth="1"/>
    <col min="13064" max="13310" width="9" style="460"/>
    <col min="13311" max="13311" width="1.44140625" style="460" customWidth="1"/>
    <col min="13312" max="13312" width="11.109375" style="460" customWidth="1"/>
    <col min="13313" max="13313" width="13.88671875" style="460" bestFit="1" customWidth="1"/>
    <col min="13314" max="13314" width="18.109375" style="460" bestFit="1" customWidth="1"/>
    <col min="13315" max="13315" width="16.33203125" style="460" bestFit="1" customWidth="1"/>
    <col min="13316" max="13316" width="18.109375" style="460" bestFit="1" customWidth="1"/>
    <col min="13317" max="13317" width="13.109375" style="460" customWidth="1"/>
    <col min="13318" max="13318" width="16.88671875" style="460" customWidth="1"/>
    <col min="13319" max="13319" width="2.88671875" style="460" customWidth="1"/>
    <col min="13320" max="13566" width="9" style="460"/>
    <col min="13567" max="13567" width="1.44140625" style="460" customWidth="1"/>
    <col min="13568" max="13568" width="11.109375" style="460" customWidth="1"/>
    <col min="13569" max="13569" width="13.88671875" style="460" bestFit="1" customWidth="1"/>
    <col min="13570" max="13570" width="18.109375" style="460" bestFit="1" customWidth="1"/>
    <col min="13571" max="13571" width="16.33203125" style="460" bestFit="1" customWidth="1"/>
    <col min="13572" max="13572" width="18.109375" style="460" bestFit="1" customWidth="1"/>
    <col min="13573" max="13573" width="13.109375" style="460" customWidth="1"/>
    <col min="13574" max="13574" width="16.88671875" style="460" customWidth="1"/>
    <col min="13575" max="13575" width="2.88671875" style="460" customWidth="1"/>
    <col min="13576" max="13822" width="9" style="460"/>
    <col min="13823" max="13823" width="1.44140625" style="460" customWidth="1"/>
    <col min="13824" max="13824" width="11.109375" style="460" customWidth="1"/>
    <col min="13825" max="13825" width="13.88671875" style="460" bestFit="1" customWidth="1"/>
    <col min="13826" max="13826" width="18.109375" style="460" bestFit="1" customWidth="1"/>
    <col min="13827" max="13827" width="16.33203125" style="460" bestFit="1" customWidth="1"/>
    <col min="13828" max="13828" width="18.109375" style="460" bestFit="1" customWidth="1"/>
    <col min="13829" max="13829" width="13.109375" style="460" customWidth="1"/>
    <col min="13830" max="13830" width="16.88671875" style="460" customWidth="1"/>
    <col min="13831" max="13831" width="2.88671875" style="460" customWidth="1"/>
    <col min="13832" max="14078" width="9" style="460"/>
    <col min="14079" max="14079" width="1.44140625" style="460" customWidth="1"/>
    <col min="14080" max="14080" width="11.109375" style="460" customWidth="1"/>
    <col min="14081" max="14081" width="13.88671875" style="460" bestFit="1" customWidth="1"/>
    <col min="14082" max="14082" width="18.109375" style="460" bestFit="1" customWidth="1"/>
    <col min="14083" max="14083" width="16.33203125" style="460" bestFit="1" customWidth="1"/>
    <col min="14084" max="14084" width="18.109375" style="460" bestFit="1" customWidth="1"/>
    <col min="14085" max="14085" width="13.109375" style="460" customWidth="1"/>
    <col min="14086" max="14086" width="16.88671875" style="460" customWidth="1"/>
    <col min="14087" max="14087" width="2.88671875" style="460" customWidth="1"/>
    <col min="14088" max="14334" width="9" style="460"/>
    <col min="14335" max="14335" width="1.44140625" style="460" customWidth="1"/>
    <col min="14336" max="14336" width="11.109375" style="460" customWidth="1"/>
    <col min="14337" max="14337" width="13.88671875" style="460" bestFit="1" customWidth="1"/>
    <col min="14338" max="14338" width="18.109375" style="460" bestFit="1" customWidth="1"/>
    <col min="14339" max="14339" width="16.33203125" style="460" bestFit="1" customWidth="1"/>
    <col min="14340" max="14340" width="18.109375" style="460" bestFit="1" customWidth="1"/>
    <col min="14341" max="14341" width="13.109375" style="460" customWidth="1"/>
    <col min="14342" max="14342" width="16.88671875" style="460" customWidth="1"/>
    <col min="14343" max="14343" width="2.88671875" style="460" customWidth="1"/>
    <col min="14344" max="14590" width="9" style="460"/>
    <col min="14591" max="14591" width="1.44140625" style="460" customWidth="1"/>
    <col min="14592" max="14592" width="11.109375" style="460" customWidth="1"/>
    <col min="14593" max="14593" width="13.88671875" style="460" bestFit="1" customWidth="1"/>
    <col min="14594" max="14594" width="18.109375" style="460" bestFit="1" customWidth="1"/>
    <col min="14595" max="14595" width="16.33203125" style="460" bestFit="1" customWidth="1"/>
    <col min="14596" max="14596" width="18.109375" style="460" bestFit="1" customWidth="1"/>
    <col min="14597" max="14597" width="13.109375" style="460" customWidth="1"/>
    <col min="14598" max="14598" width="16.88671875" style="460" customWidth="1"/>
    <col min="14599" max="14599" width="2.88671875" style="460" customWidth="1"/>
    <col min="14600" max="14846" width="9" style="460"/>
    <col min="14847" max="14847" width="1.44140625" style="460" customWidth="1"/>
    <col min="14848" max="14848" width="11.109375" style="460" customWidth="1"/>
    <col min="14849" max="14849" width="13.88671875" style="460" bestFit="1" customWidth="1"/>
    <col min="14850" max="14850" width="18.109375" style="460" bestFit="1" customWidth="1"/>
    <col min="14851" max="14851" width="16.33203125" style="460" bestFit="1" customWidth="1"/>
    <col min="14852" max="14852" width="18.109375" style="460" bestFit="1" customWidth="1"/>
    <col min="14853" max="14853" width="13.109375" style="460" customWidth="1"/>
    <col min="14854" max="14854" width="16.88671875" style="460" customWidth="1"/>
    <col min="14855" max="14855" width="2.88671875" style="460" customWidth="1"/>
    <col min="14856" max="15102" width="9" style="460"/>
    <col min="15103" max="15103" width="1.44140625" style="460" customWidth="1"/>
    <col min="15104" max="15104" width="11.109375" style="460" customWidth="1"/>
    <col min="15105" max="15105" width="13.88671875" style="460" bestFit="1" customWidth="1"/>
    <col min="15106" max="15106" width="18.109375" style="460" bestFit="1" customWidth="1"/>
    <col min="15107" max="15107" width="16.33203125" style="460" bestFit="1" customWidth="1"/>
    <col min="15108" max="15108" width="18.109375" style="460" bestFit="1" customWidth="1"/>
    <col min="15109" max="15109" width="13.109375" style="460" customWidth="1"/>
    <col min="15110" max="15110" width="16.88671875" style="460" customWidth="1"/>
    <col min="15111" max="15111" width="2.88671875" style="460" customWidth="1"/>
    <col min="15112" max="15358" width="9" style="460"/>
    <col min="15359" max="15359" width="1.44140625" style="460" customWidth="1"/>
    <col min="15360" max="15360" width="11.109375" style="460" customWidth="1"/>
    <col min="15361" max="15361" width="13.88671875" style="460" bestFit="1" customWidth="1"/>
    <col min="15362" max="15362" width="18.109375" style="460" bestFit="1" customWidth="1"/>
    <col min="15363" max="15363" width="16.33203125" style="460" bestFit="1" customWidth="1"/>
    <col min="15364" max="15364" width="18.109375" style="460" bestFit="1" customWidth="1"/>
    <col min="15365" max="15365" width="13.109375" style="460" customWidth="1"/>
    <col min="15366" max="15366" width="16.88671875" style="460" customWidth="1"/>
    <col min="15367" max="15367" width="2.88671875" style="460" customWidth="1"/>
    <col min="15368" max="15614" width="9" style="460"/>
    <col min="15615" max="15615" width="1.44140625" style="460" customWidth="1"/>
    <col min="15616" max="15616" width="11.109375" style="460" customWidth="1"/>
    <col min="15617" max="15617" width="13.88671875" style="460" bestFit="1" customWidth="1"/>
    <col min="15618" max="15618" width="18.109375" style="460" bestFit="1" customWidth="1"/>
    <col min="15619" max="15619" width="16.33203125" style="460" bestFit="1" customWidth="1"/>
    <col min="15620" max="15620" width="18.109375" style="460" bestFit="1" customWidth="1"/>
    <col min="15621" max="15621" width="13.109375" style="460" customWidth="1"/>
    <col min="15622" max="15622" width="16.88671875" style="460" customWidth="1"/>
    <col min="15623" max="15623" width="2.88671875" style="460" customWidth="1"/>
    <col min="15624" max="15870" width="9" style="460"/>
    <col min="15871" max="15871" width="1.44140625" style="460" customWidth="1"/>
    <col min="15872" max="15872" width="11.109375" style="460" customWidth="1"/>
    <col min="15873" max="15873" width="13.88671875" style="460" bestFit="1" customWidth="1"/>
    <col min="15874" max="15874" width="18.109375" style="460" bestFit="1" customWidth="1"/>
    <col min="15875" max="15875" width="16.33203125" style="460" bestFit="1" customWidth="1"/>
    <col min="15876" max="15876" width="18.109375" style="460" bestFit="1" customWidth="1"/>
    <col min="15877" max="15877" width="13.109375" style="460" customWidth="1"/>
    <col min="15878" max="15878" width="16.88671875" style="460" customWidth="1"/>
    <col min="15879" max="15879" width="2.88671875" style="460" customWidth="1"/>
    <col min="15880" max="16126" width="9" style="460"/>
    <col min="16127" max="16127" width="1.44140625" style="460" customWidth="1"/>
    <col min="16128" max="16128" width="11.109375" style="460" customWidth="1"/>
    <col min="16129" max="16129" width="13.88671875" style="460" bestFit="1" customWidth="1"/>
    <col min="16130" max="16130" width="18.109375" style="460" bestFit="1" customWidth="1"/>
    <col min="16131" max="16131" width="16.33203125" style="460" bestFit="1" customWidth="1"/>
    <col min="16132" max="16132" width="18.109375" style="460" bestFit="1" customWidth="1"/>
    <col min="16133" max="16133" width="13.109375" style="460" customWidth="1"/>
    <col min="16134" max="16134" width="16.88671875" style="460" customWidth="1"/>
    <col min="16135" max="16135" width="2.88671875" style="460" customWidth="1"/>
    <col min="16136" max="16384" width="9" style="460"/>
  </cols>
  <sheetData>
    <row r="1" spans="1:7" ht="18" thickBot="1">
      <c r="A1" s="713" t="s">
        <v>146</v>
      </c>
      <c r="B1" s="713"/>
      <c r="C1" s="713"/>
      <c r="D1" s="713"/>
      <c r="F1" s="714" t="s">
        <v>156</v>
      </c>
      <c r="G1" s="714"/>
    </row>
    <row r="2" spans="1:7">
      <c r="A2" s="715" t="s">
        <v>115</v>
      </c>
      <c r="B2" s="717" t="s">
        <v>137</v>
      </c>
      <c r="C2" s="718"/>
      <c r="D2" s="718" t="s">
        <v>59</v>
      </c>
      <c r="E2" s="718" t="s">
        <v>58</v>
      </c>
      <c r="F2" s="718" t="s">
        <v>104</v>
      </c>
      <c r="G2" s="722" t="s">
        <v>170</v>
      </c>
    </row>
    <row r="3" spans="1:7">
      <c r="A3" s="716"/>
      <c r="B3" s="719"/>
      <c r="C3" s="720"/>
      <c r="D3" s="720"/>
      <c r="E3" s="720"/>
      <c r="F3" s="720"/>
      <c r="G3" s="723"/>
    </row>
    <row r="4" spans="1:7" ht="18" thickBot="1">
      <c r="A4" s="716"/>
      <c r="B4" s="113" t="s">
        <v>138</v>
      </c>
      <c r="C4" s="114" t="s">
        <v>70</v>
      </c>
      <c r="D4" s="462" t="s">
        <v>71</v>
      </c>
      <c r="E4" s="462" t="s">
        <v>72</v>
      </c>
      <c r="F4" s="721"/>
      <c r="G4" s="724"/>
    </row>
    <row r="5" spans="1:7" ht="18" thickBot="1">
      <c r="A5" s="115" t="s">
        <v>111</v>
      </c>
      <c r="B5" s="118">
        <v>1558177</v>
      </c>
      <c r="C5" s="119">
        <v>4051093459</v>
      </c>
      <c r="D5" s="120">
        <v>97467746</v>
      </c>
      <c r="E5" s="120">
        <v>4148561205</v>
      </c>
      <c r="F5" s="120">
        <v>95694</v>
      </c>
      <c r="G5" s="121">
        <v>1582648</v>
      </c>
    </row>
    <row r="6" spans="1:7" ht="18" thickTop="1">
      <c r="A6" s="110" t="s">
        <v>51</v>
      </c>
      <c r="B6" s="402">
        <v>587155</v>
      </c>
      <c r="C6" s="403">
        <v>1541562539</v>
      </c>
      <c r="D6" s="404">
        <v>36711078</v>
      </c>
      <c r="E6" s="109">
        <v>1578273617</v>
      </c>
      <c r="F6" s="405">
        <v>32514</v>
      </c>
      <c r="G6" s="405">
        <v>505439</v>
      </c>
    </row>
    <row r="7" spans="1:7">
      <c r="A7" s="111" t="s">
        <v>50</v>
      </c>
      <c r="B7" s="406">
        <v>193598</v>
      </c>
      <c r="C7" s="407">
        <v>499957215</v>
      </c>
      <c r="D7" s="408">
        <v>11724268</v>
      </c>
      <c r="E7" s="8">
        <v>511681483</v>
      </c>
      <c r="F7" s="405">
        <v>11399</v>
      </c>
      <c r="G7" s="405">
        <v>162588</v>
      </c>
    </row>
    <row r="8" spans="1:7">
      <c r="A8" s="111" t="s">
        <v>49</v>
      </c>
      <c r="B8" s="406">
        <v>125300</v>
      </c>
      <c r="C8" s="407">
        <v>311666087</v>
      </c>
      <c r="D8" s="408">
        <v>7762311</v>
      </c>
      <c r="E8" s="8">
        <v>319428398</v>
      </c>
      <c r="F8" s="405">
        <v>8300</v>
      </c>
      <c r="G8" s="405">
        <v>103847</v>
      </c>
    </row>
    <row r="9" spans="1:7">
      <c r="A9" s="111" t="s">
        <v>48</v>
      </c>
      <c r="B9" s="406">
        <v>102169</v>
      </c>
      <c r="C9" s="407">
        <v>265454409</v>
      </c>
      <c r="D9" s="408">
        <v>6399383</v>
      </c>
      <c r="E9" s="8">
        <v>271853792</v>
      </c>
      <c r="F9" s="405">
        <v>6320</v>
      </c>
      <c r="G9" s="405">
        <v>88908</v>
      </c>
    </row>
    <row r="10" spans="1:7">
      <c r="A10" s="111" t="s">
        <v>46</v>
      </c>
      <c r="B10" s="406">
        <v>57507</v>
      </c>
      <c r="C10" s="407">
        <v>151577979</v>
      </c>
      <c r="D10" s="408">
        <v>3662143</v>
      </c>
      <c r="E10" s="8">
        <v>155240122</v>
      </c>
      <c r="F10" s="405">
        <v>4077</v>
      </c>
      <c r="G10" s="405">
        <v>76917</v>
      </c>
    </row>
    <row r="11" spans="1:7">
      <c r="A11" s="111" t="s">
        <v>42</v>
      </c>
      <c r="B11" s="406">
        <v>17958</v>
      </c>
      <c r="C11" s="407">
        <v>47520025</v>
      </c>
      <c r="D11" s="408">
        <v>1184817</v>
      </c>
      <c r="E11" s="8">
        <v>48704842</v>
      </c>
      <c r="F11" s="405">
        <v>1610</v>
      </c>
      <c r="G11" s="405">
        <v>23599</v>
      </c>
    </row>
    <row r="12" spans="1:7">
      <c r="A12" s="111" t="s">
        <v>39</v>
      </c>
      <c r="B12" s="406">
        <v>78118</v>
      </c>
      <c r="C12" s="407">
        <v>203181233</v>
      </c>
      <c r="D12" s="408">
        <v>4967591</v>
      </c>
      <c r="E12" s="8">
        <v>208148824</v>
      </c>
      <c r="F12" s="405">
        <v>4634</v>
      </c>
      <c r="G12" s="405">
        <v>103968</v>
      </c>
    </row>
    <row r="13" spans="1:7">
      <c r="A13" s="111" t="s">
        <v>37</v>
      </c>
      <c r="B13" s="406">
        <v>41639</v>
      </c>
      <c r="C13" s="407">
        <v>104884854</v>
      </c>
      <c r="D13" s="408">
        <v>2635597</v>
      </c>
      <c r="E13" s="8">
        <v>107520451</v>
      </c>
      <c r="F13" s="405">
        <v>2715</v>
      </c>
      <c r="G13" s="405">
        <v>52984</v>
      </c>
    </row>
    <row r="14" spans="1:7">
      <c r="A14" s="111" t="s">
        <v>33</v>
      </c>
      <c r="B14" s="406">
        <v>46236</v>
      </c>
      <c r="C14" s="407">
        <v>119790480</v>
      </c>
      <c r="D14" s="408">
        <v>2928277</v>
      </c>
      <c r="E14" s="8">
        <v>122718757</v>
      </c>
      <c r="F14" s="405">
        <v>3036</v>
      </c>
      <c r="G14" s="405">
        <v>59922</v>
      </c>
    </row>
    <row r="15" spans="1:7">
      <c r="A15" s="111" t="s">
        <v>41</v>
      </c>
      <c r="B15" s="406">
        <v>9258</v>
      </c>
      <c r="C15" s="407">
        <v>25032374</v>
      </c>
      <c r="D15" s="408">
        <v>580743</v>
      </c>
      <c r="E15" s="8">
        <v>25613117</v>
      </c>
      <c r="F15" s="405">
        <v>597</v>
      </c>
      <c r="G15" s="405">
        <v>12225</v>
      </c>
    </row>
    <row r="16" spans="1:7">
      <c r="A16" s="111" t="s">
        <v>30</v>
      </c>
      <c r="B16" s="406">
        <v>8315</v>
      </c>
      <c r="C16" s="407">
        <v>22965201</v>
      </c>
      <c r="D16" s="408">
        <v>534488</v>
      </c>
      <c r="E16" s="8">
        <v>23499689</v>
      </c>
      <c r="F16" s="405">
        <v>441</v>
      </c>
      <c r="G16" s="405">
        <v>11591</v>
      </c>
    </row>
    <row r="17" spans="1:7">
      <c r="A17" s="111" t="s">
        <v>29</v>
      </c>
      <c r="B17" s="406">
        <v>35649</v>
      </c>
      <c r="C17" s="407">
        <v>93267457</v>
      </c>
      <c r="D17" s="408">
        <v>2265291</v>
      </c>
      <c r="E17" s="8">
        <v>95532748</v>
      </c>
      <c r="F17" s="405">
        <v>2364</v>
      </c>
      <c r="G17" s="405">
        <v>47113</v>
      </c>
    </row>
    <row r="18" spans="1:7">
      <c r="A18" s="111" t="s">
        <v>26</v>
      </c>
      <c r="B18" s="406">
        <v>54830</v>
      </c>
      <c r="C18" s="407">
        <v>145513542</v>
      </c>
      <c r="D18" s="408">
        <v>3420370</v>
      </c>
      <c r="E18" s="8">
        <v>148933912</v>
      </c>
      <c r="F18" s="405">
        <v>3726</v>
      </c>
      <c r="G18" s="405">
        <v>73752</v>
      </c>
    </row>
    <row r="19" spans="1:7">
      <c r="A19" s="111" t="s">
        <v>20</v>
      </c>
      <c r="B19" s="406">
        <v>52993</v>
      </c>
      <c r="C19" s="407">
        <v>132825750</v>
      </c>
      <c r="D19" s="408">
        <v>3349995</v>
      </c>
      <c r="E19" s="8">
        <v>136175745</v>
      </c>
      <c r="F19" s="405">
        <v>3516</v>
      </c>
      <c r="G19" s="405">
        <v>66219</v>
      </c>
    </row>
    <row r="20" spans="1:7">
      <c r="A20" s="111" t="s">
        <v>28</v>
      </c>
      <c r="B20" s="406">
        <v>15807</v>
      </c>
      <c r="C20" s="407">
        <v>43910665</v>
      </c>
      <c r="D20" s="408">
        <v>1009991</v>
      </c>
      <c r="E20" s="8">
        <v>44920656</v>
      </c>
      <c r="F20" s="405">
        <v>1100</v>
      </c>
      <c r="G20" s="405">
        <v>22119</v>
      </c>
    </row>
    <row r="21" spans="1:7">
      <c r="A21" s="111" t="s">
        <v>25</v>
      </c>
      <c r="B21" s="406">
        <v>23004</v>
      </c>
      <c r="C21" s="407">
        <v>56864365</v>
      </c>
      <c r="D21" s="408">
        <v>1468351</v>
      </c>
      <c r="E21" s="8">
        <v>58332716</v>
      </c>
      <c r="F21" s="405">
        <v>1569</v>
      </c>
      <c r="G21" s="405">
        <v>28543</v>
      </c>
    </row>
    <row r="22" spans="1:7">
      <c r="A22" s="111" t="s">
        <v>24</v>
      </c>
      <c r="B22" s="406">
        <v>23275</v>
      </c>
      <c r="C22" s="407">
        <v>61155154</v>
      </c>
      <c r="D22" s="408">
        <v>1466494</v>
      </c>
      <c r="E22" s="8">
        <v>62621648</v>
      </c>
      <c r="F22" s="405">
        <v>1690</v>
      </c>
      <c r="G22" s="405">
        <v>30561</v>
      </c>
    </row>
    <row r="23" spans="1:7">
      <c r="A23" s="111" t="s">
        <v>17</v>
      </c>
      <c r="B23" s="406">
        <v>9404</v>
      </c>
      <c r="C23" s="407">
        <v>23884296</v>
      </c>
      <c r="D23" s="408">
        <v>593569</v>
      </c>
      <c r="E23" s="8">
        <v>24477865</v>
      </c>
      <c r="F23" s="405">
        <v>628</v>
      </c>
      <c r="G23" s="405">
        <v>12038</v>
      </c>
    </row>
    <row r="24" spans="1:7">
      <c r="A24" s="111" t="s">
        <v>19</v>
      </c>
      <c r="B24" s="406">
        <v>20893</v>
      </c>
      <c r="C24" s="407">
        <v>58292106</v>
      </c>
      <c r="D24" s="408">
        <v>1332417</v>
      </c>
      <c r="E24" s="8">
        <v>59624523</v>
      </c>
      <c r="F24" s="405">
        <v>1426</v>
      </c>
      <c r="G24" s="405">
        <v>29027</v>
      </c>
    </row>
    <row r="25" spans="1:7">
      <c r="A25" s="111" t="s">
        <v>40</v>
      </c>
      <c r="B25" s="406">
        <v>3994</v>
      </c>
      <c r="C25" s="407">
        <v>10052310</v>
      </c>
      <c r="D25" s="408">
        <v>251507</v>
      </c>
      <c r="E25" s="8">
        <v>10303817</v>
      </c>
      <c r="F25" s="405">
        <v>265</v>
      </c>
      <c r="G25" s="405">
        <v>4988</v>
      </c>
    </row>
    <row r="26" spans="1:7">
      <c r="A26" s="111" t="s">
        <v>32</v>
      </c>
      <c r="B26" s="406">
        <v>10510</v>
      </c>
      <c r="C26" s="407">
        <v>27255100</v>
      </c>
      <c r="D26" s="408">
        <v>675380</v>
      </c>
      <c r="E26" s="8">
        <v>27930480</v>
      </c>
      <c r="F26" s="405">
        <v>816</v>
      </c>
      <c r="G26" s="405">
        <v>13703</v>
      </c>
    </row>
    <row r="27" spans="1:7">
      <c r="A27" s="111" t="s">
        <v>45</v>
      </c>
      <c r="B27" s="406">
        <v>4465</v>
      </c>
      <c r="C27" s="407">
        <v>12826372</v>
      </c>
      <c r="D27" s="408">
        <v>283930</v>
      </c>
      <c r="E27" s="8">
        <v>13110302</v>
      </c>
      <c r="F27" s="405">
        <v>348</v>
      </c>
      <c r="G27" s="405">
        <v>6427</v>
      </c>
    </row>
    <row r="28" spans="1:7">
      <c r="A28" s="111" t="s">
        <v>44</v>
      </c>
      <c r="B28" s="406">
        <v>4047</v>
      </c>
      <c r="C28" s="407">
        <v>9545547</v>
      </c>
      <c r="D28" s="408">
        <v>263666</v>
      </c>
      <c r="E28" s="8">
        <v>9809213</v>
      </c>
      <c r="F28" s="405">
        <v>306</v>
      </c>
      <c r="G28" s="405">
        <v>4826</v>
      </c>
    </row>
    <row r="29" spans="1:7">
      <c r="A29" s="111" t="s">
        <v>16</v>
      </c>
      <c r="B29" s="406">
        <v>1299</v>
      </c>
      <c r="C29" s="407">
        <v>3464365</v>
      </c>
      <c r="D29" s="408">
        <v>86685</v>
      </c>
      <c r="E29" s="8">
        <v>3551050</v>
      </c>
      <c r="F29" s="405">
        <v>90</v>
      </c>
      <c r="G29" s="405">
        <v>1685</v>
      </c>
    </row>
    <row r="30" spans="1:7">
      <c r="A30" s="111" t="s">
        <v>15</v>
      </c>
      <c r="B30" s="406">
        <v>3722</v>
      </c>
      <c r="C30" s="407">
        <v>9811163</v>
      </c>
      <c r="D30" s="408">
        <v>238979</v>
      </c>
      <c r="E30" s="8">
        <v>10050142</v>
      </c>
      <c r="F30" s="405">
        <v>344</v>
      </c>
      <c r="G30" s="405">
        <v>4935</v>
      </c>
    </row>
    <row r="31" spans="1:7">
      <c r="A31" s="111" t="s">
        <v>14</v>
      </c>
      <c r="B31" s="406">
        <v>2051</v>
      </c>
      <c r="C31" s="407">
        <v>5910562</v>
      </c>
      <c r="D31" s="408">
        <v>131122</v>
      </c>
      <c r="E31" s="8">
        <v>6041684</v>
      </c>
      <c r="F31" s="405">
        <v>144</v>
      </c>
      <c r="G31" s="405">
        <v>2902</v>
      </c>
    </row>
    <row r="32" spans="1:7">
      <c r="A32" s="111" t="s">
        <v>13</v>
      </c>
      <c r="B32" s="406">
        <v>1593</v>
      </c>
      <c r="C32" s="407">
        <v>4128670</v>
      </c>
      <c r="D32" s="408">
        <v>101346</v>
      </c>
      <c r="E32" s="8">
        <v>4230016</v>
      </c>
      <c r="F32" s="405">
        <v>111</v>
      </c>
      <c r="G32" s="405">
        <v>2105</v>
      </c>
    </row>
    <row r="33" spans="1:8">
      <c r="A33" s="111" t="s">
        <v>12</v>
      </c>
      <c r="B33" s="406">
        <v>3876</v>
      </c>
      <c r="C33" s="407">
        <v>9228103</v>
      </c>
      <c r="D33" s="408">
        <v>238601</v>
      </c>
      <c r="E33" s="8">
        <v>9466704</v>
      </c>
      <c r="F33" s="405">
        <v>266</v>
      </c>
      <c r="G33" s="405">
        <v>4733</v>
      </c>
    </row>
    <row r="34" spans="1:8">
      <c r="A34" s="111" t="s">
        <v>36</v>
      </c>
      <c r="B34" s="406">
        <v>2003</v>
      </c>
      <c r="C34" s="407">
        <v>5443714</v>
      </c>
      <c r="D34" s="408">
        <v>123564</v>
      </c>
      <c r="E34" s="8">
        <v>5567278</v>
      </c>
      <c r="F34" s="405">
        <v>173</v>
      </c>
      <c r="G34" s="405">
        <v>2567</v>
      </c>
    </row>
    <row r="35" spans="1:8">
      <c r="A35" s="111" t="s">
        <v>35</v>
      </c>
      <c r="B35" s="406">
        <v>1324</v>
      </c>
      <c r="C35" s="407">
        <v>3141790</v>
      </c>
      <c r="D35" s="408">
        <v>76130</v>
      </c>
      <c r="E35" s="8">
        <v>3217920</v>
      </c>
      <c r="F35" s="405">
        <v>111</v>
      </c>
      <c r="G35" s="405">
        <v>1582</v>
      </c>
    </row>
    <row r="36" spans="1:8">
      <c r="A36" s="111" t="s">
        <v>34</v>
      </c>
      <c r="B36" s="406">
        <v>5372</v>
      </c>
      <c r="C36" s="407">
        <v>14105454</v>
      </c>
      <c r="D36" s="408">
        <v>322054</v>
      </c>
      <c r="E36" s="8">
        <v>14427508</v>
      </c>
      <c r="F36" s="405">
        <v>369</v>
      </c>
      <c r="G36" s="405">
        <v>7121</v>
      </c>
    </row>
    <row r="37" spans="1:8">
      <c r="A37" s="111" t="s">
        <v>23</v>
      </c>
      <c r="B37" s="406">
        <v>10398</v>
      </c>
      <c r="C37" s="407">
        <v>25968961</v>
      </c>
      <c r="D37" s="408">
        <v>651955</v>
      </c>
      <c r="E37" s="8">
        <v>26620916</v>
      </c>
      <c r="F37" s="405">
        <v>666</v>
      </c>
      <c r="G37" s="405">
        <v>13250</v>
      </c>
    </row>
    <row r="38" spans="1:8" ht="18" thickBot="1">
      <c r="A38" s="112" t="s">
        <v>22</v>
      </c>
      <c r="B38" s="409">
        <v>415</v>
      </c>
      <c r="C38" s="410">
        <v>905617</v>
      </c>
      <c r="D38" s="411">
        <v>25653</v>
      </c>
      <c r="E38" s="11">
        <v>931270</v>
      </c>
      <c r="F38" s="412">
        <v>23</v>
      </c>
      <c r="G38" s="412">
        <v>464</v>
      </c>
    </row>
    <row r="39" spans="1:8">
      <c r="A39" s="712" t="s">
        <v>5</v>
      </c>
      <c r="B39" s="712"/>
      <c r="C39" s="461"/>
      <c r="D39" s="461"/>
      <c r="E39" s="461"/>
      <c r="F39" s="461"/>
      <c r="G39" s="461"/>
      <c r="H39" s="461"/>
    </row>
  </sheetData>
  <mergeCells count="9">
    <mergeCell ref="A39:B39"/>
    <mergeCell ref="A1:D1"/>
    <mergeCell ref="F1:G1"/>
    <mergeCell ref="A2:A4"/>
    <mergeCell ref="B2:C3"/>
    <mergeCell ref="D2:D3"/>
    <mergeCell ref="E2:E3"/>
    <mergeCell ref="F2:F4"/>
    <mergeCell ref="G2:G4"/>
  </mergeCells>
  <phoneticPr fontId="1"/>
  <pageMargins left="0.25" right="0.25" top="0.75" bottom="0.75" header="0.3" footer="0.3"/>
  <pageSetup paperSize="9" scale="98" fitToHeight="0" orientation="portrait" r:id="rId1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showGridLines="0" view="pageBreakPreview" zoomScaleNormal="100" zoomScaleSheetLayoutView="100" workbookViewId="0">
      <pane xSplit="1" ySplit="2" topLeftCell="B21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H1" sqref="H1:L1"/>
    </sheetView>
  </sheetViews>
  <sheetFormatPr defaultColWidth="9" defaultRowHeight="17.399999999999999"/>
  <cols>
    <col min="1" max="1" width="15.44140625" style="450" customWidth="1"/>
    <col min="2" max="2" width="9.6640625" style="450" customWidth="1"/>
    <col min="3" max="3" width="10" style="450" bestFit="1" customWidth="1"/>
    <col min="4" max="12" width="11" style="450" customWidth="1"/>
    <col min="13" max="13" width="19.44140625" style="450" customWidth="1"/>
    <col min="14" max="16384" width="9" style="450"/>
  </cols>
  <sheetData>
    <row r="1" spans="1:14" ht="18" thickBot="1">
      <c r="A1" s="712" t="s">
        <v>147</v>
      </c>
      <c r="B1" s="712"/>
      <c r="C1" s="712"/>
      <c r="D1" s="712"/>
      <c r="E1" s="712"/>
      <c r="F1" s="414"/>
      <c r="G1" s="414"/>
      <c r="H1" s="730" t="s">
        <v>153</v>
      </c>
      <c r="I1" s="730"/>
      <c r="J1" s="730"/>
      <c r="K1" s="730"/>
      <c r="L1" s="730"/>
    </row>
    <row r="2" spans="1:14" ht="35.4" thickBot="1">
      <c r="A2" s="316" t="s">
        <v>121</v>
      </c>
      <c r="B2" s="317" t="s">
        <v>57</v>
      </c>
      <c r="C2" s="318" t="s">
        <v>122</v>
      </c>
      <c r="D2" s="319" t="s">
        <v>123</v>
      </c>
      <c r="E2" s="320" t="s">
        <v>124</v>
      </c>
      <c r="F2" s="320" t="s">
        <v>125</v>
      </c>
      <c r="G2" s="320" t="s">
        <v>126</v>
      </c>
      <c r="H2" s="320" t="s">
        <v>127</v>
      </c>
      <c r="I2" s="320" t="s">
        <v>128</v>
      </c>
      <c r="J2" s="320" t="s">
        <v>129</v>
      </c>
      <c r="K2" s="321" t="s">
        <v>130</v>
      </c>
      <c r="L2" s="322" t="s">
        <v>131</v>
      </c>
      <c r="N2" s="323"/>
    </row>
    <row r="3" spans="1:14" ht="18" thickBot="1">
      <c r="A3" s="655" t="s">
        <v>10</v>
      </c>
      <c r="B3" s="656"/>
      <c r="C3" s="324">
        <v>51991</v>
      </c>
      <c r="D3" s="207">
        <v>34187</v>
      </c>
      <c r="E3" s="207">
        <v>26</v>
      </c>
      <c r="F3" s="207">
        <v>360</v>
      </c>
      <c r="G3" s="207">
        <v>4856</v>
      </c>
      <c r="H3" s="207">
        <v>240</v>
      </c>
      <c r="I3" s="207">
        <v>138</v>
      </c>
      <c r="J3" s="207">
        <v>23</v>
      </c>
      <c r="K3" s="454">
        <v>1646</v>
      </c>
      <c r="L3" s="209">
        <v>10515</v>
      </c>
      <c r="M3" s="325"/>
    </row>
    <row r="4" spans="1:14" ht="18.600000000000001" thickTop="1" thickBot="1">
      <c r="A4" s="731"/>
      <c r="B4" s="326" t="s">
        <v>76</v>
      </c>
      <c r="C4" s="327">
        <v>34368</v>
      </c>
      <c r="D4" s="212">
        <v>22289</v>
      </c>
      <c r="E4" s="212">
        <v>16</v>
      </c>
      <c r="F4" s="212">
        <v>244</v>
      </c>
      <c r="G4" s="212">
        <v>3225</v>
      </c>
      <c r="H4" s="212">
        <v>151</v>
      </c>
      <c r="I4" s="212">
        <v>101</v>
      </c>
      <c r="J4" s="212">
        <v>13</v>
      </c>
      <c r="K4" s="214">
        <v>1086</v>
      </c>
      <c r="L4" s="215">
        <v>7243</v>
      </c>
      <c r="M4" s="325"/>
    </row>
    <row r="5" spans="1:14" ht="18.75" customHeight="1" thickTop="1" thickBot="1">
      <c r="A5" s="732"/>
      <c r="B5" s="328" t="s">
        <v>51</v>
      </c>
      <c r="C5" s="327">
        <v>19528</v>
      </c>
      <c r="D5" s="198">
        <v>12895</v>
      </c>
      <c r="E5" s="198">
        <v>9</v>
      </c>
      <c r="F5" s="198">
        <v>135</v>
      </c>
      <c r="G5" s="198">
        <v>1765</v>
      </c>
      <c r="H5" s="198">
        <v>98</v>
      </c>
      <c r="I5" s="198">
        <v>54</v>
      </c>
      <c r="J5" s="198">
        <v>7</v>
      </c>
      <c r="K5" s="329">
        <v>603</v>
      </c>
      <c r="L5" s="330">
        <v>3962</v>
      </c>
      <c r="M5" s="325"/>
    </row>
    <row r="6" spans="1:14" ht="18.600000000000001" thickTop="1" thickBot="1">
      <c r="A6" s="732"/>
      <c r="B6" s="328" t="s">
        <v>50</v>
      </c>
      <c r="C6" s="327">
        <v>6415</v>
      </c>
      <c r="D6" s="198">
        <v>4197</v>
      </c>
      <c r="E6" s="198">
        <v>6</v>
      </c>
      <c r="F6" s="198">
        <v>48</v>
      </c>
      <c r="G6" s="198">
        <v>700</v>
      </c>
      <c r="H6" s="198">
        <v>24</v>
      </c>
      <c r="I6" s="198">
        <v>22</v>
      </c>
      <c r="J6" s="198">
        <v>4</v>
      </c>
      <c r="K6" s="272">
        <v>217</v>
      </c>
      <c r="L6" s="330">
        <v>1197</v>
      </c>
      <c r="M6" s="325"/>
    </row>
    <row r="7" spans="1:14" ht="18.600000000000001" thickTop="1" thickBot="1">
      <c r="A7" s="732"/>
      <c r="B7" s="328" t="s">
        <v>49</v>
      </c>
      <c r="C7" s="327">
        <v>5270</v>
      </c>
      <c r="D7" s="198">
        <v>3176</v>
      </c>
      <c r="E7" s="198">
        <v>1</v>
      </c>
      <c r="F7" s="198">
        <v>35</v>
      </c>
      <c r="G7" s="198">
        <v>419</v>
      </c>
      <c r="H7" s="198">
        <v>22</v>
      </c>
      <c r="I7" s="198">
        <v>15</v>
      </c>
      <c r="J7" s="198">
        <v>1</v>
      </c>
      <c r="K7" s="272">
        <v>145</v>
      </c>
      <c r="L7" s="330">
        <v>1456</v>
      </c>
      <c r="M7" s="325"/>
    </row>
    <row r="8" spans="1:14" ht="18.600000000000001" thickTop="1" thickBot="1">
      <c r="A8" s="733"/>
      <c r="B8" s="328" t="s">
        <v>48</v>
      </c>
      <c r="C8" s="327">
        <v>3155</v>
      </c>
      <c r="D8" s="198">
        <v>2021</v>
      </c>
      <c r="E8" s="198" t="s">
        <v>168</v>
      </c>
      <c r="F8" s="198">
        <v>26</v>
      </c>
      <c r="G8" s="198">
        <v>341</v>
      </c>
      <c r="H8" s="198">
        <v>7</v>
      </c>
      <c r="I8" s="198">
        <v>10</v>
      </c>
      <c r="J8" s="198">
        <v>1</v>
      </c>
      <c r="K8" s="331">
        <v>121</v>
      </c>
      <c r="L8" s="330">
        <v>628</v>
      </c>
      <c r="M8" s="325"/>
    </row>
    <row r="9" spans="1:14" ht="18" thickBot="1">
      <c r="A9" s="655" t="s">
        <v>62</v>
      </c>
      <c r="B9" s="656"/>
      <c r="C9" s="327">
        <v>17623</v>
      </c>
      <c r="D9" s="207">
        <v>11898</v>
      </c>
      <c r="E9" s="207">
        <v>10</v>
      </c>
      <c r="F9" s="207">
        <v>116</v>
      </c>
      <c r="G9" s="207">
        <v>1631</v>
      </c>
      <c r="H9" s="207">
        <v>89</v>
      </c>
      <c r="I9" s="207">
        <v>37</v>
      </c>
      <c r="J9" s="207">
        <v>10</v>
      </c>
      <c r="K9" s="454">
        <v>560</v>
      </c>
      <c r="L9" s="209">
        <v>3272</v>
      </c>
      <c r="M9" s="325"/>
    </row>
    <row r="10" spans="1:14" ht="18.600000000000001" thickTop="1" thickBot="1">
      <c r="A10" s="727" t="s">
        <v>47</v>
      </c>
      <c r="B10" s="115" t="s">
        <v>76</v>
      </c>
      <c r="C10" s="327">
        <v>6442</v>
      </c>
      <c r="D10" s="207">
        <v>4312</v>
      </c>
      <c r="E10" s="207">
        <v>1</v>
      </c>
      <c r="F10" s="207">
        <v>32</v>
      </c>
      <c r="G10" s="207">
        <v>630</v>
      </c>
      <c r="H10" s="207">
        <v>38</v>
      </c>
      <c r="I10" s="207">
        <v>17</v>
      </c>
      <c r="J10" s="207">
        <v>4</v>
      </c>
      <c r="K10" s="454">
        <v>199</v>
      </c>
      <c r="L10" s="209">
        <v>1209</v>
      </c>
      <c r="M10" s="325"/>
    </row>
    <row r="11" spans="1:14" ht="18.600000000000001" thickTop="1" thickBot="1">
      <c r="A11" s="728"/>
      <c r="B11" s="332" t="s">
        <v>46</v>
      </c>
      <c r="C11" s="327">
        <v>1796</v>
      </c>
      <c r="D11" s="198">
        <v>1228</v>
      </c>
      <c r="E11" s="198" t="s">
        <v>168</v>
      </c>
      <c r="F11" s="198">
        <v>3</v>
      </c>
      <c r="G11" s="198">
        <v>210</v>
      </c>
      <c r="H11" s="198">
        <v>5</v>
      </c>
      <c r="I11" s="198">
        <v>3</v>
      </c>
      <c r="J11" s="198">
        <v>1</v>
      </c>
      <c r="K11" s="329">
        <v>69</v>
      </c>
      <c r="L11" s="455">
        <v>277</v>
      </c>
      <c r="M11" s="325"/>
    </row>
    <row r="12" spans="1:14" ht="18.600000000000001" thickTop="1" thickBot="1">
      <c r="A12" s="728"/>
      <c r="B12" s="333" t="s">
        <v>39</v>
      </c>
      <c r="C12" s="327">
        <v>2519</v>
      </c>
      <c r="D12" s="198">
        <v>1682</v>
      </c>
      <c r="E12" s="198">
        <v>1</v>
      </c>
      <c r="F12" s="198">
        <v>17</v>
      </c>
      <c r="G12" s="198">
        <v>219</v>
      </c>
      <c r="H12" s="198">
        <v>16</v>
      </c>
      <c r="I12" s="198">
        <v>1</v>
      </c>
      <c r="J12" s="198">
        <v>2</v>
      </c>
      <c r="K12" s="272">
        <v>68</v>
      </c>
      <c r="L12" s="330">
        <v>513</v>
      </c>
      <c r="M12" s="325"/>
    </row>
    <row r="13" spans="1:14" ht="18.600000000000001" thickTop="1" thickBot="1">
      <c r="A13" s="728"/>
      <c r="B13" s="333" t="s">
        <v>33</v>
      </c>
      <c r="C13" s="327">
        <v>1458</v>
      </c>
      <c r="D13" s="198">
        <v>963</v>
      </c>
      <c r="E13" s="198" t="s">
        <v>168</v>
      </c>
      <c r="F13" s="198">
        <v>6</v>
      </c>
      <c r="G13" s="198">
        <v>134</v>
      </c>
      <c r="H13" s="198">
        <v>14</v>
      </c>
      <c r="I13" s="198">
        <v>9</v>
      </c>
      <c r="J13" s="198" t="s">
        <v>168</v>
      </c>
      <c r="K13" s="272">
        <v>49</v>
      </c>
      <c r="L13" s="330">
        <v>283</v>
      </c>
      <c r="M13" s="325"/>
    </row>
    <row r="14" spans="1:14" ht="18.600000000000001" thickTop="1" thickBot="1">
      <c r="A14" s="728"/>
      <c r="B14" s="334" t="s">
        <v>32</v>
      </c>
      <c r="C14" s="327">
        <v>363</v>
      </c>
      <c r="D14" s="198">
        <v>249</v>
      </c>
      <c r="E14" s="198" t="s">
        <v>168</v>
      </c>
      <c r="F14" s="198">
        <v>3</v>
      </c>
      <c r="G14" s="198">
        <v>38</v>
      </c>
      <c r="H14" s="198">
        <v>3</v>
      </c>
      <c r="I14" s="198" t="s">
        <v>168</v>
      </c>
      <c r="J14" s="198">
        <v>1</v>
      </c>
      <c r="K14" s="272">
        <v>12</v>
      </c>
      <c r="L14" s="330">
        <v>57</v>
      </c>
      <c r="M14" s="325"/>
    </row>
    <row r="15" spans="1:14" ht="18.600000000000001" thickTop="1" thickBot="1">
      <c r="A15" s="728"/>
      <c r="B15" s="333" t="s">
        <v>45</v>
      </c>
      <c r="C15" s="327">
        <v>167</v>
      </c>
      <c r="D15" s="198">
        <v>98</v>
      </c>
      <c r="E15" s="198" t="s">
        <v>168</v>
      </c>
      <c r="F15" s="198">
        <v>1</v>
      </c>
      <c r="G15" s="198">
        <v>18</v>
      </c>
      <c r="H15" s="198" t="s">
        <v>168</v>
      </c>
      <c r="I15" s="198">
        <v>4</v>
      </c>
      <c r="J15" s="198" t="s">
        <v>168</v>
      </c>
      <c r="K15" s="272" t="s">
        <v>168</v>
      </c>
      <c r="L15" s="330">
        <v>46</v>
      </c>
      <c r="M15" s="325"/>
    </row>
    <row r="16" spans="1:14" ht="18.600000000000001" thickTop="1" thickBot="1">
      <c r="A16" s="728"/>
      <c r="B16" s="335" t="s">
        <v>44</v>
      </c>
      <c r="C16" s="327">
        <v>139</v>
      </c>
      <c r="D16" s="198">
        <v>92</v>
      </c>
      <c r="E16" s="198" t="s">
        <v>168</v>
      </c>
      <c r="F16" s="198">
        <v>2</v>
      </c>
      <c r="G16" s="198">
        <v>11</v>
      </c>
      <c r="H16" s="198" t="s">
        <v>168</v>
      </c>
      <c r="I16" s="198" t="s">
        <v>168</v>
      </c>
      <c r="J16" s="198" t="s">
        <v>168</v>
      </c>
      <c r="K16" s="270">
        <v>1</v>
      </c>
      <c r="L16" s="330">
        <v>33</v>
      </c>
      <c r="M16" s="325"/>
    </row>
    <row r="17" spans="1:13" ht="18.600000000000001" thickTop="1" thickBot="1">
      <c r="A17" s="728" t="s">
        <v>64</v>
      </c>
      <c r="B17" s="336" t="s">
        <v>76</v>
      </c>
      <c r="C17" s="327">
        <v>1661</v>
      </c>
      <c r="D17" s="201">
        <v>1161</v>
      </c>
      <c r="E17" s="201" t="s">
        <v>168</v>
      </c>
      <c r="F17" s="201">
        <v>14</v>
      </c>
      <c r="G17" s="201">
        <v>123</v>
      </c>
      <c r="H17" s="201">
        <v>8</v>
      </c>
      <c r="I17" s="201" t="s">
        <v>168</v>
      </c>
      <c r="J17" s="201" t="s">
        <v>168</v>
      </c>
      <c r="K17" s="456">
        <v>68</v>
      </c>
      <c r="L17" s="337">
        <v>287</v>
      </c>
      <c r="M17" s="325"/>
    </row>
    <row r="18" spans="1:13" ht="18.600000000000001" thickTop="1" thickBot="1">
      <c r="A18" s="728"/>
      <c r="B18" s="332" t="s">
        <v>29</v>
      </c>
      <c r="C18" s="327">
        <v>1096</v>
      </c>
      <c r="D18" s="198">
        <v>805</v>
      </c>
      <c r="E18" s="198" t="s">
        <v>168</v>
      </c>
      <c r="F18" s="198">
        <v>11</v>
      </c>
      <c r="G18" s="198">
        <v>67</v>
      </c>
      <c r="H18" s="198">
        <v>6</v>
      </c>
      <c r="I18" s="198" t="s">
        <v>168</v>
      </c>
      <c r="J18" s="198" t="s">
        <v>168</v>
      </c>
      <c r="K18" s="272">
        <v>47</v>
      </c>
      <c r="L18" s="330">
        <v>160</v>
      </c>
      <c r="M18" s="325"/>
    </row>
    <row r="19" spans="1:13" ht="18.600000000000001" thickTop="1" thickBot="1">
      <c r="A19" s="728"/>
      <c r="B19" s="338" t="s">
        <v>28</v>
      </c>
      <c r="C19" s="327">
        <v>565</v>
      </c>
      <c r="D19" s="198">
        <v>356</v>
      </c>
      <c r="E19" s="339" t="s">
        <v>168</v>
      </c>
      <c r="F19" s="339">
        <v>3</v>
      </c>
      <c r="G19" s="339">
        <v>56</v>
      </c>
      <c r="H19" s="339">
        <v>2</v>
      </c>
      <c r="I19" s="339" t="s">
        <v>168</v>
      </c>
      <c r="J19" s="339" t="s">
        <v>168</v>
      </c>
      <c r="K19" s="340">
        <v>21</v>
      </c>
      <c r="L19" s="341">
        <v>127</v>
      </c>
      <c r="M19" s="325"/>
    </row>
    <row r="20" spans="1:13" ht="18.600000000000001" thickTop="1" thickBot="1">
      <c r="A20" s="728" t="s">
        <v>43</v>
      </c>
      <c r="B20" s="336" t="s">
        <v>76</v>
      </c>
      <c r="C20" s="327">
        <v>1022</v>
      </c>
      <c r="D20" s="201">
        <v>639</v>
      </c>
      <c r="E20" s="201">
        <v>1</v>
      </c>
      <c r="F20" s="201">
        <v>4</v>
      </c>
      <c r="G20" s="201">
        <v>81</v>
      </c>
      <c r="H20" s="201">
        <v>5</v>
      </c>
      <c r="I20" s="201">
        <v>2</v>
      </c>
      <c r="J20" s="201">
        <v>3</v>
      </c>
      <c r="K20" s="456">
        <v>25</v>
      </c>
      <c r="L20" s="337">
        <v>262</v>
      </c>
      <c r="M20" s="325"/>
    </row>
    <row r="21" spans="1:13" ht="18.600000000000001" thickTop="1" thickBot="1">
      <c r="A21" s="728"/>
      <c r="B21" s="332" t="s">
        <v>42</v>
      </c>
      <c r="C21" s="327">
        <v>579</v>
      </c>
      <c r="D21" s="198">
        <v>373</v>
      </c>
      <c r="E21" s="198" t="s">
        <v>168</v>
      </c>
      <c r="F21" s="198">
        <v>4</v>
      </c>
      <c r="G21" s="198">
        <v>39</v>
      </c>
      <c r="H21" s="198">
        <v>4</v>
      </c>
      <c r="I21" s="198">
        <v>1</v>
      </c>
      <c r="J21" s="198">
        <v>3</v>
      </c>
      <c r="K21" s="329">
        <v>19</v>
      </c>
      <c r="L21" s="330">
        <v>136</v>
      </c>
      <c r="M21" s="325"/>
    </row>
    <row r="22" spans="1:13" ht="18.600000000000001" thickTop="1" thickBot="1">
      <c r="A22" s="728"/>
      <c r="B22" s="333" t="s">
        <v>41</v>
      </c>
      <c r="C22" s="327">
        <v>314</v>
      </c>
      <c r="D22" s="198">
        <v>179</v>
      </c>
      <c r="E22" s="198">
        <v>1</v>
      </c>
      <c r="F22" s="198" t="s">
        <v>168</v>
      </c>
      <c r="G22" s="198">
        <v>35</v>
      </c>
      <c r="H22" s="198">
        <v>1</v>
      </c>
      <c r="I22" s="198">
        <v>1</v>
      </c>
      <c r="J22" s="198" t="s">
        <v>168</v>
      </c>
      <c r="K22" s="272">
        <v>6</v>
      </c>
      <c r="L22" s="330">
        <v>91</v>
      </c>
      <c r="M22" s="325"/>
    </row>
    <row r="23" spans="1:13" ht="18.600000000000001" thickTop="1" thickBot="1">
      <c r="A23" s="728"/>
      <c r="B23" s="335" t="s">
        <v>40</v>
      </c>
      <c r="C23" s="327">
        <v>129</v>
      </c>
      <c r="D23" s="198">
        <v>87</v>
      </c>
      <c r="E23" s="198" t="s">
        <v>168</v>
      </c>
      <c r="F23" s="198" t="s">
        <v>168</v>
      </c>
      <c r="G23" s="198">
        <v>7</v>
      </c>
      <c r="H23" s="198" t="s">
        <v>168</v>
      </c>
      <c r="I23" s="198" t="s">
        <v>168</v>
      </c>
      <c r="J23" s="198" t="s">
        <v>168</v>
      </c>
      <c r="K23" s="270" t="s">
        <v>168</v>
      </c>
      <c r="L23" s="330">
        <v>35</v>
      </c>
      <c r="M23" s="325"/>
    </row>
    <row r="24" spans="1:13" ht="18.600000000000001" thickTop="1" thickBot="1">
      <c r="A24" s="728" t="s">
        <v>31</v>
      </c>
      <c r="B24" s="336" t="s">
        <v>76</v>
      </c>
      <c r="C24" s="327">
        <v>236</v>
      </c>
      <c r="D24" s="211">
        <v>160</v>
      </c>
      <c r="E24" s="202">
        <v>2</v>
      </c>
      <c r="F24" s="202">
        <v>1</v>
      </c>
      <c r="G24" s="202">
        <v>17</v>
      </c>
      <c r="H24" s="202">
        <v>1</v>
      </c>
      <c r="I24" s="202">
        <v>1</v>
      </c>
      <c r="J24" s="202" t="s">
        <v>168</v>
      </c>
      <c r="K24" s="342" t="s">
        <v>168</v>
      </c>
      <c r="L24" s="337">
        <v>54</v>
      </c>
      <c r="M24" s="325"/>
    </row>
    <row r="25" spans="1:13" ht="18.600000000000001" thickTop="1" thickBot="1">
      <c r="A25" s="728"/>
      <c r="B25" s="328" t="s">
        <v>30</v>
      </c>
      <c r="C25" s="327">
        <v>236</v>
      </c>
      <c r="D25" s="205">
        <v>160</v>
      </c>
      <c r="E25" s="205">
        <v>2</v>
      </c>
      <c r="F25" s="205">
        <v>1</v>
      </c>
      <c r="G25" s="205">
        <v>17</v>
      </c>
      <c r="H25" s="205">
        <v>1</v>
      </c>
      <c r="I25" s="205">
        <v>1</v>
      </c>
      <c r="J25" s="205" t="s">
        <v>168</v>
      </c>
      <c r="K25" s="343" t="s">
        <v>168</v>
      </c>
      <c r="L25" s="344">
        <v>54</v>
      </c>
      <c r="M25" s="325"/>
    </row>
    <row r="26" spans="1:13" ht="18.600000000000001" thickTop="1" thickBot="1">
      <c r="A26" s="725" t="s">
        <v>38</v>
      </c>
      <c r="B26" s="336" t="s">
        <v>76</v>
      </c>
      <c r="C26" s="327">
        <v>1636</v>
      </c>
      <c r="D26" s="201">
        <v>1108</v>
      </c>
      <c r="E26" s="201">
        <v>1</v>
      </c>
      <c r="F26" s="201">
        <v>12</v>
      </c>
      <c r="G26" s="201">
        <v>166</v>
      </c>
      <c r="H26" s="201">
        <v>10</v>
      </c>
      <c r="I26" s="201">
        <v>6</v>
      </c>
      <c r="J26" s="201" t="s">
        <v>168</v>
      </c>
      <c r="K26" s="456">
        <v>52</v>
      </c>
      <c r="L26" s="337">
        <v>281</v>
      </c>
      <c r="M26" s="325"/>
    </row>
    <row r="27" spans="1:13" ht="18.600000000000001" thickTop="1" thickBot="1">
      <c r="A27" s="726"/>
      <c r="B27" s="332" t="s">
        <v>37</v>
      </c>
      <c r="C27" s="327">
        <v>1334</v>
      </c>
      <c r="D27" s="198">
        <v>904</v>
      </c>
      <c r="E27" s="198">
        <v>1</v>
      </c>
      <c r="F27" s="198">
        <v>9</v>
      </c>
      <c r="G27" s="198">
        <v>135</v>
      </c>
      <c r="H27" s="198">
        <v>9</v>
      </c>
      <c r="I27" s="198">
        <v>4</v>
      </c>
      <c r="J27" s="198" t="s">
        <v>168</v>
      </c>
      <c r="K27" s="329">
        <v>44</v>
      </c>
      <c r="L27" s="330">
        <v>228</v>
      </c>
      <c r="M27" s="325"/>
    </row>
    <row r="28" spans="1:13" ht="18.600000000000001" thickTop="1" thickBot="1">
      <c r="A28" s="726"/>
      <c r="B28" s="333" t="s">
        <v>36</v>
      </c>
      <c r="C28" s="327">
        <v>76</v>
      </c>
      <c r="D28" s="198">
        <v>45</v>
      </c>
      <c r="E28" s="198" t="s">
        <v>168</v>
      </c>
      <c r="F28" s="198">
        <v>1</v>
      </c>
      <c r="G28" s="198">
        <v>11</v>
      </c>
      <c r="H28" s="198">
        <v>1</v>
      </c>
      <c r="I28" s="198" t="s">
        <v>168</v>
      </c>
      <c r="J28" s="198" t="s">
        <v>168</v>
      </c>
      <c r="K28" s="272">
        <v>2</v>
      </c>
      <c r="L28" s="330">
        <v>16</v>
      </c>
      <c r="M28" s="325"/>
    </row>
    <row r="29" spans="1:13" ht="18.600000000000001" thickTop="1" thickBot="1">
      <c r="A29" s="726"/>
      <c r="B29" s="333" t="s">
        <v>35</v>
      </c>
      <c r="C29" s="327">
        <v>49</v>
      </c>
      <c r="D29" s="198">
        <v>36</v>
      </c>
      <c r="E29" s="198" t="s">
        <v>168</v>
      </c>
      <c r="F29" s="198" t="s">
        <v>168</v>
      </c>
      <c r="G29" s="198">
        <v>5</v>
      </c>
      <c r="H29" s="198" t="s">
        <v>168</v>
      </c>
      <c r="I29" s="198" t="s">
        <v>168</v>
      </c>
      <c r="J29" s="198" t="s">
        <v>168</v>
      </c>
      <c r="K29" s="272">
        <v>2</v>
      </c>
      <c r="L29" s="330">
        <v>6</v>
      </c>
      <c r="M29" s="325"/>
    </row>
    <row r="30" spans="1:13" ht="18.600000000000001" thickTop="1" thickBot="1">
      <c r="A30" s="727"/>
      <c r="B30" s="335" t="s">
        <v>34</v>
      </c>
      <c r="C30" s="327">
        <v>177</v>
      </c>
      <c r="D30" s="198">
        <v>123</v>
      </c>
      <c r="E30" s="198" t="s">
        <v>168</v>
      </c>
      <c r="F30" s="198">
        <v>2</v>
      </c>
      <c r="G30" s="198">
        <v>15</v>
      </c>
      <c r="H30" s="198" t="s">
        <v>168</v>
      </c>
      <c r="I30" s="198">
        <v>2</v>
      </c>
      <c r="J30" s="198" t="s">
        <v>168</v>
      </c>
      <c r="K30" s="270">
        <v>4</v>
      </c>
      <c r="L30" s="330">
        <v>31</v>
      </c>
      <c r="M30" s="325"/>
    </row>
    <row r="31" spans="1:13" ht="18.600000000000001" thickTop="1" thickBot="1">
      <c r="A31" s="725" t="s">
        <v>63</v>
      </c>
      <c r="B31" s="336" t="s">
        <v>76</v>
      </c>
      <c r="C31" s="327">
        <v>717</v>
      </c>
      <c r="D31" s="201">
        <v>462</v>
      </c>
      <c r="E31" s="201" t="s">
        <v>168</v>
      </c>
      <c r="F31" s="201">
        <v>2</v>
      </c>
      <c r="G31" s="201">
        <v>66</v>
      </c>
      <c r="H31" s="201">
        <v>3</v>
      </c>
      <c r="I31" s="201">
        <v>2</v>
      </c>
      <c r="J31" s="201">
        <v>1</v>
      </c>
      <c r="K31" s="456">
        <v>25</v>
      </c>
      <c r="L31" s="337">
        <v>156</v>
      </c>
      <c r="M31" s="325"/>
    </row>
    <row r="32" spans="1:13" ht="18.600000000000001" thickTop="1" thickBot="1">
      <c r="A32" s="726"/>
      <c r="B32" s="332" t="s">
        <v>17</v>
      </c>
      <c r="C32" s="327">
        <v>290</v>
      </c>
      <c r="D32" s="198">
        <v>197</v>
      </c>
      <c r="E32" s="198" t="s">
        <v>168</v>
      </c>
      <c r="F32" s="198">
        <v>1</v>
      </c>
      <c r="G32" s="198">
        <v>24</v>
      </c>
      <c r="H32" s="198">
        <v>1</v>
      </c>
      <c r="I32" s="198">
        <v>1</v>
      </c>
      <c r="J32" s="198" t="s">
        <v>168</v>
      </c>
      <c r="K32" s="329">
        <v>15</v>
      </c>
      <c r="L32" s="330">
        <v>51</v>
      </c>
      <c r="M32" s="325"/>
    </row>
    <row r="33" spans="1:13" ht="18.600000000000001" thickTop="1" thickBot="1">
      <c r="A33" s="726"/>
      <c r="B33" s="333" t="s">
        <v>16</v>
      </c>
      <c r="C33" s="327">
        <v>44</v>
      </c>
      <c r="D33" s="37">
        <v>22</v>
      </c>
      <c r="E33" s="37" t="s">
        <v>168</v>
      </c>
      <c r="F33" s="37" t="s">
        <v>168</v>
      </c>
      <c r="G33" s="37">
        <v>6</v>
      </c>
      <c r="H33" s="37" t="s">
        <v>168</v>
      </c>
      <c r="I33" s="37" t="s">
        <v>168</v>
      </c>
      <c r="J33" s="37" t="s">
        <v>168</v>
      </c>
      <c r="K33" s="41" t="s">
        <v>168</v>
      </c>
      <c r="L33" s="345">
        <v>16</v>
      </c>
      <c r="M33" s="325"/>
    </row>
    <row r="34" spans="1:13" ht="18.600000000000001" thickTop="1" thickBot="1">
      <c r="A34" s="726"/>
      <c r="B34" s="333" t="s">
        <v>15</v>
      </c>
      <c r="C34" s="327">
        <v>129</v>
      </c>
      <c r="D34" s="37">
        <v>86</v>
      </c>
      <c r="E34" s="37" t="s">
        <v>168</v>
      </c>
      <c r="F34" s="37" t="s">
        <v>168</v>
      </c>
      <c r="G34" s="37">
        <v>9</v>
      </c>
      <c r="H34" s="37" t="s">
        <v>168</v>
      </c>
      <c r="I34" s="37">
        <v>1</v>
      </c>
      <c r="J34" s="37" t="s">
        <v>168</v>
      </c>
      <c r="K34" s="41">
        <v>2</v>
      </c>
      <c r="L34" s="345">
        <v>31</v>
      </c>
      <c r="M34" s="325"/>
    </row>
    <row r="35" spans="1:13" ht="18.600000000000001" thickTop="1" thickBot="1">
      <c r="A35" s="726"/>
      <c r="B35" s="333" t="s">
        <v>14</v>
      </c>
      <c r="C35" s="327">
        <v>65</v>
      </c>
      <c r="D35" s="37">
        <v>43</v>
      </c>
      <c r="E35" s="37" t="s">
        <v>168</v>
      </c>
      <c r="F35" s="37" t="s">
        <v>168</v>
      </c>
      <c r="G35" s="37">
        <v>8</v>
      </c>
      <c r="H35" s="37" t="s">
        <v>168</v>
      </c>
      <c r="I35" s="37" t="s">
        <v>168</v>
      </c>
      <c r="J35" s="37" t="s">
        <v>168</v>
      </c>
      <c r="K35" s="41">
        <v>2</v>
      </c>
      <c r="L35" s="345">
        <v>12</v>
      </c>
      <c r="M35" s="325"/>
    </row>
    <row r="36" spans="1:13" ht="18.600000000000001" thickTop="1" thickBot="1">
      <c r="A36" s="726"/>
      <c r="B36" s="333" t="s">
        <v>13</v>
      </c>
      <c r="C36" s="327">
        <v>58</v>
      </c>
      <c r="D36" s="37">
        <v>37</v>
      </c>
      <c r="E36" s="37" t="s">
        <v>168</v>
      </c>
      <c r="F36" s="37">
        <v>1</v>
      </c>
      <c r="G36" s="37">
        <v>4</v>
      </c>
      <c r="H36" s="37" t="s">
        <v>168</v>
      </c>
      <c r="I36" s="37" t="s">
        <v>168</v>
      </c>
      <c r="J36" s="37" t="s">
        <v>168</v>
      </c>
      <c r="K36" s="41" t="s">
        <v>168</v>
      </c>
      <c r="L36" s="345">
        <v>16</v>
      </c>
      <c r="M36" s="325"/>
    </row>
    <row r="37" spans="1:13" ht="18.600000000000001" thickTop="1" thickBot="1">
      <c r="A37" s="727"/>
      <c r="B37" s="335" t="s">
        <v>12</v>
      </c>
      <c r="C37" s="327">
        <v>131</v>
      </c>
      <c r="D37" s="339">
        <v>77</v>
      </c>
      <c r="E37" s="339" t="s">
        <v>168</v>
      </c>
      <c r="F37" s="339" t="s">
        <v>168</v>
      </c>
      <c r="G37" s="339">
        <v>15</v>
      </c>
      <c r="H37" s="339">
        <v>2</v>
      </c>
      <c r="I37" s="339" t="s">
        <v>168</v>
      </c>
      <c r="J37" s="339">
        <v>1</v>
      </c>
      <c r="K37" s="340">
        <v>6</v>
      </c>
      <c r="L37" s="457">
        <v>30</v>
      </c>
      <c r="M37" s="325"/>
    </row>
    <row r="38" spans="1:13" ht="18.600000000000001" thickTop="1" thickBot="1">
      <c r="A38" s="725" t="s">
        <v>27</v>
      </c>
      <c r="B38" s="336" t="s">
        <v>76</v>
      </c>
      <c r="C38" s="327">
        <v>3529</v>
      </c>
      <c r="D38" s="201">
        <v>2418</v>
      </c>
      <c r="E38" s="201">
        <v>4</v>
      </c>
      <c r="F38" s="201">
        <v>36</v>
      </c>
      <c r="G38" s="201">
        <v>347</v>
      </c>
      <c r="H38" s="201">
        <v>20</v>
      </c>
      <c r="I38" s="201">
        <v>6</v>
      </c>
      <c r="J38" s="201">
        <v>1</v>
      </c>
      <c r="K38" s="203">
        <v>125</v>
      </c>
      <c r="L38" s="204">
        <v>572</v>
      </c>
      <c r="M38" s="346"/>
    </row>
    <row r="39" spans="1:13" ht="18.600000000000001" thickTop="1" thickBot="1">
      <c r="A39" s="726"/>
      <c r="B39" s="347" t="s">
        <v>26</v>
      </c>
      <c r="C39" s="327">
        <v>1678</v>
      </c>
      <c r="D39" s="37">
        <v>1167</v>
      </c>
      <c r="E39" s="37">
        <v>1</v>
      </c>
      <c r="F39" s="37">
        <v>15</v>
      </c>
      <c r="G39" s="37">
        <v>160</v>
      </c>
      <c r="H39" s="37">
        <v>9</v>
      </c>
      <c r="I39" s="37">
        <v>4</v>
      </c>
      <c r="J39" s="37">
        <v>1</v>
      </c>
      <c r="K39" s="329">
        <v>67</v>
      </c>
      <c r="L39" s="458">
        <v>254</v>
      </c>
      <c r="M39" s="325"/>
    </row>
    <row r="40" spans="1:13" ht="18.600000000000001" thickTop="1" thickBot="1">
      <c r="A40" s="726"/>
      <c r="B40" s="333" t="s">
        <v>25</v>
      </c>
      <c r="C40" s="327">
        <v>757</v>
      </c>
      <c r="D40" s="37">
        <v>511</v>
      </c>
      <c r="E40" s="37">
        <v>1</v>
      </c>
      <c r="F40" s="37">
        <v>8</v>
      </c>
      <c r="G40" s="37">
        <v>76</v>
      </c>
      <c r="H40" s="37">
        <v>6</v>
      </c>
      <c r="I40" s="37">
        <v>2</v>
      </c>
      <c r="J40" s="37" t="s">
        <v>168</v>
      </c>
      <c r="K40" s="41">
        <v>23</v>
      </c>
      <c r="L40" s="458">
        <v>130</v>
      </c>
      <c r="M40" s="325"/>
    </row>
    <row r="41" spans="1:13" ht="18.600000000000001" thickTop="1" thickBot="1">
      <c r="A41" s="726"/>
      <c r="B41" s="333" t="s">
        <v>24</v>
      </c>
      <c r="C41" s="327">
        <v>754</v>
      </c>
      <c r="D41" s="37">
        <v>517</v>
      </c>
      <c r="E41" s="348">
        <v>1</v>
      </c>
      <c r="F41" s="348">
        <v>9</v>
      </c>
      <c r="G41" s="348">
        <v>66</v>
      </c>
      <c r="H41" s="348">
        <v>1</v>
      </c>
      <c r="I41" s="348" t="s">
        <v>168</v>
      </c>
      <c r="J41" s="348" t="s">
        <v>168</v>
      </c>
      <c r="K41" s="349">
        <v>22</v>
      </c>
      <c r="L41" s="350">
        <v>138</v>
      </c>
      <c r="M41" s="325"/>
    </row>
    <row r="42" spans="1:13" ht="18.600000000000001" thickTop="1" thickBot="1">
      <c r="A42" s="726"/>
      <c r="B42" s="333" t="s">
        <v>23</v>
      </c>
      <c r="C42" s="327">
        <v>324</v>
      </c>
      <c r="D42" s="37">
        <v>215</v>
      </c>
      <c r="E42" s="37">
        <v>1</v>
      </c>
      <c r="F42" s="37">
        <v>4</v>
      </c>
      <c r="G42" s="37">
        <v>44</v>
      </c>
      <c r="H42" s="37">
        <v>3</v>
      </c>
      <c r="I42" s="37" t="s">
        <v>168</v>
      </c>
      <c r="J42" s="37" t="s">
        <v>168</v>
      </c>
      <c r="K42" s="41">
        <v>12</v>
      </c>
      <c r="L42" s="345">
        <v>45</v>
      </c>
      <c r="M42" s="325"/>
    </row>
    <row r="43" spans="1:13" ht="18.600000000000001" thickTop="1" thickBot="1">
      <c r="A43" s="727"/>
      <c r="B43" s="335" t="s">
        <v>22</v>
      </c>
      <c r="C43" s="327">
        <v>16</v>
      </c>
      <c r="D43" s="37">
        <v>8</v>
      </c>
      <c r="E43" s="339" t="s">
        <v>168</v>
      </c>
      <c r="F43" s="339" t="s">
        <v>168</v>
      </c>
      <c r="G43" s="339">
        <v>1</v>
      </c>
      <c r="H43" s="339">
        <v>1</v>
      </c>
      <c r="I43" s="339" t="s">
        <v>168</v>
      </c>
      <c r="J43" s="339" t="s">
        <v>168</v>
      </c>
      <c r="K43" s="340">
        <v>1</v>
      </c>
      <c r="L43" s="457">
        <v>5</v>
      </c>
      <c r="M43" s="325"/>
    </row>
    <row r="44" spans="1:13" ht="18.600000000000001" thickTop="1" thickBot="1">
      <c r="A44" s="728" t="s">
        <v>21</v>
      </c>
      <c r="B44" s="336" t="s">
        <v>76</v>
      </c>
      <c r="C44" s="327">
        <v>2380</v>
      </c>
      <c r="D44" s="201">
        <v>1638</v>
      </c>
      <c r="E44" s="201">
        <v>1</v>
      </c>
      <c r="F44" s="201">
        <v>15</v>
      </c>
      <c r="G44" s="201">
        <v>201</v>
      </c>
      <c r="H44" s="201">
        <v>4</v>
      </c>
      <c r="I44" s="201">
        <v>3</v>
      </c>
      <c r="J44" s="201">
        <v>1</v>
      </c>
      <c r="K44" s="203">
        <v>66</v>
      </c>
      <c r="L44" s="204">
        <v>451</v>
      </c>
      <c r="M44" s="325"/>
    </row>
    <row r="45" spans="1:13" ht="18.600000000000001" thickTop="1" thickBot="1">
      <c r="A45" s="728"/>
      <c r="B45" s="332" t="s">
        <v>20</v>
      </c>
      <c r="C45" s="327">
        <v>1737</v>
      </c>
      <c r="D45" s="37">
        <v>1179</v>
      </c>
      <c r="E45" s="37">
        <v>1</v>
      </c>
      <c r="F45" s="37">
        <v>8</v>
      </c>
      <c r="G45" s="37">
        <v>140</v>
      </c>
      <c r="H45" s="37">
        <v>1</v>
      </c>
      <c r="I45" s="37" t="s">
        <v>168</v>
      </c>
      <c r="J45" s="37" t="s">
        <v>168</v>
      </c>
      <c r="K45" s="329">
        <v>46</v>
      </c>
      <c r="L45" s="345">
        <v>362</v>
      </c>
      <c r="M45" s="325"/>
    </row>
    <row r="46" spans="1:13" ht="18.600000000000001" thickTop="1" thickBot="1">
      <c r="A46" s="729"/>
      <c r="B46" s="351" t="s">
        <v>19</v>
      </c>
      <c r="C46" s="463">
        <v>643</v>
      </c>
      <c r="D46" s="352">
        <v>459</v>
      </c>
      <c r="E46" s="216" t="s">
        <v>168</v>
      </c>
      <c r="F46" s="216">
        <v>7</v>
      </c>
      <c r="G46" s="216">
        <v>61</v>
      </c>
      <c r="H46" s="216">
        <v>3</v>
      </c>
      <c r="I46" s="216">
        <v>3</v>
      </c>
      <c r="J46" s="216">
        <v>1</v>
      </c>
      <c r="K46" s="273">
        <v>20</v>
      </c>
      <c r="L46" s="353">
        <v>89</v>
      </c>
      <c r="M46" s="325"/>
    </row>
    <row r="47" spans="1:13">
      <c r="A47" s="712" t="s">
        <v>5</v>
      </c>
      <c r="B47" s="712"/>
      <c r="C47" s="31"/>
      <c r="D47" s="31"/>
      <c r="E47" s="31"/>
      <c r="F47" s="31"/>
      <c r="G47" s="31"/>
      <c r="H47" s="31"/>
      <c r="I47" s="31"/>
      <c r="J47" s="31"/>
      <c r="K47" s="31"/>
      <c r="L47" s="31"/>
    </row>
  </sheetData>
  <mergeCells count="14">
    <mergeCell ref="H1:L1"/>
    <mergeCell ref="A10:A16"/>
    <mergeCell ref="A9:B9"/>
    <mergeCell ref="A24:A25"/>
    <mergeCell ref="A3:B3"/>
    <mergeCell ref="A4:A8"/>
    <mergeCell ref="A31:A37"/>
    <mergeCell ref="A38:A43"/>
    <mergeCell ref="A1:E1"/>
    <mergeCell ref="A44:A46"/>
    <mergeCell ref="A47:B47"/>
    <mergeCell ref="A17:A19"/>
    <mergeCell ref="A20:A23"/>
    <mergeCell ref="A26:A30"/>
  </mergeCells>
  <phoneticPr fontId="1"/>
  <conditionalFormatting sqref="M1:M65534">
    <cfRule type="cellIs" dxfId="0" priority="1" stopIfTrue="1" operator="equal">
      <formula>"いやん間違ってる～"</formula>
    </cfRule>
  </conditionalFormatting>
  <pageMargins left="0.59055118110236227" right="0.59055118110236227" top="0.59055118110236227" bottom="0.59055118110236227" header="0.39370078740157483" footer="0.39370078740157483"/>
  <pageSetup paperSize="9" scale="68" orientation="portrait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showGridLines="0" view="pageBreakPreview" zoomScale="98" zoomScaleNormal="100" zoomScaleSheetLayoutView="98" workbookViewId="0">
      <pane ySplit="2" topLeftCell="A18" activePane="bottomLeft" state="frozen"/>
      <selection pane="bottomLeft" activeCell="J31" sqref="J31"/>
    </sheetView>
  </sheetViews>
  <sheetFormatPr defaultColWidth="9" defaultRowHeight="17.399999999999999"/>
  <cols>
    <col min="1" max="1" width="15.44140625" style="29" customWidth="1"/>
    <col min="2" max="2" width="9.6640625" style="29" customWidth="1"/>
    <col min="3" max="7" width="10.77734375" style="29" customWidth="1"/>
    <col min="8" max="16384" width="9" style="29"/>
  </cols>
  <sheetData>
    <row r="1" spans="1:7" ht="18" thickBot="1">
      <c r="A1" s="413" t="s">
        <v>148</v>
      </c>
      <c r="B1" s="445"/>
      <c r="C1" s="354"/>
      <c r="D1" s="355"/>
      <c r="E1" s="459"/>
      <c r="F1" s="355"/>
      <c r="G1" s="355" t="s">
        <v>154</v>
      </c>
    </row>
    <row r="2" spans="1:7" ht="35.4" thickBot="1">
      <c r="A2" s="274" t="s">
        <v>112</v>
      </c>
      <c r="B2" s="446" t="s">
        <v>57</v>
      </c>
      <c r="C2" s="52" t="s">
        <v>120</v>
      </c>
      <c r="D2" s="52" t="s">
        <v>133</v>
      </c>
      <c r="E2" s="275" t="s">
        <v>142</v>
      </c>
      <c r="F2" s="52" t="s">
        <v>151</v>
      </c>
      <c r="G2" s="464" t="s">
        <v>155</v>
      </c>
    </row>
    <row r="3" spans="1:7" ht="18" thickBot="1">
      <c r="A3" s="622" t="s">
        <v>10</v>
      </c>
      <c r="B3" s="623"/>
      <c r="C3" s="213">
        <v>56616</v>
      </c>
      <c r="D3" s="213">
        <v>55799</v>
      </c>
      <c r="E3" s="213">
        <v>54676</v>
      </c>
      <c r="F3" s="213">
        <v>53314</v>
      </c>
      <c r="G3" s="213">
        <v>51991</v>
      </c>
    </row>
    <row r="4" spans="1:7" ht="18.600000000000001" thickTop="1" thickBot="1">
      <c r="A4" s="736"/>
      <c r="B4" s="75" t="s">
        <v>76</v>
      </c>
      <c r="C4" s="202">
        <v>37609</v>
      </c>
      <c r="D4" s="202">
        <v>36917</v>
      </c>
      <c r="E4" s="202">
        <v>36261</v>
      </c>
      <c r="F4" s="202">
        <v>35299</v>
      </c>
      <c r="G4" s="202">
        <v>34368</v>
      </c>
    </row>
    <row r="5" spans="1:7" ht="18.75" customHeight="1" thickTop="1">
      <c r="A5" s="737"/>
      <c r="B5" s="67" t="s">
        <v>51</v>
      </c>
      <c r="C5" s="49">
        <v>21317</v>
      </c>
      <c r="D5" s="49">
        <v>20917</v>
      </c>
      <c r="E5" s="49">
        <v>20636</v>
      </c>
      <c r="F5" s="49">
        <v>20081</v>
      </c>
      <c r="G5" s="49">
        <v>19528</v>
      </c>
    </row>
    <row r="6" spans="1:7">
      <c r="A6" s="737"/>
      <c r="B6" s="225" t="s">
        <v>50</v>
      </c>
      <c r="C6" s="38">
        <v>7056</v>
      </c>
      <c r="D6" s="38">
        <v>6898</v>
      </c>
      <c r="E6" s="38">
        <v>6802</v>
      </c>
      <c r="F6" s="38">
        <v>6623</v>
      </c>
      <c r="G6" s="38">
        <v>6415</v>
      </c>
    </row>
    <row r="7" spans="1:7">
      <c r="A7" s="737"/>
      <c r="B7" s="225" t="s">
        <v>49</v>
      </c>
      <c r="C7" s="30">
        <v>5717</v>
      </c>
      <c r="D7" s="30">
        <v>5629</v>
      </c>
      <c r="E7" s="30">
        <v>5493</v>
      </c>
      <c r="F7" s="30">
        <v>5390</v>
      </c>
      <c r="G7" s="30">
        <v>5270</v>
      </c>
    </row>
    <row r="8" spans="1:7" ht="18" thickBot="1">
      <c r="A8" s="737"/>
      <c r="B8" s="226" t="s">
        <v>48</v>
      </c>
      <c r="C8" s="221">
        <v>3519</v>
      </c>
      <c r="D8" s="221">
        <v>3473</v>
      </c>
      <c r="E8" s="221">
        <v>3330</v>
      </c>
      <c r="F8" s="221">
        <v>3205</v>
      </c>
      <c r="G8" s="221">
        <v>3155</v>
      </c>
    </row>
    <row r="9" spans="1:7" ht="18" thickBot="1">
      <c r="A9" s="734" t="s">
        <v>11</v>
      </c>
      <c r="B9" s="735"/>
      <c r="C9" s="208">
        <v>19007</v>
      </c>
      <c r="D9" s="208">
        <v>18882</v>
      </c>
      <c r="E9" s="208">
        <v>18415</v>
      </c>
      <c r="F9" s="208">
        <v>18015</v>
      </c>
      <c r="G9" s="208">
        <v>17623</v>
      </c>
    </row>
    <row r="10" spans="1:7" ht="18.600000000000001" thickTop="1" thickBot="1">
      <c r="A10" s="738" t="s">
        <v>105</v>
      </c>
      <c r="B10" s="75" t="s">
        <v>76</v>
      </c>
      <c r="C10" s="202" t="s">
        <v>168</v>
      </c>
      <c r="D10" s="202" t="s">
        <v>168</v>
      </c>
      <c r="E10" s="202" t="s">
        <v>168</v>
      </c>
      <c r="F10" s="202" t="s">
        <v>168</v>
      </c>
      <c r="G10" s="202" t="s">
        <v>168</v>
      </c>
    </row>
    <row r="11" spans="1:7" ht="18" thickTop="1">
      <c r="A11" s="739"/>
      <c r="B11" s="68" t="s">
        <v>51</v>
      </c>
      <c r="C11" s="217" t="s">
        <v>168</v>
      </c>
      <c r="D11" s="217" t="s">
        <v>168</v>
      </c>
      <c r="E11" s="217" t="s">
        <v>168</v>
      </c>
      <c r="F11" s="217" t="s">
        <v>168</v>
      </c>
      <c r="G11" s="217" t="s">
        <v>168</v>
      </c>
    </row>
    <row r="12" spans="1:7" ht="18" thickBot="1">
      <c r="A12" s="688" t="s">
        <v>47</v>
      </c>
      <c r="B12" s="75" t="s">
        <v>76</v>
      </c>
      <c r="C12" s="202">
        <v>6874</v>
      </c>
      <c r="D12" s="202">
        <v>6810</v>
      </c>
      <c r="E12" s="202">
        <v>6667</v>
      </c>
      <c r="F12" s="202">
        <v>6591</v>
      </c>
      <c r="G12" s="202">
        <v>6442</v>
      </c>
    </row>
    <row r="13" spans="1:7" ht="18" thickTop="1">
      <c r="A13" s="689"/>
      <c r="B13" s="69" t="s">
        <v>46</v>
      </c>
      <c r="C13" s="218">
        <v>2011</v>
      </c>
      <c r="D13" s="218">
        <v>1947</v>
      </c>
      <c r="E13" s="218">
        <v>1876</v>
      </c>
      <c r="F13" s="218">
        <v>1850</v>
      </c>
      <c r="G13" s="218">
        <v>1796</v>
      </c>
    </row>
    <row r="14" spans="1:7">
      <c r="A14" s="689"/>
      <c r="B14" s="70" t="s">
        <v>39</v>
      </c>
      <c r="C14" s="219">
        <v>2611</v>
      </c>
      <c r="D14" s="219">
        <v>2620</v>
      </c>
      <c r="E14" s="219">
        <v>2568</v>
      </c>
      <c r="F14" s="219">
        <v>2551</v>
      </c>
      <c r="G14" s="219">
        <v>2519</v>
      </c>
    </row>
    <row r="15" spans="1:7">
      <c r="A15" s="689"/>
      <c r="B15" s="70" t="s">
        <v>33</v>
      </c>
      <c r="C15" s="36">
        <v>1534</v>
      </c>
      <c r="D15" s="36">
        <v>1535</v>
      </c>
      <c r="E15" s="36">
        <v>1505</v>
      </c>
      <c r="F15" s="36">
        <v>1508</v>
      </c>
      <c r="G15" s="36">
        <v>1458</v>
      </c>
    </row>
    <row r="16" spans="1:7">
      <c r="A16" s="689"/>
      <c r="B16" s="128" t="s">
        <v>32</v>
      </c>
      <c r="C16" s="36">
        <v>364</v>
      </c>
      <c r="D16" s="36">
        <v>370</v>
      </c>
      <c r="E16" s="36">
        <v>385</v>
      </c>
      <c r="F16" s="36">
        <v>368</v>
      </c>
      <c r="G16" s="36">
        <v>363</v>
      </c>
    </row>
    <row r="17" spans="1:7">
      <c r="A17" s="689"/>
      <c r="B17" s="70" t="s">
        <v>45</v>
      </c>
      <c r="C17" s="36">
        <v>196</v>
      </c>
      <c r="D17" s="36">
        <v>190</v>
      </c>
      <c r="E17" s="36">
        <v>183</v>
      </c>
      <c r="F17" s="36">
        <v>168</v>
      </c>
      <c r="G17" s="36">
        <v>167</v>
      </c>
    </row>
    <row r="18" spans="1:7">
      <c r="A18" s="666"/>
      <c r="B18" s="227" t="s">
        <v>44</v>
      </c>
      <c r="C18" s="39">
        <v>158</v>
      </c>
      <c r="D18" s="39">
        <v>148</v>
      </c>
      <c r="E18" s="39">
        <v>150</v>
      </c>
      <c r="F18" s="39">
        <v>146</v>
      </c>
      <c r="G18" s="39">
        <v>139</v>
      </c>
    </row>
    <row r="19" spans="1:7" ht="18" thickBot="1">
      <c r="A19" s="688" t="s">
        <v>64</v>
      </c>
      <c r="B19" s="75" t="s">
        <v>76</v>
      </c>
      <c r="C19" s="202">
        <v>1695</v>
      </c>
      <c r="D19" s="202">
        <v>1689</v>
      </c>
      <c r="E19" s="202">
        <v>1668</v>
      </c>
      <c r="F19" s="202">
        <v>1671</v>
      </c>
      <c r="G19" s="202">
        <v>1661</v>
      </c>
    </row>
    <row r="20" spans="1:7" ht="18" thickTop="1">
      <c r="A20" s="689"/>
      <c r="B20" s="69" t="s">
        <v>29</v>
      </c>
      <c r="C20" s="217">
        <v>1083</v>
      </c>
      <c r="D20" s="217">
        <v>1106</v>
      </c>
      <c r="E20" s="217">
        <v>1099</v>
      </c>
      <c r="F20" s="217">
        <v>1117</v>
      </c>
      <c r="G20" s="217">
        <v>1096</v>
      </c>
    </row>
    <row r="21" spans="1:7">
      <c r="A21" s="666"/>
      <c r="B21" s="228" t="s">
        <v>28</v>
      </c>
      <c r="C21" s="39">
        <v>612</v>
      </c>
      <c r="D21" s="39">
        <v>583</v>
      </c>
      <c r="E21" s="39">
        <v>569</v>
      </c>
      <c r="F21" s="39">
        <v>554</v>
      </c>
      <c r="G21" s="39">
        <v>565</v>
      </c>
    </row>
    <row r="22" spans="1:7" ht="18" thickBot="1">
      <c r="A22" s="688" t="s">
        <v>43</v>
      </c>
      <c r="B22" s="75" t="s">
        <v>76</v>
      </c>
      <c r="C22" s="202">
        <v>1100</v>
      </c>
      <c r="D22" s="202">
        <v>1154</v>
      </c>
      <c r="E22" s="202">
        <v>1047</v>
      </c>
      <c r="F22" s="202">
        <v>1042</v>
      </c>
      <c r="G22" s="202">
        <v>1022</v>
      </c>
    </row>
    <row r="23" spans="1:7" ht="18" thickTop="1">
      <c r="A23" s="689"/>
      <c r="B23" s="69" t="s">
        <v>42</v>
      </c>
      <c r="C23" s="218">
        <v>663</v>
      </c>
      <c r="D23" s="218">
        <v>706</v>
      </c>
      <c r="E23" s="218">
        <v>597</v>
      </c>
      <c r="F23" s="218">
        <v>587</v>
      </c>
      <c r="G23" s="218">
        <v>579</v>
      </c>
    </row>
    <row r="24" spans="1:7">
      <c r="A24" s="689"/>
      <c r="B24" s="70" t="s">
        <v>41</v>
      </c>
      <c r="C24" s="36">
        <v>294</v>
      </c>
      <c r="D24" s="36">
        <v>304</v>
      </c>
      <c r="E24" s="36">
        <v>301</v>
      </c>
      <c r="F24" s="36">
        <v>309</v>
      </c>
      <c r="G24" s="36">
        <v>314</v>
      </c>
    </row>
    <row r="25" spans="1:7">
      <c r="A25" s="666"/>
      <c r="B25" s="227" t="s">
        <v>40</v>
      </c>
      <c r="C25" s="39">
        <v>143</v>
      </c>
      <c r="D25" s="39">
        <v>144</v>
      </c>
      <c r="E25" s="39">
        <v>149</v>
      </c>
      <c r="F25" s="39">
        <v>146</v>
      </c>
      <c r="G25" s="39">
        <v>129</v>
      </c>
    </row>
    <row r="26" spans="1:7" ht="18" thickBot="1">
      <c r="A26" s="688" t="s">
        <v>31</v>
      </c>
      <c r="B26" s="75" t="s">
        <v>76</v>
      </c>
      <c r="C26" s="202">
        <v>290</v>
      </c>
      <c r="D26" s="202">
        <v>280</v>
      </c>
      <c r="E26" s="202">
        <v>258</v>
      </c>
      <c r="F26" s="202">
        <v>243</v>
      </c>
      <c r="G26" s="202">
        <v>236</v>
      </c>
    </row>
    <row r="27" spans="1:7" ht="18" thickTop="1">
      <c r="A27" s="666"/>
      <c r="B27" s="68" t="s">
        <v>30</v>
      </c>
      <c r="C27" s="217">
        <v>290</v>
      </c>
      <c r="D27" s="217">
        <v>280</v>
      </c>
      <c r="E27" s="217">
        <v>258</v>
      </c>
      <c r="F27" s="217">
        <v>243</v>
      </c>
      <c r="G27" s="217">
        <v>236</v>
      </c>
    </row>
    <row r="28" spans="1:7" ht="18" thickBot="1">
      <c r="A28" s="688" t="s">
        <v>38</v>
      </c>
      <c r="B28" s="75" t="s">
        <v>76</v>
      </c>
      <c r="C28" s="206">
        <v>1885</v>
      </c>
      <c r="D28" s="206">
        <v>1833</v>
      </c>
      <c r="E28" s="206">
        <v>1772</v>
      </c>
      <c r="F28" s="206">
        <v>1687</v>
      </c>
      <c r="G28" s="206">
        <v>1636</v>
      </c>
    </row>
    <row r="29" spans="1:7" ht="18" thickTop="1">
      <c r="A29" s="689"/>
      <c r="B29" s="69" t="s">
        <v>37</v>
      </c>
      <c r="C29" s="222">
        <v>1535</v>
      </c>
      <c r="D29" s="222">
        <v>1496</v>
      </c>
      <c r="E29" s="222">
        <v>1444</v>
      </c>
      <c r="F29" s="222">
        <v>1376</v>
      </c>
      <c r="G29" s="222">
        <v>1334</v>
      </c>
    </row>
    <row r="30" spans="1:7">
      <c r="A30" s="689"/>
      <c r="B30" s="70" t="s">
        <v>36</v>
      </c>
      <c r="C30" s="36">
        <v>92</v>
      </c>
      <c r="D30" s="36">
        <v>91</v>
      </c>
      <c r="E30" s="36">
        <v>81</v>
      </c>
      <c r="F30" s="36">
        <v>79</v>
      </c>
      <c r="G30" s="36">
        <v>76</v>
      </c>
    </row>
    <row r="31" spans="1:7">
      <c r="A31" s="689"/>
      <c r="B31" s="70" t="s">
        <v>35</v>
      </c>
      <c r="C31" s="36">
        <v>48</v>
      </c>
      <c r="D31" s="36">
        <v>46</v>
      </c>
      <c r="E31" s="36">
        <v>47</v>
      </c>
      <c r="F31" s="36">
        <v>49</v>
      </c>
      <c r="G31" s="36">
        <v>49</v>
      </c>
    </row>
    <row r="32" spans="1:7">
      <c r="A32" s="666"/>
      <c r="B32" s="227" t="s">
        <v>34</v>
      </c>
      <c r="C32" s="39">
        <v>210</v>
      </c>
      <c r="D32" s="39">
        <v>200</v>
      </c>
      <c r="E32" s="39">
        <v>200</v>
      </c>
      <c r="F32" s="39">
        <v>183</v>
      </c>
      <c r="G32" s="39">
        <v>177</v>
      </c>
    </row>
    <row r="33" spans="1:8" ht="18" thickBot="1">
      <c r="A33" s="688" t="s">
        <v>63</v>
      </c>
      <c r="B33" s="75" t="s">
        <v>76</v>
      </c>
      <c r="C33" s="202">
        <v>829</v>
      </c>
      <c r="D33" s="202">
        <v>801</v>
      </c>
      <c r="E33" s="202">
        <v>773</v>
      </c>
      <c r="F33" s="202">
        <v>728</v>
      </c>
      <c r="G33" s="202">
        <v>717</v>
      </c>
    </row>
    <row r="34" spans="1:8" ht="18" thickTop="1">
      <c r="A34" s="689"/>
      <c r="B34" s="69" t="s">
        <v>17</v>
      </c>
      <c r="C34" s="217">
        <v>332</v>
      </c>
      <c r="D34" s="217">
        <v>313</v>
      </c>
      <c r="E34" s="217">
        <v>297</v>
      </c>
      <c r="F34" s="217">
        <v>289</v>
      </c>
      <c r="G34" s="217">
        <v>290</v>
      </c>
    </row>
    <row r="35" spans="1:8">
      <c r="A35" s="689"/>
      <c r="B35" s="70" t="s">
        <v>16</v>
      </c>
      <c r="C35" s="36">
        <v>57</v>
      </c>
      <c r="D35" s="36">
        <v>51</v>
      </c>
      <c r="E35" s="36">
        <v>49</v>
      </c>
      <c r="F35" s="36">
        <v>47</v>
      </c>
      <c r="G35" s="36">
        <v>44</v>
      </c>
    </row>
    <row r="36" spans="1:8">
      <c r="A36" s="689"/>
      <c r="B36" s="70" t="s">
        <v>15</v>
      </c>
      <c r="C36" s="36">
        <v>156</v>
      </c>
      <c r="D36" s="36">
        <v>148</v>
      </c>
      <c r="E36" s="36">
        <v>145</v>
      </c>
      <c r="F36" s="36">
        <v>135</v>
      </c>
      <c r="G36" s="36">
        <v>129</v>
      </c>
    </row>
    <row r="37" spans="1:8">
      <c r="A37" s="689"/>
      <c r="B37" s="70" t="s">
        <v>14</v>
      </c>
      <c r="C37" s="36">
        <v>73</v>
      </c>
      <c r="D37" s="36">
        <v>73</v>
      </c>
      <c r="E37" s="36">
        <v>73</v>
      </c>
      <c r="F37" s="36">
        <v>69</v>
      </c>
      <c r="G37" s="36">
        <v>65</v>
      </c>
    </row>
    <row r="38" spans="1:8">
      <c r="A38" s="689"/>
      <c r="B38" s="70" t="s">
        <v>13</v>
      </c>
      <c r="C38" s="36">
        <v>61</v>
      </c>
      <c r="D38" s="36">
        <v>65</v>
      </c>
      <c r="E38" s="36">
        <v>62</v>
      </c>
      <c r="F38" s="36">
        <v>58</v>
      </c>
      <c r="G38" s="36">
        <v>58</v>
      </c>
    </row>
    <row r="39" spans="1:8">
      <c r="A39" s="666"/>
      <c r="B39" s="227" t="s">
        <v>12</v>
      </c>
      <c r="C39" s="39">
        <v>150</v>
      </c>
      <c r="D39" s="39">
        <v>151</v>
      </c>
      <c r="E39" s="39">
        <v>147</v>
      </c>
      <c r="F39" s="39">
        <v>130</v>
      </c>
      <c r="G39" s="39">
        <v>131</v>
      </c>
    </row>
    <row r="40" spans="1:8" ht="18" thickBot="1">
      <c r="A40" s="688" t="s">
        <v>27</v>
      </c>
      <c r="B40" s="75" t="s">
        <v>76</v>
      </c>
      <c r="C40" s="202">
        <v>3842</v>
      </c>
      <c r="D40" s="202">
        <v>3778</v>
      </c>
      <c r="E40" s="202">
        <v>3698</v>
      </c>
      <c r="F40" s="202">
        <v>3592</v>
      </c>
      <c r="G40" s="202">
        <v>3529</v>
      </c>
    </row>
    <row r="41" spans="1:8" ht="18" thickTop="1">
      <c r="A41" s="689"/>
      <c r="B41" s="73" t="s">
        <v>26</v>
      </c>
      <c r="C41" s="217">
        <v>1839</v>
      </c>
      <c r="D41" s="217">
        <v>1841</v>
      </c>
      <c r="E41" s="217">
        <v>1784</v>
      </c>
      <c r="F41" s="217">
        <v>1719</v>
      </c>
      <c r="G41" s="217">
        <v>1678</v>
      </c>
    </row>
    <row r="42" spans="1:8">
      <c r="A42" s="689"/>
      <c r="B42" s="70" t="s">
        <v>25</v>
      </c>
      <c r="C42" s="36">
        <v>811</v>
      </c>
      <c r="D42" s="36">
        <v>795</v>
      </c>
      <c r="E42" s="36">
        <v>795</v>
      </c>
      <c r="F42" s="36">
        <v>764</v>
      </c>
      <c r="G42" s="36">
        <v>757</v>
      </c>
      <c r="H42" s="28"/>
    </row>
    <row r="43" spans="1:8">
      <c r="A43" s="689"/>
      <c r="B43" s="70" t="s">
        <v>24</v>
      </c>
      <c r="C43" s="36">
        <v>809</v>
      </c>
      <c r="D43" s="36">
        <v>779</v>
      </c>
      <c r="E43" s="36">
        <v>770</v>
      </c>
      <c r="F43" s="36">
        <v>768</v>
      </c>
      <c r="G43" s="36">
        <v>754</v>
      </c>
    </row>
    <row r="44" spans="1:8">
      <c r="A44" s="689"/>
      <c r="B44" s="70" t="s">
        <v>23</v>
      </c>
      <c r="C44" s="36">
        <v>367</v>
      </c>
      <c r="D44" s="36">
        <v>349</v>
      </c>
      <c r="E44" s="36">
        <v>333</v>
      </c>
      <c r="F44" s="36">
        <v>325</v>
      </c>
      <c r="G44" s="36">
        <v>324</v>
      </c>
    </row>
    <row r="45" spans="1:8">
      <c r="A45" s="666"/>
      <c r="B45" s="227" t="s">
        <v>22</v>
      </c>
      <c r="C45" s="39">
        <v>16</v>
      </c>
      <c r="D45" s="39">
        <v>14</v>
      </c>
      <c r="E45" s="39">
        <v>16</v>
      </c>
      <c r="F45" s="39">
        <v>16</v>
      </c>
      <c r="G45" s="39">
        <v>16</v>
      </c>
    </row>
    <row r="46" spans="1:8" ht="18" thickBot="1">
      <c r="A46" s="688" t="s">
        <v>21</v>
      </c>
      <c r="B46" s="75" t="s">
        <v>76</v>
      </c>
      <c r="C46" s="202">
        <v>2492</v>
      </c>
      <c r="D46" s="202">
        <v>2537</v>
      </c>
      <c r="E46" s="202">
        <v>2532</v>
      </c>
      <c r="F46" s="202">
        <v>2461</v>
      </c>
      <c r="G46" s="202">
        <v>2380</v>
      </c>
    </row>
    <row r="47" spans="1:8" ht="18" thickTop="1">
      <c r="A47" s="689"/>
      <c r="B47" s="69" t="s">
        <v>20</v>
      </c>
      <c r="C47" s="217">
        <v>1807</v>
      </c>
      <c r="D47" s="217">
        <v>1841</v>
      </c>
      <c r="E47" s="217">
        <v>1841</v>
      </c>
      <c r="F47" s="217">
        <v>1804</v>
      </c>
      <c r="G47" s="217">
        <v>1737</v>
      </c>
    </row>
    <row r="48" spans="1:8" ht="18" thickBot="1">
      <c r="A48" s="690"/>
      <c r="B48" s="74" t="s">
        <v>19</v>
      </c>
      <c r="C48" s="229">
        <v>685</v>
      </c>
      <c r="D48" s="229">
        <v>696</v>
      </c>
      <c r="E48" s="229">
        <v>691</v>
      </c>
      <c r="F48" s="229">
        <v>657</v>
      </c>
      <c r="G48" s="229">
        <v>643</v>
      </c>
    </row>
    <row r="49" spans="1:2">
      <c r="A49" s="448" t="s">
        <v>5</v>
      </c>
      <c r="B49" s="448"/>
    </row>
  </sheetData>
  <mergeCells count="12">
    <mergeCell ref="A3:B3"/>
    <mergeCell ref="A9:B9"/>
    <mergeCell ref="A4:A8"/>
    <mergeCell ref="A10:A11"/>
    <mergeCell ref="A12:A18"/>
    <mergeCell ref="A28:A32"/>
    <mergeCell ref="A33:A39"/>
    <mergeCell ref="A46:A48"/>
    <mergeCell ref="A40:A45"/>
    <mergeCell ref="A19:A21"/>
    <mergeCell ref="A26:A27"/>
    <mergeCell ref="A22:A25"/>
  </mergeCells>
  <phoneticPr fontId="1"/>
  <pageMargins left="0.59055118110236227" right="0.59055118110236227" top="0.59055118110236227" bottom="0.59055118110236227" header="0.39370078740157483" footer="0.39370078740157483"/>
  <pageSetup paperSize="9" scale="92" orientation="portrait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4母子・寡婦福祉 目次</vt:lpstr>
      <vt:lpstr>4-1</vt:lpstr>
      <vt:lpstr>4-2</vt:lpstr>
      <vt:lpstr>4-3 </vt:lpstr>
      <vt:lpstr>4-4</vt:lpstr>
      <vt:lpstr>4-5 （4-4に統合）</vt:lpstr>
      <vt:lpstr>4-6</vt:lpstr>
      <vt:lpstr>4-7</vt:lpstr>
      <vt:lpstr>4-8</vt:lpstr>
      <vt:lpstr>4-9 </vt:lpstr>
      <vt:lpstr>4-10 </vt:lpstr>
      <vt:lpstr>'4-1'!Print_Area</vt:lpstr>
      <vt:lpstr>'4-10 '!Print_Area</vt:lpstr>
      <vt:lpstr>'4-2'!Print_Area</vt:lpstr>
      <vt:lpstr>'4-3 '!Print_Area</vt:lpstr>
      <vt:lpstr>'4-4'!Print_Area</vt:lpstr>
      <vt:lpstr>'4-5 （4-4に統合）'!Print_Area</vt:lpstr>
      <vt:lpstr>'4-6'!Print_Area</vt:lpstr>
      <vt:lpstr>'4-7'!Print_Area</vt:lpstr>
      <vt:lpstr>'4-8'!Print_Area</vt:lpstr>
      <vt:lpstr>'4-9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 史恵</dc:creator>
  <cp:lastModifiedBy>user</cp:lastModifiedBy>
  <cp:lastPrinted>2024-09-05T05:46:34Z</cp:lastPrinted>
  <dcterms:created xsi:type="dcterms:W3CDTF">1997-11-04T00:47:51Z</dcterms:created>
  <dcterms:modified xsi:type="dcterms:W3CDTF">2025-02-19T05:26:44Z</dcterms:modified>
</cp:coreProperties>
</file>