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1 湯河原町★　水道、下水道（公共）、下水道、（特環）\"/>
    </mc:Choice>
  </mc:AlternateContent>
  <workbookProtection workbookAlgorithmName="SHA-512" workbookHashValue="rSsCPSW/A2OFpHeSerVEtOuhQaacSS5TCjQSdyGkD2ryZGV8iObkOq7cdvk/LLRINEcTk4oL8uoSnf1fiuoLAQ==" workbookSaltValue="aMGVxRKlm+Hd/Dx1N/3lRA=="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B10" i="4" s="1"/>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BB10" i="4"/>
  <c r="W10" i="4"/>
  <c r="I10" i="4"/>
  <c r="BB8" i="4"/>
  <c r="AT8" i="4"/>
  <c r="AL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<sst xmlns="http://schemas.openxmlformats.org/spreadsheetml/2006/main" count="228" uniqueCount="114">
  <si>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</si>
  <si>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</si>
  <si>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</si>
  <si>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</si>
  <si>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</si>
  <si>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</si>
  <si>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</si>
  <si>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</si>
  <si>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</si>
  <si>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</si>
  <si>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</si>
  <si>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</si>
  <si>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</si>
  <si>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</si>
  <si>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</si>
  <si>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</si>
  <si>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</si>
  <si>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</si>
  <si>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</si>
  <si>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</si>
  <si>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</si>
  <si>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</si>
  <si>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</si>
  <si>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</si>
  <si>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</si>
  <si>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</si>
  <si>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</si>
  <si>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</si>
  <si>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</si>
  <si>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</si>
  <si>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</si>
  <si>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</si>
  <si>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</si>
  <si>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</si>
  <si>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</si>
  <si>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</si>
  <si>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</si>
  <si>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</si>
  <si>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</si>
  <si>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</si>
  <si>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</si>
  <si>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</si>
  <si>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</si>
  <si>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</si>
  <si>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</si>
  <si>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</si>
  <si>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</si>
  <si>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</si>
  <si>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</si>
  <si>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</si>
  <si>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</si>
  <si>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</si>
  <si>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</si>
  <si>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</si>
  <si>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</si>
  <si>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</si>
  <si>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</si>
  <si>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</si>
  <si>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</si>
  <si>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</si>
  <si>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</si>
  <si>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</si>
  <si>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</si>
  <si>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</si>
  <si>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</si>
  <si>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</si>
  <si>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</si>
  <si>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</si>
  <si>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</si>
  <si>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</si>
  <si>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</si>
  <si>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</si>
  <si>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</si>
  <si>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</si>
  <si>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</si>
  <si>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</si>
  <si>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</si>
  <si>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</si>
  <si>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</si>
  <si>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</si>
  <si>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</si>
  <si>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</si>
  <si>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</si>
  <si>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</si>
  <si>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</si>
  <si>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</si>
  <si>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</si>
  <si>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</si>
  <si>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</si>
  <si>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</si>
  <si>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</si>
  <si>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</si>
  <si>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</si>
  <si>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</si>
  <si>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</si>
  <si>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</si>
  <si>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</si>
  <si>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</si>
  <si>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</si>
  <si>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</si>
  <si>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</si>
  <si>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</si>
  <si>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</si>
  <si>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</si>
  <si>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</si>
  <si>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</si>
  <si>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</si>
  <si>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</si>
  <si>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</si>
  <si>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</si>
  <si>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</si>
  <si>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の水道事業は、企業債残高対給水収益比率は、類似団体平均値と比較すると高い水準ではあるものの、経常収支比率は100％を上回り、累積欠損金も発生していないことから、おおむね健全な経営状況であるといえます。しかし、人口減少や節水機器の普及などにより、給水収益は減少傾向にある一方で、老朽化した施設や配水管の更新、自然災害への対策などの必要性は増大していることから、水道事業を取り巻く経営環境はより一層厳しくなるものと想定されます。このような状況を踏まえ、今後とも「湯河原町水道ビジョン・経営戦略」を基に、水道料金の改定、投資計画の推進など、事業経営の効率化と財政基盤の強化をより一層図っていく必要があります。</t>
    <rPh sb="1" eb="3">
      <t>ゲンザイ</t>
    </rPh>
    <rPh sb="4" eb="8">
      <t>スイドウジギョウ</t>
    </rPh>
    <rPh sb="10" eb="13">
      <t>キギョウサイ</t>
    </rPh>
    <rPh sb="13" eb="15">
      <t>ザンダカ</t>
    </rPh>
    <rPh sb="15" eb="16">
      <t>タイ</t>
    </rPh>
    <rPh sb="16" eb="18">
      <t>キュウスイ</t>
    </rPh>
    <rPh sb="18" eb="22">
      <t>シュウエキヒリツ</t>
    </rPh>
    <rPh sb="37" eb="38">
      <t>タカ</t>
    </rPh>
    <rPh sb="87" eb="89">
      <t>ケンゼン</t>
    </rPh>
    <rPh sb="90" eb="92">
      <t>ケイエイ</t>
    </rPh>
    <rPh sb="92" eb="94">
      <t>ジョウキョウ</t>
    </rPh>
    <rPh sb="296" eb="298">
      <t>ヒツヨウ</t>
    </rPh>
    <phoneticPr fontId="4"/>
  </si>
  <si>
    <t xml:space="preserve"> 経常収支比率は、100％を上回り、累積欠損金も発生しておりませんが、今後も健全経営を続けていくために、さらなる費用の削減等を実施していく必要があります。
　流動比率は、100％を上回っておりますが、近年減少傾向にあり、類似団体平均値と比較すると低い水準です。
　企業債残高対給水収益比率は、近年減少傾向で推移しており、これは企業債の借入額が償還額を下回っており、企業債残高が減少しているためと考えられます。
　料金回収率は、100％を上回る水準を維持しており、給水にかかる費用を給水収益で賄えている状況です。
　給水原価は、類似団体平均値と比較しても安価に抑えられておりますが、人口減少などにより給水収益の減少が見込まれるため、さらなる経営改善の検討を行う必要があります。　
　施設利用率及び有収率は、類似団体平均値と比較しても低いことから、引き続き漏水対策などを行い、有収率の向上を図るとともに、施設規模の見直しを検討する必要があります。
　</t>
    <rPh sb="69" eb="71">
      <t>ヒツヨウ</t>
    </rPh>
    <rPh sb="90" eb="92">
      <t>ウワマワ</t>
    </rPh>
    <rPh sb="153" eb="155">
      <t>スイイ</t>
    </rPh>
    <rPh sb="163" eb="166">
      <t>キギョウサイ</t>
    </rPh>
    <rPh sb="167" eb="170">
      <t>カリイレガク</t>
    </rPh>
    <rPh sb="171" eb="174">
      <t>ショウカンガク</t>
    </rPh>
    <rPh sb="175" eb="177">
      <t>シタマワ</t>
    </rPh>
    <rPh sb="182" eb="185">
      <t>キギョウサイ</t>
    </rPh>
    <rPh sb="185" eb="187">
      <t>ザンダカ</t>
    </rPh>
    <rPh sb="188" eb="190">
      <t>ゲンショウ</t>
    </rPh>
    <rPh sb="197" eb="198">
      <t>カンガ</t>
    </rPh>
    <rPh sb="231" eb="233">
      <t>キュウスイ</t>
    </rPh>
    <rPh sb="237" eb="239">
      <t>ヒヨウ</t>
    </rPh>
    <rPh sb="240" eb="244">
      <t>キュウスイシュウエキ</t>
    </rPh>
    <rPh sb="245" eb="246">
      <t>マカナ</t>
    </rPh>
    <rPh sb="250" eb="252">
      <t>ジョウキョウ</t>
    </rPh>
    <rPh sb="290" eb="294">
      <t>ジンコウゲンショウ</t>
    </rPh>
    <phoneticPr fontId="4"/>
  </si>
  <si>
    <t>　有形固定資産減価償却率は、類似団体平均値と比較して高い水準であり、数値も年々増加しており、施設の老朽化が進んでいる状況です。
　管路経年化率は、類似団体平均値と比較して高い水準であり、今後も増加が見込まれるため、計画的な更新を行う必要があります。
　管路更新率は、類似団体平均値と比較して低い水準であり、今後適切な資金計画も立てたうえで、老朽管の更新を行う必要があります。
　老朽化対策が急務な管路を抽出し、その他施設の更新等については施設利用率も考慮し、「湯河原町水道ビジョン・経営戦略」に基づき計画的に実施する必要があります。</t>
    <rPh sb="26" eb="27">
      <t>タカ</t>
    </rPh>
    <rPh sb="37" eb="39">
      <t>ネンネン</t>
    </rPh>
    <rPh sb="39" eb="41">
      <t>ゾウカ</t>
    </rPh>
    <rPh sb="58" eb="60">
      <t>ジョウキョウ</t>
    </rPh>
    <rPh sb="93" eb="95">
      <t>コンゴ</t>
    </rPh>
    <rPh sb="96" eb="98">
      <t>ゾウカ</t>
    </rPh>
    <rPh sb="99" eb="101">
      <t>ミコ</t>
    </rPh>
    <rPh sb="107" eb="110">
      <t>ケイカクテキ</t>
    </rPh>
    <rPh sb="111" eb="113">
      <t>コウシン</t>
    </rPh>
    <rPh sb="114" eb="115">
      <t>オコナ</t>
    </rPh>
    <rPh sb="116" eb="118">
      <t>ヒツヨウ</t>
    </rPh>
    <rPh sb="126" eb="131">
      <t>カンロコウシンリツ</t>
    </rPh>
    <rPh sb="145" eb="146">
      <t>ヒク</t>
    </rPh>
    <rPh sb="153" eb="155">
      <t>コンゴ</t>
    </rPh>
    <rPh sb="155" eb="157">
      <t>テキセツ</t>
    </rPh>
    <rPh sb="158" eb="162">
      <t>シキンケイカク</t>
    </rPh>
    <rPh sb="163" eb="164">
      <t>タ</t>
    </rPh>
    <rPh sb="170" eb="173">
      <t>ロウキュウカン</t>
    </rPh>
    <rPh sb="177" eb="17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</si>
</sst>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c:v>
                </c:pt>
                <c:pt idx="1">
                  <c:v>0.28000000000000003</c:v>
                </c:pt>
                <c:pt idx="2">
                  <c:v>0.25</c:v>
                </c:pt>
                <c:pt idx="3">
                  <c:v>0.41</c:v>
                </c:pt>
                <c:pt idx="4">
                  <c:v>0.35</c:v>
                </c:pt>
              </c:numCache>
            </c:numRef>
          </c:val>
          <c:extLst>
            <c:ext xmlns:c16="http://schemas.microsoft.com/office/drawing/2014/chart" uri="{C3380CC4-5D6E-409C-BE32-E72D297353CC}">
              <c16:uniqueId val="{00000000-A092-43F5-86B4-8EB3732B25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A092-43F5-86B4-8EB3732B25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46.83</c:v>
                </c:pt>
                <c:pt idx="1">
                  <c:v>47.57</c:v>
                </c:pt>
                <c:pt idx="2">
                  <c:v>44.75</c:v>
                </c:pt>
                <c:pt idx="3">
                  <c:v>44.44</c:v>
                </c:pt>
                <c:pt idx="4">
                  <c:v>44.68</c:v>
                </c:pt>
              </c:numCache>
            </c:numRef>
          </c:val>
          <c:extLst>
            <c:ext xmlns:c16="http://schemas.microsoft.com/office/drawing/2014/chart" uri="{C3380CC4-5D6E-409C-BE32-E72D297353CC}">
              <c16:uniqueId val="{00000000-00E3-40E2-B31E-6D78E65545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0E3-40E2-B31E-6D78E65545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76.39</c:v>
                </c:pt>
                <c:pt idx="1">
                  <c:v>77.819999999999993</c:v>
                </c:pt>
                <c:pt idx="2">
                  <c:v>78.48</c:v>
                </c:pt>
                <c:pt idx="3">
                  <c:v>78</c:v>
                </c:pt>
                <c:pt idx="4">
                  <c:v>78.319999999999993</c:v>
                </c:pt>
              </c:numCache>
            </c:numRef>
          </c:val>
          <c:extLst>
            <c:ext xmlns:c16="http://schemas.microsoft.com/office/drawing/2014/chart" uri="{C3380CC4-5D6E-409C-BE32-E72D297353CC}">
              <c16:uniqueId val="{00000000-8887-484F-9914-FF5614D693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8887-484F-9914-FF5614D693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116.23</c:v>
                </c:pt>
                <c:pt idx="1">
                  <c:v>126.57</c:v>
                </c:pt>
                <c:pt idx="2">
                  <c:v>117.4</c:v>
                </c:pt>
                <c:pt idx="3">
                  <c:v>114.73</c:v>
                </c:pt>
                <c:pt idx="4">
                  <c:v>115.06</c:v>
                </c:pt>
              </c:numCache>
            </c:numRef>
          </c:val>
          <c:extLst>
            <c:ext xmlns:c16="http://schemas.microsoft.com/office/drawing/2014/chart" uri="{C3380CC4-5D6E-409C-BE32-E72D297353CC}">
              <c16:uniqueId val="{00000000-0205-460A-B6D7-94FE9F8347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0205-460A-B6D7-94FE9F8347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56.69</c:v>
                </c:pt>
                <c:pt idx="1">
                  <c:v>58.44</c:v>
                </c:pt>
                <c:pt idx="2">
                  <c:v>59.95</c:v>
                </c:pt>
                <c:pt idx="3">
                  <c:v>61.43</c:v>
                </c:pt>
                <c:pt idx="4">
                  <c:v>62.87</c:v>
                </c:pt>
              </c:numCache>
            </c:numRef>
          </c:val>
          <c:extLst>
            <c:ext xmlns:c16="http://schemas.microsoft.com/office/drawing/2014/chart" uri="{C3380CC4-5D6E-409C-BE32-E72D297353CC}">
              <c16:uniqueId val="{00000000-6C64-4833-BAD0-B8010E087E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6C64-4833-BAD0-B8010E087E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29.28</c:v>
                </c:pt>
                <c:pt idx="1">
                  <c:v>31.06</c:v>
                </c:pt>
                <c:pt idx="2">
                  <c:v>32.71</c:v>
                </c:pt>
                <c:pt idx="3">
                  <c:v>33.85</c:v>
                </c:pt>
                <c:pt idx="4">
                  <c:v>36.03</c:v>
                </c:pt>
              </c:numCache>
            </c:numRef>
          </c:val>
          <c:extLst>
            <c:ext xmlns:c16="http://schemas.microsoft.com/office/drawing/2014/chart" uri="{C3380CC4-5D6E-409C-BE32-E72D297353CC}">
              <c16:uniqueId val="{00000000-2AFD-4817-88B7-7121DBDA47A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2AFD-4817-88B7-7121DBDA47A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88-4269-8CAA-E37FF66341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C188-4269-8CAA-E37FF66341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175.98</c:v>
                </c:pt>
                <c:pt idx="1">
                  <c:v>190.43</c:v>
                </c:pt>
                <c:pt idx="2">
                  <c:v>184.69</c:v>
                </c:pt>
                <c:pt idx="3">
                  <c:v>183.57</c:v>
                </c:pt>
                <c:pt idx="4">
                  <c:v>179.77</c:v>
                </c:pt>
              </c:numCache>
            </c:numRef>
          </c:val>
          <c:extLst>
            <c:ext xmlns:c16="http://schemas.microsoft.com/office/drawing/2014/chart" uri="{C3380CC4-5D6E-409C-BE32-E72D297353CC}">
              <c16:uniqueId val="{00000000-B61D-4C37-897D-41D7A62BFB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B61D-4C37-897D-41D7A62BFB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635.37</c:v>
                </c:pt>
                <c:pt idx="1">
                  <c:v>569.41</c:v>
                </c:pt>
                <c:pt idx="2">
                  <c:v>561.47</c:v>
                </c:pt>
                <c:pt idx="3">
                  <c:v>524.44000000000005</c:v>
                </c:pt>
                <c:pt idx="4">
                  <c:v>476.76</c:v>
                </c:pt>
              </c:numCache>
            </c:numRef>
          </c:val>
          <c:extLst>
            <c:ext xmlns:c16="http://schemas.microsoft.com/office/drawing/2014/chart" uri="{C3380CC4-5D6E-409C-BE32-E72D297353CC}">
              <c16:uniqueId val="{00000000-F79C-4F4C-92C6-6CDCA647D0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F79C-4F4C-92C6-6CDCA647D0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112.7</c:v>
                </c:pt>
                <c:pt idx="1">
                  <c:v>122.74</c:v>
                </c:pt>
                <c:pt idx="2">
                  <c:v>113.8</c:v>
                </c:pt>
                <c:pt idx="3">
                  <c:v>109.78</c:v>
                </c:pt>
                <c:pt idx="4">
                  <c:v>110.88</c:v>
                </c:pt>
              </c:numCache>
            </c:numRef>
          </c:val>
          <c:extLst>
            <c:ext xmlns:c16="http://schemas.microsoft.com/office/drawing/2014/chart" uri="{C3380CC4-5D6E-409C-BE32-E72D297353CC}">
              <c16:uniqueId val="{00000000-072C-40EC-88C0-17D0A72B16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072C-40EC-88C0-17D0A72B16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93.59</c:v>
                </c:pt>
                <c:pt idx="1">
                  <c:v>86.07</c:v>
                </c:pt>
                <c:pt idx="2">
                  <c:v>92.49</c:v>
                </c:pt>
                <c:pt idx="3">
                  <c:v>95.77</c:v>
                </c:pt>
                <c:pt idx="4">
                  <c:v>95.02</c:v>
                </c:pt>
              </c:numCache>
            </c:numRef>
          </c:val>
          <c:extLst>
            <c:ext xmlns:c16="http://schemas.microsoft.com/office/drawing/2014/chart" uri="{C3380CC4-5D6E-409C-BE32-E72D297353CC}">
              <c16:uniqueId val="{00000000-B356-42FA-9A7F-8AC04B6E0E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B356-42FA-9A7F-8AC04B6E0E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H57" sqref="BH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湯河原町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自治体職員</v>
      </c>
      <c r="AE8" s="44"/>
      <c r="AF8" s="44"/>
      <c r="AG8" s="44"/>
      <c r="AH8" s="44"/>
      <c r="AI8" s="44"/>
      <c r="AJ8" s="44"/>
      <c r="AK8" s="2"/>
      <c r="AL8" s="45">
        <f>データ!$R$6</f>
        <v>23899</v>
      </c>
      <c r="AM8" s="45"/>
      <c r="AN8" s="45"/>
      <c r="AO8" s="45"/>
      <c r="AP8" s="45"/>
      <c r="AQ8" s="45"/>
      <c r="AR8" s="45"/>
      <c r="AS8" s="45"/>
      <c r="AT8" s="46">
        <f>データ!$S$6</f>
        <v>40.97</v>
      </c>
      <c r="AU8" s="47"/>
      <c r="AV8" s="47"/>
      <c r="AW8" s="47"/>
      <c r="AX8" s="47"/>
      <c r="AY8" s="47"/>
      <c r="AZ8" s="47"/>
      <c r="BA8" s="47"/>
      <c r="BB8" s="48">
        <f>データ!$T$6</f>
        <v>583.33000000000004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55.09</v>
      </c>
      <c r="J10" s="47"/>
      <c r="K10" s="47"/>
      <c r="L10" s="47"/>
      <c r="M10" s="47"/>
      <c r="N10" s="47"/>
      <c r="O10" s="81"/>
      <c r="P10" s="48">
        <f>データ!$P$6</f>
        <v>95.38</v>
      </c>
      <c r="Q10" s="48"/>
      <c r="R10" s="48"/>
      <c r="S10" s="48"/>
      <c r="T10" s="48"/>
      <c r="U10" s="48"/>
      <c r="V10" s="48"/>
      <c r="W10" s="45">
        <f>データ!$Q$6</f>
        <v>1775</v>
      </c>
      <c r="X10" s="45"/>
      <c r="Y10" s="45"/>
      <c r="Z10" s="45"/>
      <c r="AA10" s="45"/>
      <c r="AB10" s="45"/>
      <c r="AC10" s="45"/>
      <c r="AD10" s="2"/>
      <c r="AE10" s="2"/>
      <c r="AF10" s="2"/>
      <c r="AG10" s="2"/>
      <c r="AH10" s="2"/>
      <c r="AI10" s="2"/>
      <c r="AJ10" s="2"/>
      <c r="AK10" s="2"/>
      <c r="AL10" s="45">
        <f>データ!$U$6</f>
        <v>22662</v>
      </c>
      <c r="AM10" s="45"/>
      <c r="AN10" s="45"/>
      <c r="AO10" s="45"/>
      <c r="AP10" s="45"/>
      <c r="AQ10" s="45"/>
      <c r="AR10" s="45"/>
      <c r="AS10" s="45"/>
      <c r="AT10" s="46">
        <f>データ!$V$6</f>
        <v>7.4</v>
      </c>
      <c r="AU10" s="47"/>
      <c r="AV10" s="47"/>
      <c r="AW10" s="47"/>
      <c r="AX10" s="47"/>
      <c r="AY10" s="47"/>
      <c r="AZ10" s="47"/>
      <c r="BA10" s="47"/>
      <c r="BB10" s="48">
        <f>データ!$W$6</f>
        <v>3062.43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4uRkY/4acpUoIT605D9t10gQGwyfq21uC35GE12/IGXSK9WnRszo2uJz1NKJj4dPyb+FnfNSpndvJtPPnA/tA==" saltValue="Sob4BxAY/cemwm1RJMHl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143847</v>
      </c>
      <c r="D6" s="20">
        <f t="shared" si="3"/>
        <v>46</v>
      </c>
      <c r="E6" s="20">
        <f t="shared" si="3"/>
        <v>1</v>
      </c>
      <c r="F6" s="20">
        <f t="shared" si="3"/>
        <v>0</v>
      </c>
      <c r="G6" s="20">
        <f t="shared" si="3"/>
        <v>1</v>
      </c>
      <c r="H6" s="20" t="str">
        <f t="shared" si="3"/>
        <v>神奈川県　湯河原町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55.09</v>
      </c>
      <c r="P6" s="21">
        <f t="shared" si="3"/>
        <v>95.38</v>
      </c>
      <c r="Q6" s="21">
        <f t="shared" si="3"/>
        <v>1775</v>
      </c>
      <c r="R6" s="21">
        <f t="shared" si="3"/>
        <v>23899</v>
      </c>
      <c r="S6" s="21">
        <f t="shared" si="3"/>
        <v>40.97</v>
      </c>
      <c r="T6" s="21">
        <f t="shared" si="3"/>
        <v>583.33000000000004</v>
      </c>
      <c r="U6" s="21">
        <f t="shared" si="3"/>
        <v>22662</v>
      </c>
      <c r="V6" s="21">
        <f t="shared" si="3"/>
        <v>7.4</v>
      </c>
      <c r="W6" s="21">
        <f t="shared" si="3"/>
        <v>3062.43</v>
      </c>
      <c r="X6" s="22">
        <f>IF(X7="",NA(),X7)</f>
        <v>116.23</v>
      </c>
      <c r="Y6" s="22">
        <f t="shared" ref="Y6:AG6" si="4">IF(Y7="",NA(),Y7)</f>
        <v>126.57</v>
      </c>
      <c r="Z6" s="22">
        <f t="shared" si="4"/>
        <v>117.4</v>
      </c>
      <c r="AA6" s="22">
        <f t="shared" si="4"/>
        <v>114.73</v>
      </c>
      <c r="AB6" s="22">
        <f t="shared" si="4"/>
        <v>115.06</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175.98</v>
      </c>
      <c r="AU6" s="22">
        <f t="shared" ref="AU6:BC6" si="6">IF(AU7="",NA(),AU7)</f>
        <v>190.43</v>
      </c>
      <c r="AV6" s="22">
        <f t="shared" si="6"/>
        <v>184.69</v>
      </c>
      <c r="AW6" s="22">
        <f t="shared" si="6"/>
        <v>183.57</v>
      </c>
      <c r="AX6" s="22">
        <f t="shared" si="6"/>
        <v>179.77</v>
      </c>
      <c r="AY6" s="22">
        <f t="shared" si="6"/>
        <v>369.69</v>
      </c>
      <c r="AZ6" s="22">
        <f t="shared" si="6"/>
        <v>379.08</v>
      </c>
      <c r="BA6" s="22">
        <f t="shared" si="6"/>
        <v>367.55</v>
      </c>
      <c r="BB6" s="22">
        <f t="shared" si="6"/>
        <v>378.56</v>
      </c>
      <c r="BC6" s="22">
        <f t="shared" si="6"/>
        <v>364.46</v>
      </c>
      <c r="BD6" s="21" t="str">
        <f>IF(BD7="","",IF(BD7="-","【-】","【"&amp;SUBSTITUTE(TEXT(BD7,"#,##0.00"),"-","△")&amp;"】"))</f>
        <v>【252.29】</v>
      </c>
      <c r="BE6" s="22">
        <f>IF(BE7="",NA(),BE7)</f>
        <v>635.37</v>
      </c>
      <c r="BF6" s="22">
        <f t="shared" ref="BF6:BN6" si="7">IF(BF7="",NA(),BF7)</f>
        <v>569.41</v>
      </c>
      <c r="BG6" s="22">
        <f t="shared" si="7"/>
        <v>561.47</v>
      </c>
      <c r="BH6" s="22">
        <f t="shared" si="7"/>
        <v>524.44000000000005</v>
      </c>
      <c r="BI6" s="22">
        <f t="shared" si="7"/>
        <v>476.76</v>
      </c>
      <c r="BJ6" s="22">
        <f t="shared" si="7"/>
        <v>402.99</v>
      </c>
      <c r="BK6" s="22">
        <f t="shared" si="7"/>
        <v>398.98</v>
      </c>
      <c r="BL6" s="22">
        <f t="shared" si="7"/>
        <v>418.68</v>
      </c>
      <c r="BM6" s="22">
        <f t="shared" si="7"/>
        <v>395.68</v>
      </c>
      <c r="BN6" s="22">
        <f t="shared" si="7"/>
        <v>403.72</v>
      </c>
      <c r="BO6" s="21" t="str">
        <f>IF(BO7="","",IF(BO7="-","【-】","【"&amp;SUBSTITUTE(TEXT(BO7,"#,##0.00"),"-","△")&amp;"】"))</f>
        <v>【268.07】</v>
      </c>
      <c r="BP6" s="22">
        <f>IF(BP7="",NA(),BP7)</f>
        <v>112.7</v>
      </c>
      <c r="BQ6" s="22">
        <f t="shared" ref="BQ6:BY6" si="8">IF(BQ7="",NA(),BQ7)</f>
        <v>122.74</v>
      </c>
      <c r="BR6" s="22">
        <f t="shared" si="8"/>
        <v>113.8</v>
      </c>
      <c r="BS6" s="22">
        <f t="shared" si="8"/>
        <v>109.78</v>
      </c>
      <c r="BT6" s="22">
        <f t="shared" si="8"/>
        <v>110.88</v>
      </c>
      <c r="BU6" s="22">
        <f t="shared" si="8"/>
        <v>98.66</v>
      </c>
      <c r="BV6" s="22">
        <f t="shared" si="8"/>
        <v>98.64</v>
      </c>
      <c r="BW6" s="22">
        <f t="shared" si="8"/>
        <v>94.78</v>
      </c>
      <c r="BX6" s="22">
        <f t="shared" si="8"/>
        <v>97.59</v>
      </c>
      <c r="BY6" s="22">
        <f t="shared" si="8"/>
        <v>92.17</v>
      </c>
      <c r="BZ6" s="21" t="str">
        <f>IF(BZ7="","",IF(BZ7="-","【-】","【"&amp;SUBSTITUTE(TEXT(BZ7,"#,##0.00"),"-","△")&amp;"】"))</f>
        <v>【97.47】</v>
      </c>
      <c r="CA6" s="22">
        <f>IF(CA7="",NA(),CA7)</f>
        <v>93.59</v>
      </c>
      <c r="CB6" s="22">
        <f t="shared" ref="CB6:CJ6" si="9">IF(CB7="",NA(),CB7)</f>
        <v>86.07</v>
      </c>
      <c r="CC6" s="22">
        <f t="shared" si="9"/>
        <v>92.49</v>
      </c>
      <c r="CD6" s="22">
        <f t="shared" si="9"/>
        <v>95.77</v>
      </c>
      <c r="CE6" s="22">
        <f t="shared" si="9"/>
        <v>95.02</v>
      </c>
      <c r="CF6" s="22">
        <f t="shared" si="9"/>
        <v>178.59</v>
      </c>
      <c r="CG6" s="22">
        <f t="shared" si="9"/>
        <v>178.92</v>
      </c>
      <c r="CH6" s="22">
        <f t="shared" si="9"/>
        <v>181.3</v>
      </c>
      <c r="CI6" s="22">
        <f t="shared" si="9"/>
        <v>181.71</v>
      </c>
      <c r="CJ6" s="22">
        <f t="shared" si="9"/>
        <v>188.51</v>
      </c>
      <c r="CK6" s="21" t="str">
        <f>IF(CK7="","",IF(CK7="-","【-】","【"&amp;SUBSTITUTE(TEXT(CK7,"#,##0.00"),"-","△")&amp;"】"))</f>
        <v>【174.75】</v>
      </c>
      <c r="CL6" s="22">
        <f>IF(CL7="",NA(),CL7)</f>
        <v>46.83</v>
      </c>
      <c r="CM6" s="22">
        <f t="shared" ref="CM6:CU6" si="10">IF(CM7="",NA(),CM7)</f>
        <v>47.57</v>
      </c>
      <c r="CN6" s="22">
        <f t="shared" si="10"/>
        <v>44.75</v>
      </c>
      <c r="CO6" s="22">
        <f t="shared" si="10"/>
        <v>44.44</v>
      </c>
      <c r="CP6" s="22">
        <f t="shared" si="10"/>
        <v>44.68</v>
      </c>
      <c r="CQ6" s="22">
        <f t="shared" si="10"/>
        <v>55.03</v>
      </c>
      <c r="CR6" s="22">
        <f t="shared" si="10"/>
        <v>55.14</v>
      </c>
      <c r="CS6" s="22">
        <f t="shared" si="10"/>
        <v>55.89</v>
      </c>
      <c r="CT6" s="22">
        <f t="shared" si="10"/>
        <v>55.72</v>
      </c>
      <c r="CU6" s="22">
        <f t="shared" si="10"/>
        <v>55.31</v>
      </c>
      <c r="CV6" s="21" t="str">
        <f>IF(CV7="","",IF(CV7="-","【-】","【"&amp;SUBSTITUTE(TEXT(CV7,"#,##0.00"),"-","△")&amp;"】"))</f>
        <v>【59.97】</v>
      </c>
      <c r="CW6" s="22">
        <f>IF(CW7="",NA(),CW7)</f>
        <v>76.39</v>
      </c>
      <c r="CX6" s="22">
        <f t="shared" ref="CX6:DF6" si="11">IF(CX7="",NA(),CX7)</f>
        <v>77.819999999999993</v>
      </c>
      <c r="CY6" s="22">
        <f t="shared" si="11"/>
        <v>78.48</v>
      </c>
      <c r="CZ6" s="22">
        <f t="shared" si="11"/>
        <v>78</v>
      </c>
      <c r="DA6" s="22">
        <f t="shared" si="11"/>
        <v>78.319999999999993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56.69</v>
      </c>
      <c r="DI6" s="22">
        <f t="shared" ref="DI6:DQ6" si="12">IF(DI7="",NA(),DI7)</f>
        <v>58.44</v>
      </c>
      <c r="DJ6" s="22">
        <f t="shared" si="12"/>
        <v>59.95</v>
      </c>
      <c r="DK6" s="22">
        <f t="shared" si="12"/>
        <v>61.43</v>
      </c>
      <c r="DL6" s="22">
        <f t="shared" si="12"/>
        <v>62.87</v>
      </c>
      <c r="DM6" s="22">
        <f t="shared" si="12"/>
        <v>48.87</v>
      </c>
      <c r="DN6" s="22">
        <f t="shared" si="12"/>
        <v>49.92</v>
      </c>
      <c r="DO6" s="22">
        <f t="shared" si="12"/>
        <v>50.63</v>
      </c>
      <c r="DP6" s="22">
        <f t="shared" si="12"/>
        <v>51.29</v>
      </c>
      <c r="DQ6" s="22">
        <f t="shared" si="12"/>
        <v>52.2</v>
      </c>
      <c r="DR6" s="21" t="str">
        <f>IF(DR7="","",IF(DR7="-","【-】","【"&amp;SUBSTITUTE(TEXT(DR7,"#,##0.00"),"-","△")&amp;"】"))</f>
        <v>【51.51】</v>
      </c>
      <c r="DS6" s="22">
        <f>IF(DS7="",NA(),DS7)</f>
        <v>29.28</v>
      </c>
      <c r="DT6" s="22">
        <f t="shared" ref="DT6:EB6" si="13">IF(DT7="",NA(),DT7)</f>
        <v>31.06</v>
      </c>
      <c r="DU6" s="22">
        <f t="shared" si="13"/>
        <v>32.71</v>
      </c>
      <c r="DV6" s="22">
        <f t="shared" si="13"/>
        <v>33.85</v>
      </c>
      <c r="DW6" s="22">
        <f t="shared" si="13"/>
        <v>36.03</v>
      </c>
      <c r="DX6" s="22">
        <f t="shared" si="13"/>
        <v>14.85</v>
      </c>
      <c r="DY6" s="22">
        <f t="shared" si="13"/>
        <v>16.88</v>
      </c>
      <c r="DZ6" s="22">
        <f t="shared" si="13"/>
        <v>18.28</v>
      </c>
      <c r="EA6" s="22">
        <f t="shared" si="13"/>
        <v>19.61</v>
      </c>
      <c r="EB6" s="22">
        <f t="shared" si="13"/>
        <v>20.73</v>
      </c>
      <c r="EC6" s="21" t="str">
        <f>IF(EC7="","",IF(EC7="-","【-】","【"&amp;SUBSTITUTE(TEXT(EC7,"#,##0.00"),"-","△")&amp;"】"))</f>
        <v>【23.75】</v>
      </c>
      <c r="ED6" s="22">
        <f>IF(ED7="",NA(),ED7)</f>
        <v>0.3</v>
      </c>
      <c r="EE6" s="22">
        <f t="shared" ref="EE6:EM6" si="14">IF(EE7="",NA(),EE7)</f>
        <v>0.28000000000000003</v>
      </c>
      <c r="EF6" s="22">
        <f t="shared" si="14"/>
        <v>0.25</v>
      </c>
      <c r="EG6" s="22">
        <f t="shared" si="14"/>
        <v>0.41</v>
      </c>
      <c r="EH6" s="22">
        <f t="shared" si="14"/>
        <v>0.35</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143847</v>
      </c>
      <c r="D7" s="24">
        <v>46</v>
      </c>
      <c r="E7" s="24">
        <v>1</v>
      </c>
      <c r="F7" s="24">
        <v>0</v>
      </c>
      <c r="G7" s="24">
        <v>1</v>
      </c>
      <c r="H7" s="24" t="s">
        <v>93</v>
      </c>
      <c r="I7" s="24" t="s">
        <v>94</v>
      </c>
      <c r="J7" s="24" t="s">
        <v>95</v>
      </c>
      <c r="K7" s="24" t="s">
        <v>96</v>
      </c>
      <c r="L7" s="24" t="s">
        <v>97</v>
      </c>
      <c r="M7" s="24" t="s">
        <v>98</v>
      </c>
      <c r="N7" s="25" t="s">
        <v>99</v>
      </c>
      <c r="O7" s="25">
        <v>55.09</v>
      </c>
      <c r="P7" s="25">
        <v>95.38</v>
      </c>
      <c r="Q7" s="25">
        <v>1775</v>
      </c>
      <c r="R7" s="25">
        <v>23899</v>
      </c>
      <c r="S7" s="25">
        <v>40.97</v>
      </c>
      <c r="T7" s="25">
        <v>583.33000000000004</v>
      </c>
      <c r="U7" s="25">
        <v>22662</v>
      </c>
      <c r="V7" s="25">
        <v>7.4</v>
      </c>
      <c r="W7" s="25">
        <v>3062.43</v>
      </c>
      <c r="X7" s="25">
        <v>116.23</v>
      </c>
      <c r="Y7" s="25">
        <v>126.57</v>
      </c>
      <c r="Z7" s="25">
        <v>117.4</v>
      </c>
      <c r="AA7" s="25">
        <v>114.73</v>
      </c>
      <c r="AB7" s="25">
        <v>115.06</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175.98</v>
      </c>
      <c r="AU7" s="25">
        <v>190.43</v>
      </c>
      <c r="AV7" s="25">
        <v>184.69</v>
      </c>
      <c r="AW7" s="25">
        <v>183.57</v>
      </c>
      <c r="AX7" s="25">
        <v>179.77</v>
      </c>
      <c r="AY7" s="25">
        <v>369.69</v>
      </c>
      <c r="AZ7" s="25">
        <v>379.08</v>
      </c>
      <c r="BA7" s="25">
        <v>367.55</v>
      </c>
      <c r="BB7" s="25">
        <v>378.56</v>
      </c>
      <c r="BC7" s="25">
        <v>364.46</v>
      </c>
      <c r="BD7" s="25">
        <v>252.29</v>
      </c>
      <c r="BE7" s="25">
        <v>635.37</v>
      </c>
      <c r="BF7" s="25">
        <v>569.41</v>
      </c>
      <c r="BG7" s="25">
        <v>561.47</v>
      </c>
      <c r="BH7" s="25">
        <v>524.44000000000005</v>
      </c>
      <c r="BI7" s="25">
        <v>476.76</v>
      </c>
      <c r="BJ7" s="25">
        <v>402.99</v>
      </c>
      <c r="BK7" s="25">
        <v>398.98</v>
      </c>
      <c r="BL7" s="25">
        <v>418.68</v>
      </c>
      <c r="BM7" s="25">
        <v>395.68</v>
      </c>
      <c r="BN7" s="25">
        <v>403.72</v>
      </c>
      <c r="BO7" s="25">
        <v>268.07</v>
      </c>
      <c r="BP7" s="25">
        <v>112.7</v>
      </c>
      <c r="BQ7" s="25">
        <v>122.74</v>
      </c>
      <c r="BR7" s="25">
        <v>113.8</v>
      </c>
      <c r="BS7" s="25">
        <v>109.78</v>
      </c>
      <c r="BT7" s="25">
        <v>110.88</v>
      </c>
      <c r="BU7" s="25">
        <v>98.66</v>
      </c>
      <c r="BV7" s="25">
        <v>98.64</v>
      </c>
      <c r="BW7" s="25">
        <v>94.78</v>
      </c>
      <c r="BX7" s="25">
        <v>97.59</v>
      </c>
      <c r="BY7" s="25">
        <v>92.17</v>
      </c>
      <c r="BZ7" s="25">
        <v>97.47</v>
      </c>
      <c r="CA7" s="25">
        <v>93.59</v>
      </c>
      <c r="CB7" s="25">
        <v>86.07</v>
      </c>
      <c r="CC7" s="25">
        <v>92.49</v>
      </c>
      <c r="CD7" s="25">
        <v>95.77</v>
      </c>
      <c r="CE7" s="25">
        <v>95.02</v>
      </c>
      <c r="CF7" s="25">
        <v>178.59</v>
      </c>
      <c r="CG7" s="25">
        <v>178.92</v>
      </c>
      <c r="CH7" s="25">
        <v>181.3</v>
      </c>
      <c r="CI7" s="25">
        <v>181.71</v>
      </c>
      <c r="CJ7" s="25">
        <v>188.51</v>
      </c>
      <c r="CK7" s="25">
        <v>174.75</v>
      </c>
      <c r="CL7" s="25">
        <v>46.83</v>
      </c>
      <c r="CM7" s="25">
        <v>47.57</v>
      </c>
      <c r="CN7" s="25">
        <v>44.75</v>
      </c>
      <c r="CO7" s="25">
        <v>44.44</v>
      </c>
      <c r="CP7" s="25">
        <v>44.68</v>
      </c>
      <c r="CQ7" s="25">
        <v>55.03</v>
      </c>
      <c r="CR7" s="25">
        <v>55.14</v>
      </c>
      <c r="CS7" s="25">
        <v>55.89</v>
      </c>
      <c r="CT7" s="25">
        <v>55.72</v>
      </c>
      <c r="CU7" s="25">
        <v>55.31</v>
      </c>
      <c r="CV7" s="25">
        <v>59.97</v>
      </c>
      <c r="CW7" s="25">
        <v>76.39</v>
      </c>
      <c r="CX7" s="25">
        <v>77.819999999999993</v>
      </c>
      <c r="CY7" s="25">
        <v>78.48</v>
      </c>
      <c r="CZ7" s="25">
        <v>78</v>
      </c>
      <c r="DA7" s="25">
        <v>78.319999999999993</v>
      </c>
      <c r="DB7" s="25">
        <v>81.900000000000006</v>
      </c>
      <c r="DC7" s="25">
        <v>81.39</v>
      </c>
      <c r="DD7" s="25">
        <v>81.27</v>
      </c>
      <c r="DE7" s="25">
        <v>81.260000000000005</v>
      </c>
      <c r="DF7" s="25">
        <v>80.36</v>
      </c>
      <c r="DG7" s="25">
        <v>89.76</v>
      </c>
      <c r="DH7" s="25">
        <v>56.69</v>
      </c>
      <c r="DI7" s="25">
        <v>58.44</v>
      </c>
      <c r="DJ7" s="25">
        <v>59.95</v>
      </c>
      <c r="DK7" s="25">
        <v>61.43</v>
      </c>
      <c r="DL7" s="25">
        <v>62.87</v>
      </c>
      <c r="DM7" s="25">
        <v>48.87</v>
      </c>
      <c r="DN7" s="25">
        <v>49.92</v>
      </c>
      <c r="DO7" s="25">
        <v>50.63</v>
      </c>
      <c r="DP7" s="25">
        <v>51.29</v>
      </c>
      <c r="DQ7" s="25">
        <v>52.2</v>
      </c>
      <c r="DR7" s="25">
        <v>51.51</v>
      </c>
      <c r="DS7" s="25">
        <v>29.28</v>
      </c>
      <c r="DT7" s="25">
        <v>31.06</v>
      </c>
      <c r="DU7" s="25">
        <v>32.71</v>
      </c>
      <c r="DV7" s="25">
        <v>33.85</v>
      </c>
      <c r="DW7" s="25">
        <v>36.03</v>
      </c>
      <c r="DX7" s="25">
        <v>14.85</v>
      </c>
      <c r="DY7" s="25">
        <v>16.88</v>
      </c>
      <c r="DZ7" s="25">
        <v>18.28</v>
      </c>
      <c r="EA7" s="25">
        <v>19.61</v>
      </c>
      <c r="EB7" s="25">
        <v>20.73</v>
      </c>
      <c r="EC7" s="25">
        <v>23.75</v>
      </c>
      <c r="ED7" s="25">
        <v>0.3</v>
      </c>
      <c r="EE7" s="25">
        <v>0.28000000000000003</v>
      </c>
      <c r="EF7" s="25">
        <v>0.25</v>
      </c>
      <c r="EG7" s="25">
        <v>0.41</v>
      </c>
      <c r="EH7" s="25">
        <v>0.35</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2024-01-31T07:36:09Z</cp:lastPrinted>
  <dcterms:created xsi:type="dcterms:W3CDTF">2023-12-05T00:52:25Z</dcterms:created>
  <dcterms:modified xsi:type="dcterms:W3CDTF">2024-02-27T04:27:46Z</dcterms:modified>
  <cp:category/>
</cp:coreProperties>
</file>