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30 真鶴町★　水道、下水道\"/>
    </mc:Choice>
  </mc:AlternateContent>
  <workbookProtection workbookAlgorithmName="SHA-512" workbookHashValue="KQtE4gKtpHO/zmhgz0kKPJ3y5bdBvPqj2beHuVC4caVffLJf03AXEU8N5CefGWXkGEG1Hyy6q60eyGdlE+/xTQ==" workbookSaltValue="Kwp3NZMhld4o664WEo1i5w==" workbookSpinCount="100000" lockStructure="1"/>
  <bookViews>
    <workbookView xWindow="0" yWindow="0" windowWidth="23040" windowHeight="8304"/>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F85" i="4"/>
  <c r="BB10" i="4"/>
  <c r="AL10" i="4"/>
  <c r="W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<sst xmlns="http://schemas.openxmlformats.org/spreadsheetml/2006/main" count="228" uniqueCount="113">
  <si>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</si>
  <si>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</si>
  <si>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</si>
  <si>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</si>
  <si>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</si>
  <si>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</si>
  <si>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</si>
  <si>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</si>
  <si>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</si>
  <si>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</si>
  <si>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</si>
  <si>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</si>
  <si>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</si>
  <si>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</si>
  <si>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</si>
  <si>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</si>
  <si>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</si>
  <si>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</si>
  <si>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</si>
  <si>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</si>
  <si>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</si>
  <si>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</si>
  <si>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</si>
  <si>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</si>
  <si>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</si>
  <si>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</si>
  <si>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</si>
  <si>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</si>
  <si>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</si>
  <si>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</si>
  <si>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</si>
  <si>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</si>
  <si>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</si>
  <si>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</si>
  <si>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</si>
  <si>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</si>
  <si>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</si>
  <si>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</si>
  <si>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</si>
  <si>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</si>
  <si>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</si>
  <si>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</si>
  <si>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</si>
  <si>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</si>
  <si>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</si>
  <si>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</si>
  <si>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</si>
  <si>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</si>
  <si>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</si>
  <si>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</si>
  <si>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</si>
  <si>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</si>
  <si>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</si>
  <si>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</si>
  <si>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</si>
  <si>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</si>
  <si>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</si>
  <si>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</si>
  <si>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</si>
  <si>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</si>
  <si>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</si>
  <si>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</si>
  <si>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</si>
  <si>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</si>
  <si>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</si>
  <si>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</si>
  <si>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</si>
  <si>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</si>
  <si>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</si>
  <si>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</si>
  <si>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</si>
  <si>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</si>
  <si>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</si>
  <si>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</si>
  <si>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</si>
  <si>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</si>
  <si>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</si>
  <si>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</si>
  <si>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</si>
  <si>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</si>
  <si>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</si>
  <si>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</si>
  <si>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</si>
  <si>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</si>
  <si>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</si>
  <si>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</si>
  <si>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</si>
  <si>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</si>
  <si>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</si>
  <si>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</si>
  <si>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</si>
  <si>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</si>
  <si>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</si>
  <si>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真鶴町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</si>
  <si>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</si>
  <si>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</si>
  <si>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</si>
  <si>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</si>
  <si>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</si>
  <si>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</si>
  <si>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</si>
  <si>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</si>
  <si>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</si>
  <si>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</si>
  <si>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</si>
  <si>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</si>
  <si>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</si>
  <si>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</si>
  <si>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</si>
  <si>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</si>
  <si>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厳しい経営状況への推移が一層進んでおり、整備計画の見直しや費用削減を更に進めていく必要があります。
　料金回収率は低下傾向にはあるものの、類似団体平均値を超える水準となっていますが、収入の基盤である給水収益の増加には、料金改定が不可欠であり、その必要性について検討を進めておりますが、コロナ禍による物価高騰が続いており、近隣自治体や全国平均に比べても水道料金が高い状況を踏まえ、適正な料金体系について多角的な視点から見直しを図り、慎重に検討してまいります。</t>
    <rPh sb="52" eb="56">
      <t>リョウキンカイシュウ</t>
    </rPh>
    <rPh sb="56" eb="57">
      <t>リツ</t>
    </rPh>
    <rPh sb="58" eb="62">
      <t>テイカケイコウ</t>
    </rPh>
    <rPh sb="70" eb="77">
      <t>ルイジダンタイヘイキンチ</t>
    </rPh>
    <rPh sb="78" eb="79">
      <t>コ</t>
    </rPh>
    <rPh sb="81" eb="83">
      <t>スイジュン</t>
    </rPh>
    <rPh sb="155" eb="156">
      <t>ツヅ</t>
    </rPh>
    <phoneticPr fontId="4"/>
  </si>
  <si>
    <t>　有形固定資産減価償却率は類似団体平均値よりも高い水準となっており、上昇傾向が続いています。
　管路経年化率は類似団体内の水準より低い状態ですが管路更新ができていないことから、老朽化が進む一方、管路更新率を上げることができない状況が続いています。</t>
    <phoneticPr fontId="4"/>
  </si>
  <si>
    <t>　経常収支比率は100％を切り、累積欠損比率が発生しています。支出に収入が追いついていない状況です。流動比率は前年よりも大幅に増加しましたが類似団体平均値の３分の１程度の数値となっており、低い水準であることから、収入を確保しつつ費用の削減に努め、管路や施設等の更新についても見直しを図っていくことにより経営の健全化を目指してまいります。
　決算状況を経年比較すると、給水人口の減少・使用量の減少等による給水収益の減少に伴う現金の減少傾向が続いており、また、有収率も大幅に低くなり厳しい経営状況になっています。
　この現金の減少傾向は給水原価にも影響が及び、例年よりも大幅に高い数値は、類似団体平均値と比較しても大きなものとなっています。受水費が費用に占める割合も依然として高い数値である状況が続いていくことが考えられます。
　施設利用率の低さは、利用状況や適切な施設規模を把握・分析することにより、施設維持管理費等費用の更なる削減を図る必要があります。</t>
    <rPh sb="13" eb="14">
      <t>キ</t>
    </rPh>
    <rPh sb="16" eb="22">
      <t>ルイセキケッソンヒリツ</t>
    </rPh>
    <rPh sb="23" eb="25">
      <t>ハッセイ</t>
    </rPh>
    <rPh sb="31" eb="33">
      <t>シシュツ</t>
    </rPh>
    <rPh sb="34" eb="36">
      <t>シュウニュウ</t>
    </rPh>
    <rPh sb="37" eb="38">
      <t>オ</t>
    </rPh>
    <rPh sb="45" eb="47">
      <t>ジョウキョウ</t>
    </rPh>
    <rPh sb="60" eb="62">
      <t>オオハバ</t>
    </rPh>
    <rPh sb="63" eb="65">
      <t>ゾウカ</t>
    </rPh>
    <rPh sb="70" eb="72">
      <t>ルイジ</t>
    </rPh>
    <rPh sb="72" eb="74">
      <t>ダンタイ</t>
    </rPh>
    <rPh sb="74" eb="77">
      <t>ヘイキンチ</t>
    </rPh>
    <rPh sb="79" eb="80">
      <t>ブン</t>
    </rPh>
    <rPh sb="82" eb="84">
      <t>テイド</t>
    </rPh>
    <rPh sb="85" eb="87">
      <t>スウチ</t>
    </rPh>
    <rPh sb="94" eb="95">
      <t>ヒク</t>
    </rPh>
    <rPh sb="96" eb="98">
      <t>スイジュン</t>
    </rPh>
    <rPh sb="219" eb="220">
      <t>ツヅ</t>
    </rPh>
    <rPh sb="232" eb="234">
      <t>オオハバ</t>
    </rPh>
    <rPh sb="283" eb="285">
      <t>オオハバ</t>
    </rPh>
    <rPh sb="296" eb="299">
      <t>ヘイキンチ</t>
    </rPh>
    <rPh sb="300" eb="302">
      <t>ヒカク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</si>
</sst>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94-4C97-9DE0-4F0C8EA428C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7B94-4C97-9DE0-4F0C8EA428C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30.74</c:v>
                </c:pt>
                <c:pt idx="1">
                  <c:v>29.93</c:v>
                </c:pt>
                <c:pt idx="2">
                  <c:v>30.08</c:v>
                </c:pt>
                <c:pt idx="3">
                  <c:v>30.22</c:v>
                </c:pt>
                <c:pt idx="4">
                  <c:v>31.48</c:v>
                </c:pt>
              </c:numCache>
            </c:numRef>
          </c:val>
          <c:extLst>
            <c:ext xmlns:c16="http://schemas.microsoft.com/office/drawing/2014/chart" uri="{C3380CC4-5D6E-409C-BE32-E72D297353CC}">
              <c16:uniqueId val="{00000000-7AF8-41A8-9813-08231A8CD64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7AF8-41A8-9813-08231A8CD64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81.38</c:v>
                </c:pt>
                <c:pt idx="1">
                  <c:v>81.44</c:v>
                </c:pt>
                <c:pt idx="2">
                  <c:v>81.88</c:v>
                </c:pt>
                <c:pt idx="3">
                  <c:v>77.48</c:v>
                </c:pt>
                <c:pt idx="4">
                  <c:v>72.650000000000006</c:v>
                </c:pt>
              </c:numCache>
            </c:numRef>
          </c:val>
          <c:extLst>
            <c:ext xmlns:c16="http://schemas.microsoft.com/office/drawing/2014/chart" uri="{C3380CC4-5D6E-409C-BE32-E72D297353CC}">
              <c16:uniqueId val="{00000000-092A-4BD2-B9D1-4BF62DE90C2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092A-4BD2-B9D1-4BF62DE90C2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108.02</c:v>
                </c:pt>
                <c:pt idx="1">
                  <c:v>107.74</c:v>
                </c:pt>
                <c:pt idx="2">
                  <c:v>108.59</c:v>
                </c:pt>
                <c:pt idx="3">
                  <c:v>107.41</c:v>
                </c:pt>
                <c:pt idx="4">
                  <c:v>99.49</c:v>
                </c:pt>
              </c:numCache>
            </c:numRef>
          </c:val>
          <c:extLst>
            <c:ext xmlns:c16="http://schemas.microsoft.com/office/drawing/2014/chart" uri="{C3380CC4-5D6E-409C-BE32-E72D297353CC}">
              <c16:uniqueId val="{00000000-A6E5-4DDB-8076-772BE40FB65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A6E5-4DDB-8076-772BE40FB65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56.08</c:v>
                </c:pt>
                <c:pt idx="1">
                  <c:v>57.54</c:v>
                </c:pt>
                <c:pt idx="2">
                  <c:v>59.01</c:v>
                </c:pt>
                <c:pt idx="3">
                  <c:v>60.7</c:v>
                </c:pt>
                <c:pt idx="4">
                  <c:v>63.1</c:v>
                </c:pt>
              </c:numCache>
            </c:numRef>
          </c:val>
          <c:extLst>
            <c:ext xmlns:c16="http://schemas.microsoft.com/office/drawing/2014/chart" uri="{C3380CC4-5D6E-409C-BE32-E72D297353CC}">
              <c16:uniqueId val="{00000000-57E4-4863-8041-1A4C7A5AC74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57E4-4863-8041-1A4C7A5AC74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13.25</c:v>
                </c:pt>
                <c:pt idx="1">
                  <c:v>13.25</c:v>
                </c:pt>
                <c:pt idx="2">
                  <c:v>13.25</c:v>
                </c:pt>
                <c:pt idx="3">
                  <c:v>13.25</c:v>
                </c:pt>
                <c:pt idx="4">
                  <c:v>13.25</c:v>
                </c:pt>
              </c:numCache>
            </c:numRef>
          </c:val>
          <c:extLst>
            <c:ext xmlns:c16="http://schemas.microsoft.com/office/drawing/2014/chart" uri="{C3380CC4-5D6E-409C-BE32-E72D297353CC}">
              <c16:uniqueId val="{00000000-C2A1-4E2E-8419-40CCFBCF642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C2A1-4E2E-8419-40CCFBCF642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formatCode="#,##0.00;&quot;△&quot;#,##0.00;&quot;-&quot;">
                  <c:v>2.2400000000000002</c:v>
                </c:pt>
              </c:numCache>
            </c:numRef>
          </c:val>
          <c:extLst>
            <c:ext xmlns:c16="http://schemas.microsoft.com/office/drawing/2014/chart" uri="{C3380CC4-5D6E-409C-BE32-E72D297353CC}">
              <c16:uniqueId val="{00000000-4B1A-4619-83F7-7647B9EBCEB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4B1A-4619-83F7-7647B9EBCEB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45.16</c:v>
                </c:pt>
                <c:pt idx="1">
                  <c:v>36.630000000000003</c:v>
                </c:pt>
                <c:pt idx="2">
                  <c:v>40.94</c:v>
                </c:pt>
                <c:pt idx="3">
                  <c:v>55.66</c:v>
                </c:pt>
                <c:pt idx="4">
                  <c:v>106.98</c:v>
                </c:pt>
              </c:numCache>
            </c:numRef>
          </c:val>
          <c:extLst>
            <c:ext xmlns:c16="http://schemas.microsoft.com/office/drawing/2014/chart" uri="{C3380CC4-5D6E-409C-BE32-E72D297353CC}">
              <c16:uniqueId val="{00000000-094D-4252-A411-872F57FEA4C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094D-4252-A411-872F57FEA4C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397.35</c:v>
                </c:pt>
                <c:pt idx="1">
                  <c:v>381.48</c:v>
                </c:pt>
                <c:pt idx="2">
                  <c:v>358.7</c:v>
                </c:pt>
                <c:pt idx="3">
                  <c:v>348.73</c:v>
                </c:pt>
                <c:pt idx="4">
                  <c:v>321.87</c:v>
                </c:pt>
              </c:numCache>
            </c:numRef>
          </c:val>
          <c:extLst>
            <c:ext xmlns:c16="http://schemas.microsoft.com/office/drawing/2014/chart" uri="{C3380CC4-5D6E-409C-BE32-E72D297353CC}">
              <c16:uniqueId val="{00000000-F804-4EA2-9F34-9EEAF9EE17E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F804-4EA2-9F34-9EEAF9EE17E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107.22</c:v>
                </c:pt>
                <c:pt idx="1">
                  <c:v>107.2</c:v>
                </c:pt>
                <c:pt idx="2">
                  <c:v>107.16</c:v>
                </c:pt>
                <c:pt idx="3">
                  <c:v>102.83</c:v>
                </c:pt>
                <c:pt idx="4">
                  <c:v>97.77</c:v>
                </c:pt>
              </c:numCache>
            </c:numRef>
          </c:val>
          <c:extLst>
            <c:ext xmlns:c16="http://schemas.microsoft.com/office/drawing/2014/chart" uri="{C3380CC4-5D6E-409C-BE32-E72D297353CC}">
              <c16:uniqueId val="{00000000-80D0-42C4-93DA-BAC5DA15807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80D0-42C4-93DA-BAC5DA15807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227.9</c:v>
                </c:pt>
                <c:pt idx="1">
                  <c:v>228.7</c:v>
                </c:pt>
                <c:pt idx="2">
                  <c:v>227.06</c:v>
                </c:pt>
                <c:pt idx="3">
                  <c:v>237.1</c:v>
                </c:pt>
                <c:pt idx="4">
                  <c:v>249.16</c:v>
                </c:pt>
              </c:numCache>
            </c:numRef>
          </c:val>
          <c:extLst>
            <c:ext xmlns:c16="http://schemas.microsoft.com/office/drawing/2014/chart" uri="{C3380CC4-5D6E-409C-BE32-E72D297353CC}">
              <c16:uniqueId val="{00000000-68B3-4EA4-B877-58BF3E1ABA4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68B3-4EA4-B877-58BF3E1ABA4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神奈川県　真鶴町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6880</v>
      </c>
      <c r="AM8" s="45"/>
      <c r="AN8" s="45"/>
      <c r="AO8" s="45"/>
      <c r="AP8" s="45"/>
      <c r="AQ8" s="45"/>
      <c r="AR8" s="45"/>
      <c r="AS8" s="45"/>
      <c r="AT8" s="46">
        <f>データ!$S$6</f>
        <v>7.05</v>
      </c>
      <c r="AU8" s="47"/>
      <c r="AV8" s="47"/>
      <c r="AW8" s="47"/>
      <c r="AX8" s="47"/>
      <c r="AY8" s="47"/>
      <c r="AZ8" s="47"/>
      <c r="BA8" s="47"/>
      <c r="BB8" s="48">
        <f>データ!$T$6</f>
        <v>975.89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54.89</v>
      </c>
      <c r="J10" s="47"/>
      <c r="K10" s="47"/>
      <c r="L10" s="47"/>
      <c r="M10" s="47"/>
      <c r="N10" s="47"/>
      <c r="O10" s="81"/>
      <c r="P10" s="48">
        <f>データ!$P$6</f>
        <v>100</v>
      </c>
      <c r="Q10" s="48"/>
      <c r="R10" s="48"/>
      <c r="S10" s="48"/>
      <c r="T10" s="48"/>
      <c r="U10" s="48"/>
      <c r="V10" s="48"/>
      <c r="W10" s="45">
        <f>データ!$Q$6</f>
        <v>3747</v>
      </c>
      <c r="X10" s="45"/>
      <c r="Y10" s="45"/>
      <c r="Z10" s="45"/>
      <c r="AA10" s="45"/>
      <c r="AB10" s="45"/>
      <c r="AC10" s="45"/>
      <c r="AD10" s="2"/>
      <c r="AE10" s="2"/>
      <c r="AF10" s="2"/>
      <c r="AG10" s="2"/>
      <c r="AH10" s="2"/>
      <c r="AI10" s="2"/>
      <c r="AJ10" s="2"/>
      <c r="AK10" s="2"/>
      <c r="AL10" s="45">
        <f>データ!$U$6</f>
        <v>6805</v>
      </c>
      <c r="AM10" s="45"/>
      <c r="AN10" s="45"/>
      <c r="AO10" s="45"/>
      <c r="AP10" s="45"/>
      <c r="AQ10" s="45"/>
      <c r="AR10" s="45"/>
      <c r="AS10" s="45"/>
      <c r="AT10" s="46">
        <f>データ!$V$6</f>
        <v>7.02</v>
      </c>
      <c r="AU10" s="47"/>
      <c r="AV10" s="47"/>
      <c r="AW10" s="47"/>
      <c r="AX10" s="47"/>
      <c r="AY10" s="47"/>
      <c r="AZ10" s="47"/>
      <c r="BA10" s="47"/>
      <c r="BB10" s="48">
        <f>データ!$W$6</f>
        <v>969.37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110</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ibVQW3TvnGh22wNRTzxE0CRAiM+Z3STRqaAXtJMSrX9eaiWvHZvqikCfRWknTpPbJef34NfdnsCj5cMFV6zuSQ==" saltValue="zYcpYdTU4I/PeB/UFHs9C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143839</v>
      </c>
      <c r="D6" s="20">
        <f t="shared" si="3"/>
        <v>46</v>
      </c>
      <c r="E6" s="20">
        <f t="shared" si="3"/>
        <v>1</v>
      </c>
      <c r="F6" s="20">
        <f t="shared" si="3"/>
        <v>0</v>
      </c>
      <c r="G6" s="20">
        <f t="shared" si="3"/>
        <v>1</v>
      </c>
      <c r="H6" s="20" t="str">
        <f t="shared" si="3"/>
        <v>神奈川県　真鶴町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54.89</v>
      </c>
      <c r="P6" s="21">
        <f t="shared" si="3"/>
        <v>100</v>
      </c>
      <c r="Q6" s="21">
        <f t="shared" si="3"/>
        <v>3747</v>
      </c>
      <c r="R6" s="21">
        <f t="shared" si="3"/>
        <v>6880</v>
      </c>
      <c r="S6" s="21">
        <f t="shared" si="3"/>
        <v>7.05</v>
      </c>
      <c r="T6" s="21">
        <f t="shared" si="3"/>
        <v>975.89</v>
      </c>
      <c r="U6" s="21">
        <f t="shared" si="3"/>
        <v>6805</v>
      </c>
      <c r="V6" s="21">
        <f t="shared" si="3"/>
        <v>7.02</v>
      </c>
      <c r="W6" s="21">
        <f t="shared" si="3"/>
        <v>969.37</v>
      </c>
      <c r="X6" s="22">
        <f>IF(X7="",NA(),X7)</f>
        <v>108.02</v>
      </c>
      <c r="Y6" s="22">
        <f t="shared" ref="Y6:AG6" si="4">IF(Y7="",NA(),Y7)</f>
        <v>107.74</v>
      </c>
      <c r="Z6" s="22">
        <f t="shared" si="4"/>
        <v>108.59</v>
      </c>
      <c r="AA6" s="22">
        <f t="shared" si="4"/>
        <v>107.41</v>
      </c>
      <c r="AB6" s="22">
        <f t="shared" si="4"/>
        <v>99.49</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2">
        <f t="shared" si="5"/>
        <v>2.2400000000000002</v>
      </c>
      <c r="AN6" s="22">
        <f t="shared" si="5"/>
        <v>25.66</v>
      </c>
      <c r="AO6" s="22">
        <f t="shared" si="5"/>
        <v>21.69</v>
      </c>
      <c r="AP6" s="22">
        <f t="shared" si="5"/>
        <v>24.04</v>
      </c>
      <c r="AQ6" s="22">
        <f t="shared" si="5"/>
        <v>28.03</v>
      </c>
      <c r="AR6" s="22">
        <f t="shared" si="5"/>
        <v>26.73</v>
      </c>
      <c r="AS6" s="21" t="str">
        <f>IF(AS7="","",IF(AS7="-","【-】","【"&amp;SUBSTITUTE(TEXT(AS7,"#,##0.00"),"-","△")&amp;"】"))</f>
        <v>【1.34】</v>
      </c>
      <c r="AT6" s="22">
        <f>IF(AT7="",NA(),AT7)</f>
        <v>45.16</v>
      </c>
      <c r="AU6" s="22">
        <f t="shared" ref="AU6:BC6" si="6">IF(AU7="",NA(),AU7)</f>
        <v>36.630000000000003</v>
      </c>
      <c r="AV6" s="22">
        <f t="shared" si="6"/>
        <v>40.94</v>
      </c>
      <c r="AW6" s="22">
        <f t="shared" si="6"/>
        <v>55.66</v>
      </c>
      <c r="AX6" s="22">
        <f t="shared" si="6"/>
        <v>106.98</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397.35</v>
      </c>
      <c r="BF6" s="22">
        <f t="shared" ref="BF6:BN6" si="7">IF(BF7="",NA(),BF7)</f>
        <v>381.48</v>
      </c>
      <c r="BG6" s="22">
        <f t="shared" si="7"/>
        <v>358.7</v>
      </c>
      <c r="BH6" s="22">
        <f t="shared" si="7"/>
        <v>348.73</v>
      </c>
      <c r="BI6" s="22">
        <f t="shared" si="7"/>
        <v>321.87</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107.22</v>
      </c>
      <c r="BQ6" s="22">
        <f t="shared" ref="BQ6:BY6" si="8">IF(BQ7="",NA(),BQ7)</f>
        <v>107.2</v>
      </c>
      <c r="BR6" s="22">
        <f t="shared" si="8"/>
        <v>107.16</v>
      </c>
      <c r="BS6" s="22">
        <f t="shared" si="8"/>
        <v>102.83</v>
      </c>
      <c r="BT6" s="22">
        <f t="shared" si="8"/>
        <v>97.77</v>
      </c>
      <c r="BU6" s="22">
        <f t="shared" si="8"/>
        <v>84.77</v>
      </c>
      <c r="BV6" s="22">
        <f t="shared" si="8"/>
        <v>87.11</v>
      </c>
      <c r="BW6" s="22">
        <f t="shared" si="8"/>
        <v>82.78</v>
      </c>
      <c r="BX6" s="22">
        <f t="shared" si="8"/>
        <v>84.82</v>
      </c>
      <c r="BY6" s="22">
        <f t="shared" si="8"/>
        <v>82.29</v>
      </c>
      <c r="BZ6" s="21" t="str">
        <f>IF(BZ7="","",IF(BZ7="-","【-】","【"&amp;SUBSTITUTE(TEXT(BZ7,"#,##0.00"),"-","△")&amp;"】"))</f>
        <v>【97.47】</v>
      </c>
      <c r="CA6" s="22">
        <f>IF(CA7="",NA(),CA7)</f>
        <v>227.9</v>
      </c>
      <c r="CB6" s="22">
        <f t="shared" ref="CB6:CJ6" si="9">IF(CB7="",NA(),CB7)</f>
        <v>228.7</v>
      </c>
      <c r="CC6" s="22">
        <f t="shared" si="9"/>
        <v>227.06</v>
      </c>
      <c r="CD6" s="22">
        <f t="shared" si="9"/>
        <v>237.1</v>
      </c>
      <c r="CE6" s="22">
        <f t="shared" si="9"/>
        <v>249.16</v>
      </c>
      <c r="CF6" s="22">
        <f t="shared" si="9"/>
        <v>227.27</v>
      </c>
      <c r="CG6" s="22">
        <f t="shared" si="9"/>
        <v>223.98</v>
      </c>
      <c r="CH6" s="22">
        <f t="shared" si="9"/>
        <v>225.09</v>
      </c>
      <c r="CI6" s="22">
        <f t="shared" si="9"/>
        <v>224.82</v>
      </c>
      <c r="CJ6" s="22">
        <f t="shared" si="9"/>
        <v>230.85</v>
      </c>
      <c r="CK6" s="21" t="str">
        <f>IF(CK7="","",IF(CK7="-","【-】","【"&amp;SUBSTITUTE(TEXT(CK7,"#,##0.00"),"-","△")&amp;"】"))</f>
        <v>【174.75】</v>
      </c>
      <c r="CL6" s="22">
        <f>IF(CL7="",NA(),CL7)</f>
        <v>30.74</v>
      </c>
      <c r="CM6" s="22">
        <f t="shared" ref="CM6:CU6" si="10">IF(CM7="",NA(),CM7)</f>
        <v>29.93</v>
      </c>
      <c r="CN6" s="22">
        <f t="shared" si="10"/>
        <v>30.08</v>
      </c>
      <c r="CO6" s="22">
        <f t="shared" si="10"/>
        <v>30.22</v>
      </c>
      <c r="CP6" s="22">
        <f t="shared" si="10"/>
        <v>31.48</v>
      </c>
      <c r="CQ6" s="22">
        <f t="shared" si="10"/>
        <v>50.29</v>
      </c>
      <c r="CR6" s="22">
        <f t="shared" si="10"/>
        <v>49.64</v>
      </c>
      <c r="CS6" s="22">
        <f t="shared" si="10"/>
        <v>49.38</v>
      </c>
      <c r="CT6" s="22">
        <f t="shared" si="10"/>
        <v>50.09</v>
      </c>
      <c r="CU6" s="22">
        <f t="shared" si="10"/>
        <v>50.1</v>
      </c>
      <c r="CV6" s="21" t="str">
        <f>IF(CV7="","",IF(CV7="-","【-】","【"&amp;SUBSTITUTE(TEXT(CV7,"#,##0.00"),"-","△")&amp;"】"))</f>
        <v>【59.97】</v>
      </c>
      <c r="CW6" s="22">
        <f>IF(CW7="",NA(),CW7)</f>
        <v>81.38</v>
      </c>
      <c r="CX6" s="22">
        <f t="shared" ref="CX6:DF6" si="11">IF(CX7="",NA(),CX7)</f>
        <v>81.44</v>
      </c>
      <c r="CY6" s="22">
        <f t="shared" si="11"/>
        <v>81.88</v>
      </c>
      <c r="CZ6" s="22">
        <f t="shared" si="11"/>
        <v>77.48</v>
      </c>
      <c r="DA6" s="22">
        <f t="shared" si="11"/>
        <v>72.650000000000006</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56.08</v>
      </c>
      <c r="DI6" s="22">
        <f t="shared" ref="DI6:DQ6" si="12">IF(DI7="",NA(),DI7)</f>
        <v>57.54</v>
      </c>
      <c r="DJ6" s="22">
        <f t="shared" si="12"/>
        <v>59.01</v>
      </c>
      <c r="DK6" s="22">
        <f t="shared" si="12"/>
        <v>60.7</v>
      </c>
      <c r="DL6" s="22">
        <f t="shared" si="12"/>
        <v>63.1</v>
      </c>
      <c r="DM6" s="22">
        <f t="shared" si="12"/>
        <v>45.85</v>
      </c>
      <c r="DN6" s="22">
        <f t="shared" si="12"/>
        <v>47.31</v>
      </c>
      <c r="DO6" s="22">
        <f t="shared" si="12"/>
        <v>47.5</v>
      </c>
      <c r="DP6" s="22">
        <f t="shared" si="12"/>
        <v>48.41</v>
      </c>
      <c r="DQ6" s="22">
        <f t="shared" si="12"/>
        <v>50.02</v>
      </c>
      <c r="DR6" s="21" t="str">
        <f>IF(DR7="","",IF(DR7="-","【-】","【"&amp;SUBSTITUTE(TEXT(DR7,"#,##0.00"),"-","△")&amp;"】"))</f>
        <v>【51.51】</v>
      </c>
      <c r="DS6" s="22">
        <f>IF(DS7="",NA(),DS7)</f>
        <v>13.25</v>
      </c>
      <c r="DT6" s="22">
        <f t="shared" ref="DT6:EB6" si="13">IF(DT7="",NA(),DT7)</f>
        <v>13.25</v>
      </c>
      <c r="DU6" s="22">
        <f t="shared" si="13"/>
        <v>13.25</v>
      </c>
      <c r="DV6" s="22">
        <f t="shared" si="13"/>
        <v>13.25</v>
      </c>
      <c r="DW6" s="22">
        <f t="shared" si="13"/>
        <v>13.25</v>
      </c>
      <c r="DX6" s="22">
        <f t="shared" si="13"/>
        <v>14.13</v>
      </c>
      <c r="DY6" s="22">
        <f t="shared" si="13"/>
        <v>16.77</v>
      </c>
      <c r="DZ6" s="22">
        <f t="shared" si="13"/>
        <v>17.399999999999999</v>
      </c>
      <c r="EA6" s="22">
        <f t="shared" si="13"/>
        <v>18.64</v>
      </c>
      <c r="EB6" s="22">
        <f t="shared" si="13"/>
        <v>19.510000000000002</v>
      </c>
      <c r="EC6" s="21" t="str">
        <f>IF(EC7="","",IF(EC7="-","【-】","【"&amp;SUBSTITUTE(TEXT(EC7,"#,##0.00"),"-","△")&amp;"】"))</f>
        <v>【23.75】</v>
      </c>
      <c r="ED6" s="21">
        <f>IF(ED7="",NA(),ED7)</f>
        <v>0</v>
      </c>
      <c r="EE6" s="21">
        <f t="shared" ref="EE6:EM6" si="14">IF(EE7="",NA(),EE7)</f>
        <v>0</v>
      </c>
      <c r="EF6" s="21">
        <f t="shared" si="14"/>
        <v>0</v>
      </c>
      <c r="EG6" s="21">
        <f t="shared" si="14"/>
        <v>0</v>
      </c>
      <c r="EH6" s="21">
        <f t="shared" si="14"/>
        <v>0</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2">
      <c r="A7" s="15"/>
      <c r="B7" s="24">
        <v>2022</v>
      </c>
      <c r="C7" s="24">
        <v>143839</v>
      </c>
      <c r="D7" s="24">
        <v>46</v>
      </c>
      <c r="E7" s="24">
        <v>1</v>
      </c>
      <c r="F7" s="24">
        <v>0</v>
      </c>
      <c r="G7" s="24">
        <v>1</v>
      </c>
      <c r="H7" s="24" t="s">
        <v>93</v>
      </c>
      <c r="I7" s="24" t="s">
        <v>94</v>
      </c>
      <c r="J7" s="24" t="s">
        <v>95</v>
      </c>
      <c r="K7" s="24" t="s">
        <v>96</v>
      </c>
      <c r="L7" s="24" t="s">
        <v>97</v>
      </c>
      <c r="M7" s="24" t="s">
        <v>98</v>
      </c>
      <c r="N7" s="25" t="s">
        <v>99</v>
      </c>
      <c r="O7" s="25">
        <v>54.89</v>
      </c>
      <c r="P7" s="25">
        <v>100</v>
      </c>
      <c r="Q7" s="25">
        <v>3747</v>
      </c>
      <c r="R7" s="25">
        <v>6880</v>
      </c>
      <c r="S7" s="25">
        <v>7.05</v>
      </c>
      <c r="T7" s="25">
        <v>975.89</v>
      </c>
      <c r="U7" s="25">
        <v>6805</v>
      </c>
      <c r="V7" s="25">
        <v>7.02</v>
      </c>
      <c r="W7" s="25">
        <v>969.37</v>
      </c>
      <c r="X7" s="25">
        <v>108.02</v>
      </c>
      <c r="Y7" s="25">
        <v>107.74</v>
      </c>
      <c r="Z7" s="25">
        <v>108.59</v>
      </c>
      <c r="AA7" s="25">
        <v>107.41</v>
      </c>
      <c r="AB7" s="25">
        <v>99.49</v>
      </c>
      <c r="AC7" s="25">
        <v>103.81</v>
      </c>
      <c r="AD7" s="25">
        <v>104.35</v>
      </c>
      <c r="AE7" s="25">
        <v>105.34</v>
      </c>
      <c r="AF7" s="25">
        <v>105.77</v>
      </c>
      <c r="AG7" s="25">
        <v>104.82</v>
      </c>
      <c r="AH7" s="25">
        <v>108.7</v>
      </c>
      <c r="AI7" s="25">
        <v>0</v>
      </c>
      <c r="AJ7" s="25">
        <v>0</v>
      </c>
      <c r="AK7" s="25">
        <v>0</v>
      </c>
      <c r="AL7" s="25">
        <v>0</v>
      </c>
      <c r="AM7" s="25">
        <v>2.2400000000000002</v>
      </c>
      <c r="AN7" s="25">
        <v>25.66</v>
      </c>
      <c r="AO7" s="25">
        <v>21.69</v>
      </c>
      <c r="AP7" s="25">
        <v>24.04</v>
      </c>
      <c r="AQ7" s="25">
        <v>28.03</v>
      </c>
      <c r="AR7" s="25">
        <v>26.73</v>
      </c>
      <c r="AS7" s="25">
        <v>1.34</v>
      </c>
      <c r="AT7" s="25">
        <v>45.16</v>
      </c>
      <c r="AU7" s="25">
        <v>36.630000000000003</v>
      </c>
      <c r="AV7" s="25">
        <v>40.94</v>
      </c>
      <c r="AW7" s="25">
        <v>55.66</v>
      </c>
      <c r="AX7" s="25">
        <v>106.98</v>
      </c>
      <c r="AY7" s="25">
        <v>300.14</v>
      </c>
      <c r="AZ7" s="25">
        <v>301.04000000000002</v>
      </c>
      <c r="BA7" s="25">
        <v>305.08</v>
      </c>
      <c r="BB7" s="25">
        <v>305.33999999999997</v>
      </c>
      <c r="BC7" s="25">
        <v>310.01</v>
      </c>
      <c r="BD7" s="25">
        <v>252.29</v>
      </c>
      <c r="BE7" s="25">
        <v>397.35</v>
      </c>
      <c r="BF7" s="25">
        <v>381.48</v>
      </c>
      <c r="BG7" s="25">
        <v>358.7</v>
      </c>
      <c r="BH7" s="25">
        <v>348.73</v>
      </c>
      <c r="BI7" s="25">
        <v>321.87</v>
      </c>
      <c r="BJ7" s="25">
        <v>566.65</v>
      </c>
      <c r="BK7" s="25">
        <v>551.62</v>
      </c>
      <c r="BL7" s="25">
        <v>585.59</v>
      </c>
      <c r="BM7" s="25">
        <v>561.34</v>
      </c>
      <c r="BN7" s="25">
        <v>538.33000000000004</v>
      </c>
      <c r="BO7" s="25">
        <v>268.07</v>
      </c>
      <c r="BP7" s="25">
        <v>107.22</v>
      </c>
      <c r="BQ7" s="25">
        <v>107.2</v>
      </c>
      <c r="BR7" s="25">
        <v>107.16</v>
      </c>
      <c r="BS7" s="25">
        <v>102.83</v>
      </c>
      <c r="BT7" s="25">
        <v>97.77</v>
      </c>
      <c r="BU7" s="25">
        <v>84.77</v>
      </c>
      <c r="BV7" s="25">
        <v>87.11</v>
      </c>
      <c r="BW7" s="25">
        <v>82.78</v>
      </c>
      <c r="BX7" s="25">
        <v>84.82</v>
      </c>
      <c r="BY7" s="25">
        <v>82.29</v>
      </c>
      <c r="BZ7" s="25">
        <v>97.47</v>
      </c>
      <c r="CA7" s="25">
        <v>227.9</v>
      </c>
      <c r="CB7" s="25">
        <v>228.7</v>
      </c>
      <c r="CC7" s="25">
        <v>227.06</v>
      </c>
      <c r="CD7" s="25">
        <v>237.1</v>
      </c>
      <c r="CE7" s="25">
        <v>249.16</v>
      </c>
      <c r="CF7" s="25">
        <v>227.27</v>
      </c>
      <c r="CG7" s="25">
        <v>223.98</v>
      </c>
      <c r="CH7" s="25">
        <v>225.09</v>
      </c>
      <c r="CI7" s="25">
        <v>224.82</v>
      </c>
      <c r="CJ7" s="25">
        <v>230.85</v>
      </c>
      <c r="CK7" s="25">
        <v>174.75</v>
      </c>
      <c r="CL7" s="25">
        <v>30.74</v>
      </c>
      <c r="CM7" s="25">
        <v>29.93</v>
      </c>
      <c r="CN7" s="25">
        <v>30.08</v>
      </c>
      <c r="CO7" s="25">
        <v>30.22</v>
      </c>
      <c r="CP7" s="25">
        <v>31.48</v>
      </c>
      <c r="CQ7" s="25">
        <v>50.29</v>
      </c>
      <c r="CR7" s="25">
        <v>49.64</v>
      </c>
      <c r="CS7" s="25">
        <v>49.38</v>
      </c>
      <c r="CT7" s="25">
        <v>50.09</v>
      </c>
      <c r="CU7" s="25">
        <v>50.1</v>
      </c>
      <c r="CV7" s="25">
        <v>59.97</v>
      </c>
      <c r="CW7" s="25">
        <v>81.38</v>
      </c>
      <c r="CX7" s="25">
        <v>81.44</v>
      </c>
      <c r="CY7" s="25">
        <v>81.88</v>
      </c>
      <c r="CZ7" s="25">
        <v>77.48</v>
      </c>
      <c r="DA7" s="25">
        <v>72.650000000000006</v>
      </c>
      <c r="DB7" s="25">
        <v>77.73</v>
      </c>
      <c r="DC7" s="25">
        <v>78.09</v>
      </c>
      <c r="DD7" s="25">
        <v>78.010000000000005</v>
      </c>
      <c r="DE7" s="25">
        <v>77.599999999999994</v>
      </c>
      <c r="DF7" s="25">
        <v>77.3</v>
      </c>
      <c r="DG7" s="25">
        <v>89.76</v>
      </c>
      <c r="DH7" s="25">
        <v>56.08</v>
      </c>
      <c r="DI7" s="25">
        <v>57.54</v>
      </c>
      <c r="DJ7" s="25">
        <v>59.01</v>
      </c>
      <c r="DK7" s="25">
        <v>60.7</v>
      </c>
      <c r="DL7" s="25">
        <v>63.1</v>
      </c>
      <c r="DM7" s="25">
        <v>45.85</v>
      </c>
      <c r="DN7" s="25">
        <v>47.31</v>
      </c>
      <c r="DO7" s="25">
        <v>47.5</v>
      </c>
      <c r="DP7" s="25">
        <v>48.41</v>
      </c>
      <c r="DQ7" s="25">
        <v>50.02</v>
      </c>
      <c r="DR7" s="25">
        <v>51.51</v>
      </c>
      <c r="DS7" s="25">
        <v>13.25</v>
      </c>
      <c r="DT7" s="25">
        <v>13.25</v>
      </c>
      <c r="DU7" s="25">
        <v>13.25</v>
      </c>
      <c r="DV7" s="25">
        <v>13.25</v>
      </c>
      <c r="DW7" s="25">
        <v>13.25</v>
      </c>
      <c r="DX7" s="25">
        <v>14.13</v>
      </c>
      <c r="DY7" s="25">
        <v>16.77</v>
      </c>
      <c r="DZ7" s="25">
        <v>17.399999999999999</v>
      </c>
      <c r="EA7" s="25">
        <v>18.64</v>
      </c>
      <c r="EB7" s="25">
        <v>19.510000000000002</v>
      </c>
      <c r="EC7" s="25">
        <v>23.75</v>
      </c>
      <c r="ED7" s="25">
        <v>0</v>
      </c>
      <c r="EE7" s="25">
        <v>0</v>
      </c>
      <c r="EF7" s="25">
        <v>0</v>
      </c>
      <c r="EG7" s="25">
        <v>0</v>
      </c>
      <c r="EH7" s="25">
        <v>0</v>
      </c>
      <c r="EI7" s="25">
        <v>0.52</v>
      </c>
      <c r="EJ7" s="25">
        <v>0.47</v>
      </c>
      <c r="EK7" s="25">
        <v>0.4</v>
      </c>
      <c r="EL7" s="25">
        <v>0.36</v>
      </c>
      <c r="EM7" s="25">
        <v>0.56999999999999995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2023-12-05T00:52:25Z</dcterms:created>
  <dcterms:modified xsi:type="dcterms:W3CDTF">2024-02-27T04:26:21Z</dcterms:modified>
  <cp:category/>
</cp:coreProperties>
</file>