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8 南足柄市★　水道、下水道\"/>
    </mc:Choice>
  </mc:AlternateContent>
  <workbookProtection workbookAlgorithmName="SHA-512" workbookHashValue="3ueLIK2Sdcb6BTWcO7zl00yjnM0tpYso1BazYr/EvibOuVoS2gfHsy4pFNzxlvXw5KwlEGIkPAcuHj83o97o5w==" workbookSaltValue="dzwZLCDFyyLJ60ArFZnEPQ=="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S6" i="5"/>
  <c r="AL8" i="4" s="1"/>
  <c r="R6" i="5"/>
  <c r="AD10" i="4" s="1"/>
  <c r="Q6" i="5"/>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F85" i="4"/>
  <c r="AT10" i="4"/>
  <c r="W10" i="4"/>
  <c r="I10" i="4"/>
  <c r="AT8" i="4"/>
  <c r="W8" i="4"/>
  <c r="P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<sst xmlns="http://schemas.openxmlformats.org/spreadsheetml/2006/main" count="236" uniqueCount="118">
  <si>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</si>
  <si>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</si>
  <si>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</si>
  <si>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</si>
  <si>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</si>
  <si>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</si>
  <si>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</si>
  <si>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</si>
  <si>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</si>
  <si>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</si>
  <si>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</si>
  <si>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</si>
  <si>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</si>
  <si>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</si>
  <si>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</si>
  <si>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</si>
  <si>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</si>
  <si>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</si>
  <si>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</si>
  <si>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</si>
  <si>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</si>
  <si>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</si>
  <si>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</si>
  <si>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</si>
  <si>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</si>
  <si>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</si>
  <si>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</si>
  <si>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</si>
  <si>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</si>
  <si>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</si>
  <si>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</si>
  <si>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</si>
  <si>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</si>
  <si>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</si>
  <si>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</si>
  <si>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</si>
  <si>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</si>
  <si>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</si>
  <si>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</si>
  <si>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</si>
  <si>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</si>
  <si>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</si>
  <si>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</si>
  <si>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</si>
  <si>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</si>
  <si>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</si>
  <si>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</si>
  <si>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</si>
  <si>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</si>
  <si>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</si>
  <si>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</si>
  <si>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</si>
  <si>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</si>
  <si>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</si>
  <si>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</si>
  <si>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</si>
  <si>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</si>
  <si>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</si>
  <si>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</si>
  <si>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</si>
  <si>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</si>
  <si>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</si>
  <si>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</si>
  <si>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</si>
  <si>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</si>
  <si>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</si>
  <si>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</si>
  <si>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</si>
  <si>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</si>
  <si>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</si>
  <si>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</si>
  <si>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</si>
  <si>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</si>
  <si>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</si>
  <si>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</si>
  <si>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</si>
  <si>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</si>
  <si>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</si>
  <si>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</si>
  <si>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</si>
  <si>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</si>
  <si>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</si>
  <si>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</si>
  <si>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</si>
  <si>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</si>
  <si>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</si>
  <si>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</si>
  <si>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</si>
  <si>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</si>
  <si>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</si>
  <si>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</si>
  <si>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</si>
  <si>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</si>
  <si>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</si>
  <si>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</si>
  <si>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</si>
  <si>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</si>
  <si>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</si>
  <si>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</si>
  <si>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</si>
  <si>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</si>
  <si>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</si>
  <si>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</si>
  <si>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</si>
  <si>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</si>
  <si>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</si>
  <si>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</si>
  <si>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</si>
  <si>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</si>
  <si>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</si>
  <si>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</si>
  <si>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</si>
  <si>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</si>
  <si>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</si>
  <si>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</si>
  <si>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平成29年度に地方公営企業法を適用したことにより、累積減価償却費はまだ低く、①有形固定資産減価償却率も低くなっておりますが、今後、上昇していく見込みです。
　現時点では、耐用年数を超える管渠がないため、②管渠老朽化率はありませんが、近い将来、本格的な更新時期を迎えるため、老朽化率の発生が見込まれます。財源と投資のバランスを考慮しながら、計画的かつ効率的に施設の老朽化対策を行っていく必要があります。</t>
    <phoneticPr fontId="4"/>
  </si>
  <si>
    <t>　①経常収支比率は前年度より約３ポイント減少しましたが、100％を超えています。類似団体や全国平均より低いものの②累積欠損がない状態であるため、経営状況は比較的健全と言えます。
　③流動比率は前年度より大きく改善しましたが、短期的な債務に対する支払い能力は余裕がない状態です。
　④企業債残高対事業規模比率は、類似団体平均よりも低くなっています。今後は未普及地域の整備に加え、老朽化した管渠の更新も想定されることから、企業債借入額の増に伴って、比率が高まることが予測されます。
　⑤経費回収率は、類似団体や全国平均よりも低く、⑥汚水処理原価と使用料単価で差損が生じている状態です。使用料で賄うべき経費を使用料で賄えるよう、適正な使用料収入の確保が必要となっていますが、コロナ禍による社会情勢の影響を受け使用料改定が延期となっています。
　本市は、処理施設を有していないため、⑦施設利用率はありません。
　⑧水洗化率については、接続率の向上に努め、類似団体や全国平均よりも高い数値を維持しております。</t>
    <rPh sb="9" eb="12">
      <t>ゼンネンド</t>
    </rPh>
    <rPh sb="14" eb="15">
      <t>ヤク</t>
    </rPh>
    <rPh sb="20" eb="22">
      <t>ゲンショウ</t>
    </rPh>
    <rPh sb="40" eb="42">
      <t>ルイジ</t>
    </rPh>
    <rPh sb="42" eb="44">
      <t>ダンタイ</t>
    </rPh>
    <rPh sb="45" eb="47">
      <t>ゼンコク</t>
    </rPh>
    <rPh sb="47" eb="49">
      <t>ヘイキン</t>
    </rPh>
    <rPh sb="51" eb="52">
      <t>ヒク</t>
    </rPh>
    <rPh sb="64" eb="66">
      <t>ジョウタイ</t>
    </rPh>
    <rPh sb="218" eb="219">
      <t>トモナ</t>
    </rPh>
    <phoneticPr fontId="4"/>
  </si>
  <si>
    <t>　本市は、工場排水など企業の排水量の動向に大きく影響を受けています。
　令和4年度中には大口事業者が操業を終了し、利用料収入が減少しました。令和5年度以降の収入減少はより一層厳しいものと予想され、他の企業の排水量もコロナ禍前ほど戻っていない状況です。
　未普及地域の整備に並行して、老朽化に伴う更新事業も本格化することから、将来の更新事業に向けた資金の確保が必要となります。
　今後も財政推計を注視しながら、適正な維持管理費や使用料について継続的に検討を行い、安定した事業運営を目指していきます。</t>
    <rPh sb="53" eb="55">
      <t>シュウリョウ</t>
    </rPh>
    <rPh sb="75" eb="77">
      <t>イコウ</t>
    </rPh>
    <rPh sb="93" eb="95">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</si>
</sst>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0.34</c:v>
                </c:pt>
                <c:pt idx="4">
                  <c:v>0</c:v>
                </c:pt>
              </c:numCache>
            </c:numRef>
          </c:val>
          <c:extLst>
            <c:ext xmlns:c16="http://schemas.microsoft.com/office/drawing/2014/chart" uri="{C3380CC4-5D6E-409C-BE32-E72D297353CC}">
              <c16:uniqueId val="{00000000-EAE9-4FF3-AE6E-C5114C3310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0.09</c:v>
                </c:pt>
                <c:pt idx="2">
                  <c:v>0.09</c:v>
                </c:pt>
                <c:pt idx="3">
                  <c:v>0.17</c:v>
                </c:pt>
                <c:pt idx="4">
                  <c:v>0.13</c:v>
                </c:pt>
              </c:numCache>
            </c:numRef>
          </c:val>
          <c:smooth val="0"/>
          <c:extLst>
            <c:ext xmlns:c16="http://schemas.microsoft.com/office/drawing/2014/chart" uri="{C3380CC4-5D6E-409C-BE32-E72D297353CC}">
              <c16:uniqueId val="{00000001-EAE9-4FF3-AE6E-C5114C3310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4F-4CFE-9CBE-56A1C4E833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64.510000000000005</c:v>
                </c:pt>
                <c:pt idx="1">
                  <c:v>68.31</c:v>
                </c:pt>
                <c:pt idx="2">
                  <c:v>65.28</c:v>
                </c:pt>
                <c:pt idx="3">
                  <c:v>64.92</c:v>
                </c:pt>
                <c:pt idx="4">
                  <c:v>64.14</c:v>
                </c:pt>
              </c:numCache>
            </c:numRef>
          </c:val>
          <c:smooth val="0"/>
          <c:extLst>
            <c:ext xmlns:c16="http://schemas.microsoft.com/office/drawing/2014/chart" uri="{C3380CC4-5D6E-409C-BE32-E72D297353CC}">
              <c16:uniqueId val="{00000001-F14F-4CFE-9CBE-56A1C4E833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97.36</c:v>
                </c:pt>
                <c:pt idx="1">
                  <c:v>97.88</c:v>
                </c:pt>
                <c:pt idx="2">
                  <c:v>98.59</c:v>
                </c:pt>
                <c:pt idx="3">
                  <c:v>97.94</c:v>
                </c:pt>
                <c:pt idx="4">
                  <c:v>97.81</c:v>
                </c:pt>
              </c:numCache>
            </c:numRef>
          </c:val>
          <c:extLst>
            <c:ext xmlns:c16="http://schemas.microsoft.com/office/drawing/2014/chart" uri="{C3380CC4-5D6E-409C-BE32-E72D297353CC}">
              <c16:uniqueId val="{00000000-FCA2-4FF7-9C53-F612DC89F1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91.62</c:v>
                </c:pt>
                <c:pt idx="1">
                  <c:v>92.62</c:v>
                </c:pt>
                <c:pt idx="2">
                  <c:v>92.72</c:v>
                </c:pt>
                <c:pt idx="3">
                  <c:v>92.88</c:v>
                </c:pt>
                <c:pt idx="4">
                  <c:v>92.9</c:v>
                </c:pt>
              </c:numCache>
            </c:numRef>
          </c:val>
          <c:smooth val="0"/>
          <c:extLst>
            <c:ext xmlns:c16="http://schemas.microsoft.com/office/drawing/2014/chart" uri="{C3380CC4-5D6E-409C-BE32-E72D297353CC}">
              <c16:uniqueId val="{00000001-FCA2-4FF7-9C53-F612DC89F1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111.47</c:v>
                </c:pt>
                <c:pt idx="1">
                  <c:v>109.14</c:v>
                </c:pt>
                <c:pt idx="2">
                  <c:v>106.97</c:v>
                </c:pt>
                <c:pt idx="3">
                  <c:v>106.02</c:v>
                </c:pt>
                <c:pt idx="4">
                  <c:v>103</c:v>
                </c:pt>
              </c:numCache>
            </c:numRef>
          </c:val>
          <c:extLst>
            <c:ext xmlns:c16="http://schemas.microsoft.com/office/drawing/2014/chart" uri="{C3380CC4-5D6E-409C-BE32-E72D297353CC}">
              <c16:uniqueId val="{00000000-D908-4D32-9B69-0C52200F73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106.25</c:v>
                </c:pt>
                <c:pt idx="1">
                  <c:v>106.99</c:v>
                </c:pt>
                <c:pt idx="2">
                  <c:v>107.85</c:v>
                </c:pt>
                <c:pt idx="3">
                  <c:v>108.04</c:v>
                </c:pt>
                <c:pt idx="4">
                  <c:v>107.49</c:v>
                </c:pt>
              </c:numCache>
            </c:numRef>
          </c:val>
          <c:smooth val="0"/>
          <c:extLst>
            <c:ext xmlns:c16="http://schemas.microsoft.com/office/drawing/2014/chart" uri="{C3380CC4-5D6E-409C-BE32-E72D297353CC}">
              <c16:uniqueId val="{00000001-D908-4D32-9B69-0C52200F73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6.45</c:v>
                </c:pt>
                <c:pt idx="1">
                  <c:v>9.58</c:v>
                </c:pt>
                <c:pt idx="2">
                  <c:v>12.62</c:v>
                </c:pt>
                <c:pt idx="3">
                  <c:v>15.68</c:v>
                </c:pt>
                <c:pt idx="4">
                  <c:v>18.77</c:v>
                </c:pt>
              </c:numCache>
            </c:numRef>
          </c:val>
          <c:extLst>
            <c:ext xmlns:c16="http://schemas.microsoft.com/office/drawing/2014/chart" uri="{C3380CC4-5D6E-409C-BE32-E72D297353CC}">
              <c16:uniqueId val="{00000000-1152-427A-A4A2-ED08731F48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14.75</c:v>
                </c:pt>
                <c:pt idx="1">
                  <c:v>26.36</c:v>
                </c:pt>
                <c:pt idx="2">
                  <c:v>23.79</c:v>
                </c:pt>
                <c:pt idx="3">
                  <c:v>25.66</c:v>
                </c:pt>
                <c:pt idx="4">
                  <c:v>27.46</c:v>
                </c:pt>
              </c:numCache>
            </c:numRef>
          </c:val>
          <c:smooth val="0"/>
          <c:extLst>
            <c:ext xmlns:c16="http://schemas.microsoft.com/office/drawing/2014/chart" uri="{C3380CC4-5D6E-409C-BE32-E72D297353CC}">
              <c16:uniqueId val="{00000001-1152-427A-A4A2-ED08731F48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D6-452F-A4F2-55A5695CF0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0.25</c:v>
                </c:pt>
                <c:pt idx="1">
                  <c:v>1.43</c:v>
                </c:pt>
                <c:pt idx="2">
                  <c:v>1.22</c:v>
                </c:pt>
                <c:pt idx="3">
                  <c:v>1.61</c:v>
                </c:pt>
                <c:pt idx="4">
                  <c:v>2.08</c:v>
                </c:pt>
              </c:numCache>
            </c:numRef>
          </c:val>
          <c:smooth val="0"/>
          <c:extLst>
            <c:ext xmlns:c16="http://schemas.microsoft.com/office/drawing/2014/chart" uri="{C3380CC4-5D6E-409C-BE32-E72D297353CC}">
              <c16:uniqueId val="{00000001-8ED6-452F-A4F2-55A5695CF0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5E-4F43-821F-D46701D432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0.78</c:v>
                </c:pt>
                <c:pt idx="1">
                  <c:v>7.42</c:v>
                </c:pt>
                <c:pt idx="2">
                  <c:v>4.72</c:v>
                </c:pt>
                <c:pt idx="3">
                  <c:v>4.49</c:v>
                </c:pt>
                <c:pt idx="4">
                  <c:v>5.41</c:v>
                </c:pt>
              </c:numCache>
            </c:numRef>
          </c:val>
          <c:smooth val="0"/>
          <c:extLst>
            <c:ext xmlns:c16="http://schemas.microsoft.com/office/drawing/2014/chart" uri="{C3380CC4-5D6E-409C-BE32-E72D297353CC}">
              <c16:uniqueId val="{00000001-C85E-4F43-821F-D46701D432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64.099999999999994</c:v>
                </c:pt>
                <c:pt idx="1">
                  <c:v>70.61</c:v>
                </c:pt>
                <c:pt idx="2">
                  <c:v>75.14</c:v>
                </c:pt>
                <c:pt idx="3">
                  <c:v>62.88</c:v>
                </c:pt>
                <c:pt idx="4">
                  <c:v>87.35</c:v>
                </c:pt>
              </c:numCache>
            </c:numRef>
          </c:val>
          <c:extLst>
            <c:ext xmlns:c16="http://schemas.microsoft.com/office/drawing/2014/chart" uri="{C3380CC4-5D6E-409C-BE32-E72D297353CC}">
              <c16:uniqueId val="{00000000-47F0-4A27-9A9B-1C0F4B0DA8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67.2</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47F0-4A27-9A9B-1C0F4B0DA8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832.78</c:v>
                </c:pt>
                <c:pt idx="1">
                  <c:v>819.72</c:v>
                </c:pt>
                <c:pt idx="2">
                  <c:v>720.97</c:v>
                </c:pt>
                <c:pt idx="3">
                  <c:v>693.01</c:v>
                </c:pt>
                <c:pt idx="4">
                  <c:v>535.39</c:v>
                </c:pt>
              </c:numCache>
            </c:numRef>
          </c:val>
          <c:extLst>
            <c:ext xmlns:c16="http://schemas.microsoft.com/office/drawing/2014/chart" uri="{C3380CC4-5D6E-409C-BE32-E72D297353CC}">
              <c16:uniqueId val="{00000000-9450-4580-8A49-5B6CB41927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1023.34</c:v>
                </c:pt>
                <c:pt idx="1">
                  <c:v>847.44</c:v>
                </c:pt>
                <c:pt idx="2">
                  <c:v>857.88</c:v>
                </c:pt>
                <c:pt idx="3">
                  <c:v>825.1</c:v>
                </c:pt>
                <c:pt idx="4">
                  <c:v>789.87</c:v>
                </c:pt>
              </c:numCache>
            </c:numRef>
          </c:val>
          <c:smooth val="0"/>
          <c:extLst>
            <c:ext xmlns:c16="http://schemas.microsoft.com/office/drawing/2014/chart" uri="{C3380CC4-5D6E-409C-BE32-E72D297353CC}">
              <c16:uniqueId val="{00000001-9450-4580-8A49-5B6CB41927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83.93</c:v>
                </c:pt>
                <c:pt idx="1">
                  <c:v>84.2</c:v>
                </c:pt>
                <c:pt idx="2">
                  <c:v>84.99</c:v>
                </c:pt>
                <c:pt idx="3">
                  <c:v>84.95</c:v>
                </c:pt>
                <c:pt idx="4">
                  <c:v>84.67</c:v>
                </c:pt>
              </c:numCache>
            </c:numRef>
          </c:val>
          <c:extLst>
            <c:ext xmlns:c16="http://schemas.microsoft.com/office/drawing/2014/chart" uri="{C3380CC4-5D6E-409C-BE32-E72D297353CC}">
              <c16:uniqueId val="{00000000-4459-4A0A-B37C-71DCE0CC51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82.26</c:v>
                </c:pt>
                <c:pt idx="1">
                  <c:v>94.69</c:v>
                </c:pt>
                <c:pt idx="2">
                  <c:v>94.97</c:v>
                </c:pt>
                <c:pt idx="3">
                  <c:v>97.07</c:v>
                </c:pt>
                <c:pt idx="4">
                  <c:v>98.06</c:v>
                </c:pt>
              </c:numCache>
            </c:numRef>
          </c:val>
          <c:smooth val="0"/>
          <c:extLst>
            <c:ext xmlns:c16="http://schemas.microsoft.com/office/drawing/2014/chart" uri="{C3380CC4-5D6E-409C-BE32-E72D297353CC}">
              <c16:uniqueId val="{00000001-4459-4A0A-B37C-71DCE0CC51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3CBF-4D50-BDB1-166291929D8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154.25</c:v>
                </c:pt>
                <c:pt idx="1">
                  <c:v>159.78</c:v>
                </c:pt>
                <c:pt idx="2">
                  <c:v>159.49</c:v>
                </c:pt>
                <c:pt idx="3">
                  <c:v>157.81</c:v>
                </c:pt>
                <c:pt idx="4">
                  <c:v>157.37</c:v>
                </c:pt>
              </c:numCache>
            </c:numRef>
          </c:val>
          <c:smooth val="0"/>
          <c:extLst>
            <c:ext xmlns:c16="http://schemas.microsoft.com/office/drawing/2014/chart" uri="{C3380CC4-5D6E-409C-BE32-E72D297353CC}">
              <c16:uniqueId val="{00000001-3CBF-4D50-BDB1-166291929D8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9"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南足柄市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41057</v>
      </c>
      <c r="AM8" s="42"/>
      <c r="AN8" s="42"/>
      <c r="AO8" s="42"/>
      <c r="AP8" s="42"/>
      <c r="AQ8" s="42"/>
      <c r="AR8" s="42"/>
      <c r="AS8" s="42"/>
      <c r="AT8" s="35">
        <f>データ!T6</f>
        <v>77.12</v>
      </c>
      <c r="AU8" s="35"/>
      <c r="AV8" s="35"/>
      <c r="AW8" s="35"/>
      <c r="AX8" s="35"/>
      <c r="AY8" s="35"/>
      <c r="AZ8" s="35"/>
      <c r="BA8" s="35"/>
      <c r="BB8" s="35">
        <f>データ!U6</f>
        <v>532.38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62.25</v>
      </c>
      <c r="J10" s="35"/>
      <c r="K10" s="35"/>
      <c r="L10" s="35"/>
      <c r="M10" s="35"/>
      <c r="N10" s="35"/>
      <c r="O10" s="35"/>
      <c r="P10" s="35">
        <f>データ!P6</f>
        <v>75.56</v>
      </c>
      <c r="Q10" s="35"/>
      <c r="R10" s="35"/>
      <c r="S10" s="35"/>
      <c r="T10" s="35"/>
      <c r="U10" s="35"/>
      <c r="V10" s="35"/>
      <c r="W10" s="35">
        <f>データ!Q6</f>
        <v>89.74</v>
      </c>
      <c r="X10" s="35"/>
      <c r="Y10" s="35"/>
      <c r="Z10" s="35"/>
      <c r="AA10" s="35"/>
      <c r="AB10" s="35"/>
      <c r="AC10" s="35"/>
      <c r="AD10" s="42">
        <f>データ!R6</f>
        <v>1779</v>
      </c>
      <c r="AE10" s="42"/>
      <c r="AF10" s="42"/>
      <c r="AG10" s="42"/>
      <c r="AH10" s="42"/>
      <c r="AI10" s="42"/>
      <c r="AJ10" s="42"/>
      <c r="AK10" s="2"/>
      <c r="AL10" s="42">
        <f>データ!V6</f>
        <v>30847</v>
      </c>
      <c r="AM10" s="42"/>
      <c r="AN10" s="42"/>
      <c r="AO10" s="42"/>
      <c r="AP10" s="42"/>
      <c r="AQ10" s="42"/>
      <c r="AR10" s="42"/>
      <c r="AS10" s="42"/>
      <c r="AT10" s="35">
        <f>データ!W6</f>
        <v>6.31</v>
      </c>
      <c r="AU10" s="35"/>
      <c r="AV10" s="35"/>
      <c r="AW10" s="35"/>
      <c r="AX10" s="35"/>
      <c r="AY10" s="35"/>
      <c r="AZ10" s="35"/>
      <c r="BA10" s="35"/>
      <c r="BB10" s="35">
        <f>データ!X6</f>
        <v>4888.59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WBuxIekMghj+g1HhB4+nnGInKbne3iGJQw/AAUVmU2lzp90F03J9L84QiWlFO3CSiT1lJjH2BaYLY1uXZRjjw==" saltValue="wIgyDzQen7nlkwqk0kgw1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142174</v>
      </c>
      <c r="D6" s="19">
        <f t="shared" si="3"/>
        <v>46</v>
      </c>
      <c r="E6" s="19">
        <f t="shared" si="3"/>
        <v>17</v>
      </c>
      <c r="F6" s="19">
        <f t="shared" si="3"/>
        <v>1</v>
      </c>
      <c r="G6" s="19">
        <f t="shared" si="3"/>
        <v>0</v>
      </c>
      <c r="H6" s="19" t="str">
        <f t="shared" si="3"/>
        <v>神奈川県　南足柄市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62.25</v>
      </c>
      <c r="P6" s="20">
        <f t="shared" si="3"/>
        <v>75.56</v>
      </c>
      <c r="Q6" s="20">
        <f t="shared" si="3"/>
        <v>89.74</v>
      </c>
      <c r="R6" s="20">
        <f t="shared" si="3"/>
        <v>1779</v>
      </c>
      <c r="S6" s="20">
        <f t="shared" si="3"/>
        <v>41057</v>
      </c>
      <c r="T6" s="20">
        <f t="shared" si="3"/>
        <v>77.12</v>
      </c>
      <c r="U6" s="20">
        <f t="shared" si="3"/>
        <v>532.38</v>
      </c>
      <c r="V6" s="20">
        <f t="shared" si="3"/>
        <v>30847</v>
      </c>
      <c r="W6" s="20">
        <f t="shared" si="3"/>
        <v>6.31</v>
      </c>
      <c r="X6" s="20">
        <f t="shared" si="3"/>
        <v>4888.59</v>
      </c>
      <c r="Y6" s="21">
        <f>IF(Y7="",NA(),Y7)</f>
        <v>111.47</v>
      </c>
      <c r="Z6" s="21">
        <f t="shared" ref="Z6:AH6" si="4">IF(Z7="",NA(),Z7)</f>
        <v>109.14</v>
      </c>
      <c r="AA6" s="21">
        <f t="shared" si="4"/>
        <v>106.97</v>
      </c>
      <c r="AB6" s="21">
        <f t="shared" si="4"/>
        <v>106.02</v>
      </c>
      <c r="AC6" s="21">
        <f t="shared" si="4"/>
        <v>103</v>
      </c>
      <c r="AD6" s="21">
        <f t="shared" si="4"/>
        <v>106.25</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0.78</v>
      </c>
      <c r="AP6" s="21">
        <f t="shared" si="5"/>
        <v>7.42</v>
      </c>
      <c r="AQ6" s="21">
        <f t="shared" si="5"/>
        <v>4.72</v>
      </c>
      <c r="AR6" s="21">
        <f t="shared" si="5"/>
        <v>4.49</v>
      </c>
      <c r="AS6" s="21">
        <f t="shared" si="5"/>
        <v>5.41</v>
      </c>
      <c r="AT6" s="20" t="str">
        <f>IF(AT7="","",IF(AT7="-","【-】","【"&amp;SUBSTITUTE(TEXT(AT7,"#,##0.00"),"-","△")&amp;"】"))</f>
        <v>【3.15】</v>
      </c>
      <c r="AU6" s="21">
        <f>IF(AU7="",NA(),AU7)</f>
        <v>64.099999999999994</v>
      </c>
      <c r="AV6" s="21">
        <f t="shared" ref="AV6:BD6" si="6">IF(AV7="",NA(),AV7)</f>
        <v>70.61</v>
      </c>
      <c r="AW6" s="21">
        <f t="shared" si="6"/>
        <v>75.14</v>
      </c>
      <c r="AX6" s="21">
        <f t="shared" si="6"/>
        <v>62.88</v>
      </c>
      <c r="AY6" s="21">
        <f t="shared" si="6"/>
        <v>87.35</v>
      </c>
      <c r="AZ6" s="21">
        <f t="shared" si="6"/>
        <v>67.2</v>
      </c>
      <c r="BA6" s="21">
        <f t="shared" si="6"/>
        <v>68.180000000000007</v>
      </c>
      <c r="BB6" s="21">
        <f t="shared" si="6"/>
        <v>67.930000000000007</v>
      </c>
      <c r="BC6" s="21">
        <f t="shared" si="6"/>
        <v>68.53</v>
      </c>
      <c r="BD6" s="21">
        <f t="shared" si="6"/>
        <v>69.180000000000007</v>
      </c>
      <c r="BE6" s="20" t="str">
        <f>IF(BE7="","",IF(BE7="-","【-】","【"&amp;SUBSTITUTE(TEXT(BE7,"#,##0.00"),"-","△")&amp;"】"))</f>
        <v>【73.44】</v>
      </c>
      <c r="BF6" s="21">
        <f>IF(BF7="",NA(),BF7)</f>
        <v>832.78</v>
      </c>
      <c r="BG6" s="21">
        <f t="shared" ref="BG6:BO6" si="7">IF(BG7="",NA(),BG7)</f>
        <v>819.72</v>
      </c>
      <c r="BH6" s="21">
        <f t="shared" si="7"/>
        <v>720.97</v>
      </c>
      <c r="BI6" s="21">
        <f t="shared" si="7"/>
        <v>693.01</v>
      </c>
      <c r="BJ6" s="21">
        <f t="shared" si="7"/>
        <v>535.39</v>
      </c>
      <c r="BK6" s="21">
        <f t="shared" si="7"/>
        <v>1023.34</v>
      </c>
      <c r="BL6" s="21">
        <f t="shared" si="7"/>
        <v>847.44</v>
      </c>
      <c r="BM6" s="21">
        <f t="shared" si="7"/>
        <v>857.88</v>
      </c>
      <c r="BN6" s="21">
        <f t="shared" si="7"/>
        <v>825.1</v>
      </c>
      <c r="BO6" s="21">
        <f t="shared" si="7"/>
        <v>789.87</v>
      </c>
      <c r="BP6" s="20" t="str">
        <f>IF(BP7="","",IF(BP7="-","【-】","【"&amp;SUBSTITUTE(TEXT(BP7,"#,##0.00"),"-","△")&amp;"】"))</f>
        <v>【652.82】</v>
      </c>
      <c r="BQ6" s="21">
        <f>IF(BQ7="",NA(),BQ7)</f>
        <v>83.93</v>
      </c>
      <c r="BR6" s="21">
        <f t="shared" ref="BR6:BZ6" si="8">IF(BR7="",NA(),BR7)</f>
        <v>84.2</v>
      </c>
      <c r="BS6" s="21">
        <f t="shared" si="8"/>
        <v>84.99</v>
      </c>
      <c r="BT6" s="21">
        <f t="shared" si="8"/>
        <v>84.95</v>
      </c>
      <c r="BU6" s="21">
        <f t="shared" si="8"/>
        <v>84.67</v>
      </c>
      <c r="BV6" s="21">
        <f t="shared" si="8"/>
        <v>82.26</v>
      </c>
      <c r="BW6" s="21">
        <f t="shared" si="8"/>
        <v>94.69</v>
      </c>
      <c r="BX6" s="21">
        <f t="shared" si="8"/>
        <v>94.97</v>
      </c>
      <c r="BY6" s="21">
        <f t="shared" si="8"/>
        <v>97.07</v>
      </c>
      <c r="BZ6" s="21">
        <f t="shared" si="8"/>
        <v>98.06</v>
      </c>
      <c r="CA6" s="20" t="str">
        <f>IF(CA7="","",IF(CA7="-","【-】","【"&amp;SUBSTITUTE(TEXT(CA7,"#,##0.00"),"-","△")&amp;"】"))</f>
        <v>【97.61】</v>
      </c>
      <c r="CB6" s="21">
        <f>IF(CB7="",NA(),CB7)</f>
        <v>150</v>
      </c>
      <c r="CC6" s="21">
        <f t="shared" ref="CC6:CK6" si="9">IF(CC7="",NA(),CC7)</f>
        <v>150</v>
      </c>
      <c r="CD6" s="21">
        <f t="shared" si="9"/>
        <v>150</v>
      </c>
      <c r="CE6" s="21">
        <f t="shared" si="9"/>
        <v>150</v>
      </c>
      <c r="CF6" s="21">
        <f t="shared" si="9"/>
        <v>150</v>
      </c>
      <c r="CG6" s="21">
        <f t="shared" si="9"/>
        <v>154.25</v>
      </c>
      <c r="CH6" s="21">
        <f t="shared" si="9"/>
        <v>159.78</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64.510000000000005</v>
      </c>
      <c r="CS6" s="21">
        <f t="shared" si="10"/>
        <v>68.31</v>
      </c>
      <c r="CT6" s="21">
        <f t="shared" si="10"/>
        <v>65.28</v>
      </c>
      <c r="CU6" s="21">
        <f t="shared" si="10"/>
        <v>64.92</v>
      </c>
      <c r="CV6" s="21">
        <f t="shared" si="10"/>
        <v>64.14</v>
      </c>
      <c r="CW6" s="20" t="str">
        <f>IF(CW7="","",IF(CW7="-","【-】","【"&amp;SUBSTITUTE(TEXT(CW7,"#,##0.00"),"-","△")&amp;"】"))</f>
        <v>【59.10】</v>
      </c>
      <c r="CX6" s="21">
        <f>IF(CX7="",NA(),CX7)</f>
        <v>97.36</v>
      </c>
      <c r="CY6" s="21">
        <f t="shared" ref="CY6:DG6" si="11">IF(CY7="",NA(),CY7)</f>
        <v>97.88</v>
      </c>
      <c r="CZ6" s="21">
        <f t="shared" si="11"/>
        <v>98.59</v>
      </c>
      <c r="DA6" s="21">
        <f t="shared" si="11"/>
        <v>97.94</v>
      </c>
      <c r="DB6" s="21">
        <f t="shared" si="11"/>
        <v>97.81</v>
      </c>
      <c r="DC6" s="21">
        <f t="shared" si="11"/>
        <v>91.62</v>
      </c>
      <c r="DD6" s="21">
        <f t="shared" si="11"/>
        <v>92.62</v>
      </c>
      <c r="DE6" s="21">
        <f t="shared" si="11"/>
        <v>92.72</v>
      </c>
      <c r="DF6" s="21">
        <f t="shared" si="11"/>
        <v>92.88</v>
      </c>
      <c r="DG6" s="21">
        <f t="shared" si="11"/>
        <v>92.9</v>
      </c>
      <c r="DH6" s="20" t="str">
        <f>IF(DH7="","",IF(DH7="-","【-】","【"&amp;SUBSTITUTE(TEXT(DH7,"#,##0.00"),"-","△")&amp;"】"))</f>
        <v>【95.82】</v>
      </c>
      <c r="DI6" s="21">
        <f>IF(DI7="",NA(),DI7)</f>
        <v>6.45</v>
      </c>
      <c r="DJ6" s="21">
        <f t="shared" ref="DJ6:DR6" si="12">IF(DJ7="",NA(),DJ7)</f>
        <v>9.58</v>
      </c>
      <c r="DK6" s="21">
        <f t="shared" si="12"/>
        <v>12.62</v>
      </c>
      <c r="DL6" s="21">
        <f t="shared" si="12"/>
        <v>15.68</v>
      </c>
      <c r="DM6" s="21">
        <f t="shared" si="12"/>
        <v>18.77</v>
      </c>
      <c r="DN6" s="21">
        <f t="shared" si="12"/>
        <v>14.75</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0.25</v>
      </c>
      <c r="DZ6" s="21">
        <f t="shared" si="13"/>
        <v>1.43</v>
      </c>
      <c r="EA6" s="21">
        <f t="shared" si="13"/>
        <v>1.22</v>
      </c>
      <c r="EB6" s="21">
        <f t="shared" si="13"/>
        <v>1.61</v>
      </c>
      <c r="EC6" s="21">
        <f t="shared" si="13"/>
        <v>2.08</v>
      </c>
      <c r="ED6" s="20" t="str">
        <f>IF(ED7="","",IF(ED7="-","【-】","【"&amp;SUBSTITUTE(TEXT(ED7,"#,##0.00"),"-","△")&amp;"】"))</f>
        <v>【7.62】</v>
      </c>
      <c r="EE6" s="20">
        <f>IF(EE7="",NA(),EE7)</f>
        <v>0</v>
      </c>
      <c r="EF6" s="20">
        <f t="shared" ref="EF6:EN6" si="14">IF(EF7="",NA(),EF7)</f>
        <v>0</v>
      </c>
      <c r="EG6" s="20">
        <f t="shared" si="14"/>
        <v>0</v>
      </c>
      <c r="EH6" s="21">
        <f t="shared" si="14"/>
        <v>0.34</v>
      </c>
      <c r="EI6" s="20">
        <f t="shared" si="14"/>
        <v>0</v>
      </c>
      <c r="EJ6" s="21">
        <f t="shared" si="14"/>
        <v>0.04</v>
      </c>
      <c r="EK6" s="21">
        <f t="shared" si="14"/>
        <v>0.09</v>
      </c>
      <c r="EL6" s="21">
        <f t="shared" si="14"/>
        <v>0.09</v>
      </c>
      <c r="EM6" s="21">
        <f t="shared" si="14"/>
        <v>0.17</v>
      </c>
      <c r="EN6" s="21">
        <f t="shared" si="14"/>
        <v>0.13</v>
      </c>
      <c r="EO6" s="20" t="str">
        <f>IF(EO7="","",IF(EO7="-","【-】","【"&amp;SUBSTITUTE(TEXT(EO7,"#,##0.00"),"-","△")&amp;"】"))</f>
        <v>【0.23】</v>
      </c>
    </row>
    <row r="7" spans="1:148" s="22" customFormat="1" x14ac:dyDescent="0.2">
      <c r="A7" s="14"/>
      <c r="B7" s="23">
        <v>2022</v>
      </c>
      <c r="C7" s="23">
        <v>142174</v>
      </c>
      <c r="D7" s="23">
        <v>46</v>
      </c>
      <c r="E7" s="23">
        <v>17</v>
      </c>
      <c r="F7" s="23">
        <v>1</v>
      </c>
      <c r="G7" s="23">
        <v>0</v>
      </c>
      <c r="H7" s="23" t="s">
        <v>96</v>
      </c>
      <c r="I7" s="23" t="s">
        <v>97</v>
      </c>
      <c r="J7" s="23" t="s">
        <v>98</v>
      </c>
      <c r="K7" s="23" t="s">
        <v>99</v>
      </c>
      <c r="L7" s="23" t="s">
        <v>100</v>
      </c>
      <c r="M7" s="23" t="s">
        <v>101</v>
      </c>
      <c r="N7" s="24" t="s">
        <v>102</v>
      </c>
      <c r="O7" s="24">
        <v>62.25</v>
      </c>
      <c r="P7" s="24">
        <v>75.56</v>
      </c>
      <c r="Q7" s="24">
        <v>89.74</v>
      </c>
      <c r="R7" s="24">
        <v>1779</v>
      </c>
      <c r="S7" s="24">
        <v>41057</v>
      </c>
      <c r="T7" s="24">
        <v>77.12</v>
      </c>
      <c r="U7" s="24">
        <v>532.38</v>
      </c>
      <c r="V7" s="24">
        <v>30847</v>
      </c>
      <c r="W7" s="24">
        <v>6.31</v>
      </c>
      <c r="X7" s="24">
        <v>4888.59</v>
      </c>
      <c r="Y7" s="24">
        <v>111.47</v>
      </c>
      <c r="Z7" s="24">
        <v>109.14</v>
      </c>
      <c r="AA7" s="24">
        <v>106.97</v>
      </c>
      <c r="AB7" s="24">
        <v>106.02</v>
      </c>
      <c r="AC7" s="24">
        <v>103</v>
      </c>
      <c r="AD7" s="24">
        <v>106.25</v>
      </c>
      <c r="AE7" s="24">
        <v>106.99</v>
      </c>
      <c r="AF7" s="24">
        <v>107.85</v>
      </c>
      <c r="AG7" s="24">
        <v>108.04</v>
      </c>
      <c r="AH7" s="24">
        <v>107.49</v>
      </c>
      <c r="AI7" s="24">
        <v>106.11</v>
      </c>
      <c r="AJ7" s="24">
        <v>0</v>
      </c>
      <c r="AK7" s="24">
        <v>0</v>
      </c>
      <c r="AL7" s="24">
        <v>0</v>
      </c>
      <c r="AM7" s="24">
        <v>0</v>
      </c>
      <c r="AN7" s="24">
        <v>0</v>
      </c>
      <c r="AO7" s="24">
        <v>0.78</v>
      </c>
      <c r="AP7" s="24">
        <v>7.42</v>
      </c>
      <c r="AQ7" s="24">
        <v>4.72</v>
      </c>
      <c r="AR7" s="24">
        <v>4.49</v>
      </c>
      <c r="AS7" s="24">
        <v>5.41</v>
      </c>
      <c r="AT7" s="24">
        <v>3.15</v>
      </c>
      <c r="AU7" s="24">
        <v>64.099999999999994</v>
      </c>
      <c r="AV7" s="24">
        <v>70.61</v>
      </c>
      <c r="AW7" s="24">
        <v>75.14</v>
      </c>
      <c r="AX7" s="24">
        <v>62.88</v>
      </c>
      <c r="AY7" s="24">
        <v>87.35</v>
      </c>
      <c r="AZ7" s="24">
        <v>67.2</v>
      </c>
      <c r="BA7" s="24">
        <v>68.180000000000007</v>
      </c>
      <c r="BB7" s="24">
        <v>67.930000000000007</v>
      </c>
      <c r="BC7" s="24">
        <v>68.53</v>
      </c>
      <c r="BD7" s="24">
        <v>69.180000000000007</v>
      </c>
      <c r="BE7" s="24">
        <v>73.44</v>
      </c>
      <c r="BF7" s="24">
        <v>832.78</v>
      </c>
      <c r="BG7" s="24">
        <v>819.72</v>
      </c>
      <c r="BH7" s="24">
        <v>720.97</v>
      </c>
      <c r="BI7" s="24">
        <v>693.01</v>
      </c>
      <c r="BJ7" s="24">
        <v>535.39</v>
      </c>
      <c r="BK7" s="24">
        <v>1023.34</v>
      </c>
      <c r="BL7" s="24">
        <v>847.44</v>
      </c>
      <c r="BM7" s="24">
        <v>857.88</v>
      </c>
      <c r="BN7" s="24">
        <v>825.1</v>
      </c>
      <c r="BO7" s="24">
        <v>789.87</v>
      </c>
      <c r="BP7" s="24">
        <v>652.82000000000005</v>
      </c>
      <c r="BQ7" s="24">
        <v>83.93</v>
      </c>
      <c r="BR7" s="24">
        <v>84.2</v>
      </c>
      <c r="BS7" s="24">
        <v>84.99</v>
      </c>
      <c r="BT7" s="24">
        <v>84.95</v>
      </c>
      <c r="BU7" s="24">
        <v>84.67</v>
      </c>
      <c r="BV7" s="24">
        <v>82.26</v>
      </c>
      <c r="BW7" s="24">
        <v>94.69</v>
      </c>
      <c r="BX7" s="24">
        <v>94.97</v>
      </c>
      <c r="BY7" s="24">
        <v>97.07</v>
      </c>
      <c r="BZ7" s="24">
        <v>98.06</v>
      </c>
      <c r="CA7" s="24">
        <v>97.61</v>
      </c>
      <c r="CB7" s="24">
        <v>150</v>
      </c>
      <c r="CC7" s="24">
        <v>150</v>
      </c>
      <c r="CD7" s="24">
        <v>150</v>
      </c>
      <c r="CE7" s="24">
        <v>150</v>
      </c>
      <c r="CF7" s="24">
        <v>150</v>
      </c>
      <c r="CG7" s="24">
        <v>154.25</v>
      </c>
      <c r="CH7" s="24">
        <v>159.78</v>
      </c>
      <c r="CI7" s="24">
        <v>159.49</v>
      </c>
      <c r="CJ7" s="24">
        <v>157.81</v>
      </c>
      <c r="CK7" s="24">
        <v>157.37</v>
      </c>
      <c r="CL7" s="24">
        <v>138.29</v>
      </c>
      <c r="CM7" s="24" t="s">
        <v>102</v>
      </c>
      <c r="CN7" s="24" t="s">
        <v>102</v>
      </c>
      <c r="CO7" s="24" t="s">
        <v>102</v>
      </c>
      <c r="CP7" s="24" t="s">
        <v>102</v>
      </c>
      <c r="CQ7" s="24" t="s">
        <v>102</v>
      </c>
      <c r="CR7" s="24">
        <v>64.510000000000005</v>
      </c>
      <c r="CS7" s="24">
        <v>68.31</v>
      </c>
      <c r="CT7" s="24">
        <v>65.28</v>
      </c>
      <c r="CU7" s="24">
        <v>64.92</v>
      </c>
      <c r="CV7" s="24">
        <v>64.14</v>
      </c>
      <c r="CW7" s="24">
        <v>59.1</v>
      </c>
      <c r="CX7" s="24">
        <v>97.36</v>
      </c>
      <c r="CY7" s="24">
        <v>97.88</v>
      </c>
      <c r="CZ7" s="24">
        <v>98.59</v>
      </c>
      <c r="DA7" s="24">
        <v>97.94</v>
      </c>
      <c r="DB7" s="24">
        <v>97.81</v>
      </c>
      <c r="DC7" s="24">
        <v>91.62</v>
      </c>
      <c r="DD7" s="24">
        <v>92.62</v>
      </c>
      <c r="DE7" s="24">
        <v>92.72</v>
      </c>
      <c r="DF7" s="24">
        <v>92.88</v>
      </c>
      <c r="DG7" s="24">
        <v>92.9</v>
      </c>
      <c r="DH7" s="24">
        <v>95.82</v>
      </c>
      <c r="DI7" s="24">
        <v>6.45</v>
      </c>
      <c r="DJ7" s="24">
        <v>9.58</v>
      </c>
      <c r="DK7" s="24">
        <v>12.62</v>
      </c>
      <c r="DL7" s="24">
        <v>15.68</v>
      </c>
      <c r="DM7" s="24">
        <v>18.77</v>
      </c>
      <c r="DN7" s="24">
        <v>14.75</v>
      </c>
      <c r="DO7" s="24">
        <v>26.36</v>
      </c>
      <c r="DP7" s="24">
        <v>23.79</v>
      </c>
      <c r="DQ7" s="24">
        <v>25.66</v>
      </c>
      <c r="DR7" s="24">
        <v>27.46</v>
      </c>
      <c r="DS7" s="24">
        <v>39.74</v>
      </c>
      <c r="DT7" s="24">
        <v>0</v>
      </c>
      <c r="DU7" s="24">
        <v>0</v>
      </c>
      <c r="DV7" s="24">
        <v>0</v>
      </c>
      <c r="DW7" s="24">
        <v>0</v>
      </c>
      <c r="DX7" s="24">
        <v>0</v>
      </c>
      <c r="DY7" s="24">
        <v>0.25</v>
      </c>
      <c r="DZ7" s="24">
        <v>1.43</v>
      </c>
      <c r="EA7" s="24">
        <v>1.22</v>
      </c>
      <c r="EB7" s="24">
        <v>1.61</v>
      </c>
      <c r="EC7" s="24">
        <v>2.08</v>
      </c>
      <c r="ED7" s="24">
        <v>7.62</v>
      </c>
      <c r="EE7" s="24">
        <v>0</v>
      </c>
      <c r="EF7" s="24">
        <v>0</v>
      </c>
      <c r="EG7" s="24">
        <v>0</v>
      </c>
      <c r="EH7" s="24">
        <v>0.34</v>
      </c>
      <c r="EI7" s="24">
        <v>0</v>
      </c>
      <c r="EJ7" s="24">
        <v>0.04</v>
      </c>
      <c r="EK7" s="24">
        <v>0.09</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2024-01-30T07:18:45Z</cp:lastPrinted>
  <dcterms:created xsi:type="dcterms:W3CDTF">2023-12-12T00:45:41Z</dcterms:created>
  <dcterms:modified xsi:type="dcterms:W3CDTF">2024-02-27T02:56:58Z</dcterms:modified>
  <cp:category/>
</cp:coreProperties>
</file>