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15 伊勢原市★　下水道\"/>
    </mc:Choice>
  </mc:AlternateContent>
  <workbookProtection workbookAlgorithmName="SHA-512" workbookHashValue="FX5X3cYMHJml5MSlGPSSG445ablkYAQk8wJwX4XHLqmcUHPFrBnZclOICVEzH2Ef/B8FPhEWzXlrQfEDTV2+jQ==" workbookSaltValue="fheyWAz6bVRv5PzLSPKSjg==" workbookSpinCount="100000" lockStructure="1"/>
  <bookViews>
    <workbookView xWindow="0" yWindow="0" windowWidth="23040" windowHeight="8304"/>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AT8" i="4" s="1"/>
  <c r="S6" i="5"/>
  <c r="R6" i="5"/>
  <c r="AD10" i="4" s="1"/>
  <c r="Q6" i="5"/>
  <c r="W10" i="4" s="1"/>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BB10" i="4"/>
  <c r="AT10" i="4"/>
  <c r="P10" i="4"/>
  <c r="I10" i="4"/>
  <c r="B10" i="4"/>
  <c r="BB8" i="4"/>
  <c r="AL8" i="4"/>
  <c r="AD8" i="4"/>
  <c r="W8" i="4"/>
  <c r="P8" i="4"/>
  <c r="B8" i="4"/>
  <c r="B6" i="4"/>
</calcChain>
</file>

<file path=xl/sharedStrings.xml><?xml version="1.0" encoding="utf-8"?>
<sst xmlns="http://schemas.openxmlformats.org/spreadsheetml/2006/main" count="253" uniqueCount="116">
  <si>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</si>
  <si>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</si>
  <si>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</si>
  <si>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</si>
  <si>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</si>
  <si>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</si>
  <si>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</si>
  <si>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</si>
  <si>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</si>
  <si>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</si>
  <si>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</si>
  <si>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</si>
  <si>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</si>
  <si>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</si>
  <si>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</si>
  <si>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</si>
  <si>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</si>
  <si>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</si>
  <si>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</si>
  <si>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</si>
  <si>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</si>
  <si>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</si>
  <si>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</si>
  <si>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</si>
  <si>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</si>
  <si>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</si>
  <si>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</si>
  <si>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</si>
  <si>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</si>
  <si>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</si>
  <si>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</si>
  <si>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</si>
  <si>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</si>
  <si>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</si>
  <si>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</si>
  <si>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</si>
  <si>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</si>
  <si>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</si>
  <si>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</si>
  <si>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</si>
  <si>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</si>
  <si>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</si>
  <si>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</si>
  <si>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</si>
  <si>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</si>
  <si>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</si>
  <si>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</si>
  <si>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</si>
  <si>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</si>
  <si>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</si>
  <si>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</si>
  <si>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</si>
  <si>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</si>
  <si>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</si>
  <si>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</si>
  <si>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</si>
  <si>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</si>
  <si>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</si>
  <si>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</si>
  <si>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</si>
  <si>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</si>
  <si>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</si>
  <si>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</si>
  <si>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</si>
  <si>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</si>
  <si>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</si>
  <si>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</si>
  <si>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</si>
  <si>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</si>
  <si>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</si>
  <si>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</si>
  <si>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</si>
  <si>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</si>
  <si>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</si>
  <si>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</si>
  <si>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</si>
  <si>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</si>
  <si>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</si>
  <si>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</si>
  <si>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</si>
  <si>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</si>
  <si>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</si>
  <si>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</si>
  <si>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</si>
  <si>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</si>
  <si>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</si>
  <si>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</si>
  <si>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</si>
  <si>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</si>
  <si>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</si>
  <si>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</si>
  <si>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</si>
  <si>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</si>
  <si>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</si>
  <si>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</si>
  <si>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</si>
  <si>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伊勢原市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</si>
  <si>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</si>
  <si>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</si>
  <si>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</si>
  <si>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</si>
  <si>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</si>
  <si>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</si>
  <si>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</si>
  <si>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</si>
  <si>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</si>
  <si>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</si>
  <si>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</si>
  <si>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</si>
  <si>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</si>
  <si>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</si>
  <si>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</si>
  <si>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</si>
  <si>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平成31年４月に公営企業会計に移行したため、令和元年度以前の決算状況との比較はできないことから、非表示となっています。
　経常収支比率は、令和３年度と比較して1.29ポイント増の101.80％と継続して黒字となっていますが、類似団体平均値及び全国平均値を下回っています。また、汚水処理原価が令和３年度と比較して低くなった一方、使用料単価は高くなったことにより、経費回収率は0.98ポイント増の95.08％となっています。経常収支比率は100％を超過していますが、経費回収率が低いことから、現状で下水道使用料のみでの健全な経営は厳しい状況にあります。
　収益の根幹である下水道使用料については、Withコロナにおける社会・経済活動の正常化が意識され外出機会がさらに増加したことなどにより、家事用汚水量は減少した一方、事業汚水量は増加となり、前年度比で10,915千円（税抜き）の増収となりました。今後の事業用汚水については、伊勢原大山インター土地区画整理区域への企業進出により、汚水量の増加（下水道使用料の増収）を見込んでいるものの、一般家庭における節水傾向が続いているため、大幅な増収は見込めない状況です。下水道使用料の増収へ向けた取り組みのほか、経費削減にも努め、下水道経営の健全化を図ります。
　なお、汚水処理原価は、当市では処理場を有していることから、類似団体平均や全国平均を上回っています。</t>
    <rPh sb="308" eb="310">
      <t>シャカイ</t>
    </rPh>
    <rPh sb="311" eb="313">
      <t>ケイザイ</t>
    </rPh>
    <rPh sb="313" eb="315">
      <t>カツドウ</t>
    </rPh>
    <rPh sb="316" eb="318">
      <t>セイジョウ</t>
    </rPh>
    <rPh sb="318" eb="319">
      <t>カ</t>
    </rPh>
    <rPh sb="320" eb="322">
      <t>イシキ</t>
    </rPh>
    <phoneticPr fontId="4"/>
  </si>
  <si>
    <t>　有形固定資産減価償却率については、伸び率は例年と同程度の割合ですが、法適用後４度目の決算と法適用から期間が短いこともあり、類似団体平均値及び全国平均値を下回っています。
　また、管渠老朽化率は適切に長寿命化や管更正等を実施していることから、0.00％となりました。
　処理場や管渠など下水道施設の老朽化に伴い、ストックマネジメントを策定し、施設の長寿命化を図る取組みを継続的に行っており、管渠改善率は、類似団体平均値及び全国平均を上回っています。
　大規模な地震に備えるための地震対策事業など、今後ますます費用負担の増大が懸念されることから、今後も国の交付金を有効活用し、計画的に改築・更新を進めます。</t>
    <phoneticPr fontId="4"/>
  </si>
  <si>
    <t>　令和４年度は、電気料高騰による支出増により、予算の補正を余儀なくされ、一般会計から緊急的な財政支援を受けるなど経営状況に大きな変化がありました。
　また、電気料だけでなく物価や労務単価を含む人件費の上昇も顕著となっており、短期的のみならず中長期的にも収支均衡が図れなくなる懸念が生じております。
 このため、新たな経費削減策や下水道使用料改正も含む増収施策の検討が必要な状況です。
　今後も健全な下水道経営の実現に向けて、適宜経営戦略の見直しを図り、中長期的に持続可能な財政運営を行い、一般会計からの繰入金及び資本費平準化債をはじめとした企業債残高の縮減に努めます。</t>
    <rPh sb="8" eb="11">
      <t>デンキリョウ</t>
    </rPh>
    <rPh sb="11" eb="13">
      <t>コウトウ</t>
    </rPh>
    <rPh sb="16" eb="19">
      <t>シシュツゾウ</t>
    </rPh>
    <rPh sb="23" eb="25">
      <t>ヨサン</t>
    </rPh>
    <rPh sb="26" eb="28">
      <t>ホセイ</t>
    </rPh>
    <rPh sb="29" eb="31">
      <t>ヨギ</t>
    </rPh>
    <rPh sb="36" eb="38">
      <t>イッパン</t>
    </rPh>
    <rPh sb="38" eb="40">
      <t>カイケイ</t>
    </rPh>
    <rPh sb="42" eb="45">
      <t>キンキュウテキ</t>
    </rPh>
    <rPh sb="46" eb="48">
      <t>ザイセイ</t>
    </rPh>
    <rPh sb="48" eb="50">
      <t>シエン</t>
    </rPh>
    <rPh sb="51" eb="52">
      <t>ウ</t>
    </rPh>
    <rPh sb="56" eb="58">
      <t>ケイエイ</t>
    </rPh>
    <rPh sb="58" eb="60">
      <t>ジョウキョウ</t>
    </rPh>
    <rPh sb="61" eb="62">
      <t>オオ</t>
    </rPh>
    <rPh sb="64" eb="66">
      <t>ヘンカ</t>
    </rPh>
    <rPh sb="78" eb="81">
      <t>デンキリョウ</t>
    </rPh>
    <rPh sb="86" eb="88">
      <t>ブッカ</t>
    </rPh>
    <rPh sb="89" eb="91">
      <t>ロウム</t>
    </rPh>
    <rPh sb="91" eb="93">
      <t>タンカ</t>
    </rPh>
    <rPh sb="94" eb="95">
      <t>フク</t>
    </rPh>
    <rPh sb="96" eb="99">
      <t>ジンケンヒ</t>
    </rPh>
    <rPh sb="100" eb="102">
      <t>ジョウショウ</t>
    </rPh>
    <rPh sb="103" eb="105">
      <t>ケンチョ</t>
    </rPh>
    <rPh sb="112" eb="115">
      <t>タンキテキ</t>
    </rPh>
    <rPh sb="120" eb="124">
      <t>チュウチョウキテキ</t>
    </rPh>
    <rPh sb="126" eb="128">
      <t>シュウシ</t>
    </rPh>
    <rPh sb="128" eb="130">
      <t>キンコウ</t>
    </rPh>
    <rPh sb="131" eb="132">
      <t>ハカ</t>
    </rPh>
    <rPh sb="137" eb="139">
      <t>ケネン</t>
    </rPh>
    <rPh sb="140" eb="141">
      <t>ショウ</t>
    </rPh>
    <rPh sb="155" eb="156">
      <t>アラ</t>
    </rPh>
    <rPh sb="158" eb="160">
      <t>ケイヒ</t>
    </rPh>
    <rPh sb="160" eb="163">
      <t>サクゲンサク</t>
    </rPh>
    <rPh sb="164" eb="170">
      <t>ゲスイドウシヨウリョウ</t>
    </rPh>
    <rPh sb="170" eb="172">
      <t>カイセイ</t>
    </rPh>
    <rPh sb="173" eb="174">
      <t>フク</t>
    </rPh>
    <rPh sb="175" eb="177">
      <t>ゾウシュウ</t>
    </rPh>
    <rPh sb="177" eb="179">
      <t>シサク</t>
    </rPh>
    <rPh sb="180" eb="182">
      <t>ケントウ</t>
    </rPh>
    <rPh sb="183" eb="185">
      <t>ヒツヨウ</t>
    </rPh>
    <rPh sb="186" eb="188">
      <t>ジョウキョウ</t>
    </rPh>
    <rPh sb="193" eb="195">
      <t>コンゴ</t>
    </rPh>
    <rPh sb="212" eb="214">
      <t>テキギ</t>
    </rPh>
    <rPh sb="214" eb="216">
      <t>ケイエイ</t>
    </rPh>
    <rPh sb="216" eb="218">
      <t>センリャク</t>
    </rPh>
    <rPh sb="219" eb="221">
      <t>ミナオ</t>
    </rPh>
    <rPh sb="223" eb="224">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</si>
</sst>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0.35</c:v>
                </c:pt>
                <c:pt idx="2">
                  <c:v>0.91</c:v>
                </c:pt>
                <c:pt idx="3">
                  <c:v>2.5</c:v>
                </c:pt>
                <c:pt idx="4">
                  <c:v>1.01</c:v>
                </c:pt>
              </c:numCache>
            </c:numRef>
          </c:val>
          <c:extLst>
            <c:ext xmlns:c16="http://schemas.microsoft.com/office/drawing/2014/chart" uri="{C3380CC4-5D6E-409C-BE32-E72D297353CC}">
              <c16:uniqueId val="{00000000-8943-4B1B-886F-493BDEFF821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0.12</c:v>
                </c:pt>
                <c:pt idx="2">
                  <c:v>0.12</c:v>
                </c:pt>
                <c:pt idx="3">
                  <c:v>0.35</c:v>
                </c:pt>
                <c:pt idx="4">
                  <c:v>0.1</c:v>
                </c:pt>
              </c:numCache>
            </c:numRef>
          </c:val>
          <c:smooth val="0"/>
          <c:extLst>
            <c:ext xmlns:c16="http://schemas.microsoft.com/office/drawing/2014/chart" uri="{C3380CC4-5D6E-409C-BE32-E72D297353CC}">
              <c16:uniqueId val="{00000001-8943-4B1B-886F-493BDEFF821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75.180000000000007</c:v>
                </c:pt>
                <c:pt idx="2">
                  <c:v>60.84</c:v>
                </c:pt>
                <c:pt idx="3">
                  <c:v>60.83</c:v>
                </c:pt>
                <c:pt idx="4">
                  <c:v>61.19</c:v>
                </c:pt>
              </c:numCache>
            </c:numRef>
          </c:val>
          <c:extLst>
            <c:ext xmlns:c16="http://schemas.microsoft.com/office/drawing/2014/chart" uri="{C3380CC4-5D6E-409C-BE32-E72D297353CC}">
              <c16:uniqueId val="{00000000-1747-4150-8197-8867D043EFD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70.3</c:v>
                </c:pt>
                <c:pt idx="2">
                  <c:v>80.11</c:v>
                </c:pt>
                <c:pt idx="3">
                  <c:v>82.83</c:v>
                </c:pt>
                <c:pt idx="4">
                  <c:v>69.38</c:v>
                </c:pt>
              </c:numCache>
            </c:numRef>
          </c:val>
          <c:smooth val="0"/>
          <c:extLst>
            <c:ext xmlns:c16="http://schemas.microsoft.com/office/drawing/2014/chart" uri="{C3380CC4-5D6E-409C-BE32-E72D297353CC}">
              <c16:uniqueId val="{00000001-1747-4150-8197-8867D043EFD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97.47</c:v>
                </c:pt>
                <c:pt idx="2">
                  <c:v>97.3</c:v>
                </c:pt>
                <c:pt idx="3">
                  <c:v>94.89</c:v>
                </c:pt>
                <c:pt idx="4">
                  <c:v>94.78</c:v>
                </c:pt>
              </c:numCache>
            </c:numRef>
          </c:val>
          <c:extLst>
            <c:ext xmlns:c16="http://schemas.microsoft.com/office/drawing/2014/chart" uri="{C3380CC4-5D6E-409C-BE32-E72D297353CC}">
              <c16:uniqueId val="{00000000-867F-4009-BB8D-E9B5DB44421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95.95</c:v>
                </c:pt>
                <c:pt idx="2">
                  <c:v>95.96</c:v>
                </c:pt>
                <c:pt idx="3">
                  <c:v>95.73</c:v>
                </c:pt>
                <c:pt idx="4">
                  <c:v>96.1</c:v>
                </c:pt>
              </c:numCache>
            </c:numRef>
          </c:val>
          <c:smooth val="0"/>
          <c:extLst>
            <c:ext xmlns:c16="http://schemas.microsoft.com/office/drawing/2014/chart" uri="{C3380CC4-5D6E-409C-BE32-E72D297353CC}">
              <c16:uniqueId val="{00000001-867F-4009-BB8D-E9B5DB44421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103.76</c:v>
                </c:pt>
                <c:pt idx="2">
                  <c:v>100.3</c:v>
                </c:pt>
                <c:pt idx="3">
                  <c:v>100.51</c:v>
                </c:pt>
                <c:pt idx="4">
                  <c:v>101.8</c:v>
                </c:pt>
              </c:numCache>
            </c:numRef>
          </c:val>
          <c:extLst>
            <c:ext xmlns:c16="http://schemas.microsoft.com/office/drawing/2014/chart" uri="{C3380CC4-5D6E-409C-BE32-E72D297353CC}">
              <c16:uniqueId val="{00000000-E404-4880-BC9D-AAEDBE03221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107.34</c:v>
                </c:pt>
                <c:pt idx="2">
                  <c:v>107.87</c:v>
                </c:pt>
                <c:pt idx="3">
                  <c:v>109.78</c:v>
                </c:pt>
                <c:pt idx="4">
                  <c:v>109.96</c:v>
                </c:pt>
              </c:numCache>
            </c:numRef>
          </c:val>
          <c:smooth val="0"/>
          <c:extLst>
            <c:ext xmlns:c16="http://schemas.microsoft.com/office/drawing/2014/chart" uri="{C3380CC4-5D6E-409C-BE32-E72D297353CC}">
              <c16:uniqueId val="{00000001-E404-4880-BC9D-AAEDBE03221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4.2300000000000004</c:v>
                </c:pt>
                <c:pt idx="2">
                  <c:v>8.1300000000000008</c:v>
                </c:pt>
                <c:pt idx="3">
                  <c:v>11.44</c:v>
                </c:pt>
                <c:pt idx="4">
                  <c:v>14.77</c:v>
                </c:pt>
              </c:numCache>
            </c:numRef>
          </c:val>
          <c:extLst>
            <c:ext xmlns:c16="http://schemas.microsoft.com/office/drawing/2014/chart" uri="{C3380CC4-5D6E-409C-BE32-E72D297353CC}">
              <c16:uniqueId val="{00000000-3A5E-4E1F-BF93-904B27DA42B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8.5500000000000007</c:v>
                </c:pt>
                <c:pt idx="2">
                  <c:v>20.23</c:v>
                </c:pt>
                <c:pt idx="3">
                  <c:v>22.34</c:v>
                </c:pt>
                <c:pt idx="4">
                  <c:v>24.65</c:v>
                </c:pt>
              </c:numCache>
            </c:numRef>
          </c:val>
          <c:smooth val="0"/>
          <c:extLst>
            <c:ext xmlns:c16="http://schemas.microsoft.com/office/drawing/2014/chart" uri="{C3380CC4-5D6E-409C-BE32-E72D297353CC}">
              <c16:uniqueId val="{00000001-3A5E-4E1F-BF93-904B27DA42B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BAC0-412A-B388-8ECDCC3B728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2.41</c:v>
                </c:pt>
                <c:pt idx="2">
                  <c:v>1.63</c:v>
                </c:pt>
                <c:pt idx="3">
                  <c:v>1.94</c:v>
                </c:pt>
                <c:pt idx="4">
                  <c:v>2.42</c:v>
                </c:pt>
              </c:numCache>
            </c:numRef>
          </c:val>
          <c:smooth val="0"/>
          <c:extLst>
            <c:ext xmlns:c16="http://schemas.microsoft.com/office/drawing/2014/chart" uri="{C3380CC4-5D6E-409C-BE32-E72D297353CC}">
              <c16:uniqueId val="{00000001-BAC0-412A-B388-8ECDCC3B728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F993-4638-8DCE-0255F12D181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formatCode="#,##0.00;&quot;△&quot;#,##0.00;&quot;-&quot;">
                  <c:v>0</c:v>
                </c:pt>
                <c:pt idx="1">
                  <c:v>0</c:v>
                </c:pt>
                <c:pt idx="2" formatCode="#,##0.00;&quot;△&quot;#,##0.00;&quot;-&quot;">
                  <c:v>11.59</c:v>
                </c:pt>
                <c:pt idx="3" formatCode="#,##0.00;&quot;△&quot;#,##0.00;&quot;-&quot;">
                  <c:v>9.36</c:v>
                </c:pt>
                <c:pt idx="4" formatCode="#,##0.00;&quot;△&quot;#,##0.00;&quot;-&quot;">
                  <c:v>7.56</c:v>
                </c:pt>
              </c:numCache>
            </c:numRef>
          </c:val>
          <c:smooth val="0"/>
          <c:extLst>
            <c:ext xmlns:c16="http://schemas.microsoft.com/office/drawing/2014/chart" uri="{C3380CC4-5D6E-409C-BE32-E72D297353CC}">
              <c16:uniqueId val="{00000001-F993-4638-8DCE-0255F12D181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53.77</c:v>
                </c:pt>
                <c:pt idx="2">
                  <c:v>58</c:v>
                </c:pt>
                <c:pt idx="3">
                  <c:v>57.16</c:v>
                </c:pt>
                <c:pt idx="4">
                  <c:v>65.69</c:v>
                </c:pt>
              </c:numCache>
            </c:numRef>
          </c:val>
          <c:extLst>
            <c:ext xmlns:c16="http://schemas.microsoft.com/office/drawing/2014/chart" uri="{C3380CC4-5D6E-409C-BE32-E72D297353CC}">
              <c16:uniqueId val="{00000000-5191-4ECB-82A3-843800D2A2E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35.200000000000003</c:v>
                </c:pt>
                <c:pt idx="2">
                  <c:v>37.200000000000003</c:v>
                </c:pt>
                <c:pt idx="3">
                  <c:v>47.13</c:v>
                </c:pt>
                <c:pt idx="4">
                  <c:v>50.85</c:v>
                </c:pt>
              </c:numCache>
            </c:numRef>
          </c:val>
          <c:smooth val="0"/>
          <c:extLst>
            <c:ext xmlns:c16="http://schemas.microsoft.com/office/drawing/2014/chart" uri="{C3380CC4-5D6E-409C-BE32-E72D297353CC}">
              <c16:uniqueId val="{00000001-5191-4ECB-82A3-843800D2A2E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1450.75</c:v>
                </c:pt>
                <c:pt idx="2">
                  <c:v>796.48</c:v>
                </c:pt>
                <c:pt idx="3">
                  <c:v>796.61</c:v>
                </c:pt>
                <c:pt idx="4">
                  <c:v>702.38</c:v>
                </c:pt>
              </c:numCache>
            </c:numRef>
          </c:val>
          <c:extLst>
            <c:ext xmlns:c16="http://schemas.microsoft.com/office/drawing/2014/chart" uri="{C3380CC4-5D6E-409C-BE32-E72D297353CC}">
              <c16:uniqueId val="{00000000-DACD-48EF-87FF-4A2AA2ABA22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813.96</c:v>
                </c:pt>
                <c:pt idx="2">
                  <c:v>843.72</c:v>
                </c:pt>
                <c:pt idx="3">
                  <c:v>788.62</c:v>
                </c:pt>
                <c:pt idx="4">
                  <c:v>772.15</c:v>
                </c:pt>
              </c:numCache>
            </c:numRef>
          </c:val>
          <c:smooth val="0"/>
          <c:extLst>
            <c:ext xmlns:c16="http://schemas.microsoft.com/office/drawing/2014/chart" uri="{C3380CC4-5D6E-409C-BE32-E72D297353CC}">
              <c16:uniqueId val="{00000001-DACD-48EF-87FF-4A2AA2ABA22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91.58</c:v>
                </c:pt>
                <c:pt idx="2">
                  <c:v>91.19</c:v>
                </c:pt>
                <c:pt idx="3">
                  <c:v>94.1</c:v>
                </c:pt>
                <c:pt idx="4">
                  <c:v>95.08</c:v>
                </c:pt>
              </c:numCache>
            </c:numRef>
          </c:val>
          <c:extLst>
            <c:ext xmlns:c16="http://schemas.microsoft.com/office/drawing/2014/chart" uri="{C3380CC4-5D6E-409C-BE32-E72D297353CC}">
              <c16:uniqueId val="{00000000-3158-49FA-8B27-98866AE9AC0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92.08</c:v>
                </c:pt>
                <c:pt idx="2">
                  <c:v>94.81</c:v>
                </c:pt>
                <c:pt idx="3">
                  <c:v>99.88</c:v>
                </c:pt>
                <c:pt idx="4">
                  <c:v>98.82</c:v>
                </c:pt>
              </c:numCache>
            </c:numRef>
          </c:val>
          <c:smooth val="0"/>
          <c:extLst>
            <c:ext xmlns:c16="http://schemas.microsoft.com/office/drawing/2014/chart" uri="{C3380CC4-5D6E-409C-BE32-E72D297353CC}">
              <c16:uniqueId val="{00000001-3158-49FA-8B27-98866AE9AC0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152.61000000000001</c:v>
                </c:pt>
                <c:pt idx="2">
                  <c:v>152.72</c:v>
                </c:pt>
                <c:pt idx="3">
                  <c:v>150.06</c:v>
                </c:pt>
                <c:pt idx="4">
                  <c:v>150.05000000000001</c:v>
                </c:pt>
              </c:numCache>
            </c:numRef>
          </c:val>
          <c:extLst>
            <c:ext xmlns:c16="http://schemas.microsoft.com/office/drawing/2014/chart" uri="{C3380CC4-5D6E-409C-BE32-E72D297353CC}">
              <c16:uniqueId val="{00000000-1485-48E4-B1E0-3B5F1D85D85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132.94999999999999</c:v>
                </c:pt>
                <c:pt idx="2">
                  <c:v>129.9</c:v>
                </c:pt>
                <c:pt idx="3">
                  <c:v>126.94</c:v>
                </c:pt>
                <c:pt idx="4">
                  <c:v>128.38999999999999</c:v>
                </c:pt>
              </c:numCache>
            </c:numRef>
          </c:val>
          <c:smooth val="0"/>
          <c:extLst>
            <c:ext xmlns:c16="http://schemas.microsoft.com/office/drawing/2014/chart" uri="{C3380CC4-5D6E-409C-BE32-E72D297353CC}">
              <c16:uniqueId val="{00000001-1485-48E4-B1E0-3B5F1D85D85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69" zoomScaleNormal="10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神奈川県　伊勢原市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Bb1</v>
      </c>
      <c r="X8" s="35"/>
      <c r="Y8" s="35"/>
      <c r="Z8" s="35"/>
      <c r="AA8" s="35"/>
      <c r="AB8" s="35"/>
      <c r="AC8" s="35"/>
      <c r="AD8" s="36" t="str">
        <f>データ!$M$6</f>
        <v>非設置</v>
      </c>
      <c r="AE8" s="36"/>
      <c r="AF8" s="36"/>
      <c r="AG8" s="36"/>
      <c r="AH8" s="36"/>
      <c r="AI8" s="36"/>
      <c r="AJ8" s="36"/>
      <c r="AK8" s="3"/>
      <c r="AL8" s="37">
        <f>データ!S6</f>
        <v>99910</v>
      </c>
      <c r="AM8" s="37"/>
      <c r="AN8" s="37"/>
      <c r="AO8" s="37"/>
      <c r="AP8" s="37"/>
      <c r="AQ8" s="37"/>
      <c r="AR8" s="37"/>
      <c r="AS8" s="37"/>
      <c r="AT8" s="38">
        <f>データ!T6</f>
        <v>55.56</v>
      </c>
      <c r="AU8" s="38"/>
      <c r="AV8" s="38"/>
      <c r="AW8" s="38"/>
      <c r="AX8" s="38"/>
      <c r="AY8" s="38"/>
      <c r="AZ8" s="38"/>
      <c r="BA8" s="38"/>
      <c r="BB8" s="38">
        <f>データ!U6</f>
        <v>1798.24</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8" t="str">
        <f>データ!N6</f>
        <v>-</v>
      </c>
      <c r="C10" s="38"/>
      <c r="D10" s="38"/>
      <c r="E10" s="38"/>
      <c r="F10" s="38"/>
      <c r="G10" s="38"/>
      <c r="H10" s="38"/>
      <c r="I10" s="38">
        <f>データ!O6</f>
        <v>64.97</v>
      </c>
      <c r="J10" s="38"/>
      <c r="K10" s="38"/>
      <c r="L10" s="38"/>
      <c r="M10" s="38"/>
      <c r="N10" s="38"/>
      <c r="O10" s="38"/>
      <c r="P10" s="38">
        <f>データ!P6</f>
        <v>81.22</v>
      </c>
      <c r="Q10" s="38"/>
      <c r="R10" s="38"/>
      <c r="S10" s="38"/>
      <c r="T10" s="38"/>
      <c r="U10" s="38"/>
      <c r="V10" s="38"/>
      <c r="W10" s="38">
        <f>データ!Q6</f>
        <v>74.260000000000005</v>
      </c>
      <c r="X10" s="38"/>
      <c r="Y10" s="38"/>
      <c r="Z10" s="38"/>
      <c r="AA10" s="38"/>
      <c r="AB10" s="38"/>
      <c r="AC10" s="38"/>
      <c r="AD10" s="37">
        <f>データ!R6</f>
        <v>2355</v>
      </c>
      <c r="AE10" s="37"/>
      <c r="AF10" s="37"/>
      <c r="AG10" s="37"/>
      <c r="AH10" s="37"/>
      <c r="AI10" s="37"/>
      <c r="AJ10" s="37"/>
      <c r="AK10" s="2"/>
      <c r="AL10" s="37">
        <f>データ!V6</f>
        <v>81344</v>
      </c>
      <c r="AM10" s="37"/>
      <c r="AN10" s="37"/>
      <c r="AO10" s="37"/>
      <c r="AP10" s="37"/>
      <c r="AQ10" s="37"/>
      <c r="AR10" s="37"/>
      <c r="AS10" s="37"/>
      <c r="AT10" s="38">
        <f>データ!W6</f>
        <v>9.35</v>
      </c>
      <c r="AU10" s="38"/>
      <c r="AV10" s="38"/>
      <c r="AW10" s="38"/>
      <c r="AX10" s="38"/>
      <c r="AY10" s="38"/>
      <c r="AZ10" s="38"/>
      <c r="BA10" s="38"/>
      <c r="BB10" s="38">
        <f>データ!X6</f>
        <v>8699.89</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113</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enPZOP/r9DF4rW4RdQOFqN/ORLuerS5po7sLu+biCNTZCkWqEZ0VH+ngISwb/AndAnxnOjhE7Tx1HAEIYP/Bgg==" saltValue="VzAQWyvsnqru9YPJhfktu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142140</v>
      </c>
      <c r="D6" s="19">
        <f t="shared" si="3"/>
        <v>46</v>
      </c>
      <c r="E6" s="19">
        <f t="shared" si="3"/>
        <v>17</v>
      </c>
      <c r="F6" s="19">
        <f t="shared" si="3"/>
        <v>1</v>
      </c>
      <c r="G6" s="19">
        <f t="shared" si="3"/>
        <v>0</v>
      </c>
      <c r="H6" s="19" t="str">
        <f t="shared" si="3"/>
        <v>神奈川県　伊勢原市</v>
      </c>
      <c r="I6" s="19" t="str">
        <f t="shared" si="3"/>
        <v>法適用</v>
      </c>
      <c r="J6" s="19" t="str">
        <f t="shared" si="3"/>
        <v>下水道事業</v>
      </c>
      <c r="K6" s="19" t="str">
        <f t="shared" si="3"/>
        <v>公共下水道</v>
      </c>
      <c r="L6" s="19" t="str">
        <f t="shared" si="3"/>
        <v>Bb1</v>
      </c>
      <c r="M6" s="19" t="str">
        <f t="shared" si="3"/>
        <v>非設置</v>
      </c>
      <c r="N6" s="20" t="str">
        <f t="shared" si="3"/>
        <v>-</v>
      </c>
      <c r="O6" s="20">
        <f t="shared" si="3"/>
        <v>64.97</v>
      </c>
      <c r="P6" s="20">
        <f t="shared" si="3"/>
        <v>81.22</v>
      </c>
      <c r="Q6" s="20">
        <f t="shared" si="3"/>
        <v>74.260000000000005</v>
      </c>
      <c r="R6" s="20">
        <f t="shared" si="3"/>
        <v>2355</v>
      </c>
      <c r="S6" s="20">
        <f t="shared" si="3"/>
        <v>99910</v>
      </c>
      <c r="T6" s="20">
        <f t="shared" si="3"/>
        <v>55.56</v>
      </c>
      <c r="U6" s="20">
        <f t="shared" si="3"/>
        <v>1798.24</v>
      </c>
      <c r="V6" s="20">
        <f t="shared" si="3"/>
        <v>81344</v>
      </c>
      <c r="W6" s="20">
        <f t="shared" si="3"/>
        <v>9.35</v>
      </c>
      <c r="X6" s="20">
        <f t="shared" si="3"/>
        <v>8699.89</v>
      </c>
      <c r="Y6" s="21" t="str">
        <f>IF(Y7="",NA(),Y7)</f>
        <v>-</v>
      </c>
      <c r="Z6" s="21">
        <f t="shared" ref="Z6:AH6" si="4">IF(Z7="",NA(),Z7)</f>
        <v>103.76</v>
      </c>
      <c r="AA6" s="21">
        <f t="shared" si="4"/>
        <v>100.3</v>
      </c>
      <c r="AB6" s="21">
        <f t="shared" si="4"/>
        <v>100.51</v>
      </c>
      <c r="AC6" s="21">
        <f t="shared" si="4"/>
        <v>101.8</v>
      </c>
      <c r="AD6" s="21" t="str">
        <f t="shared" si="4"/>
        <v>-</v>
      </c>
      <c r="AE6" s="21">
        <f t="shared" si="4"/>
        <v>107.34</v>
      </c>
      <c r="AF6" s="21">
        <f t="shared" si="4"/>
        <v>107.87</v>
      </c>
      <c r="AG6" s="21">
        <f t="shared" si="4"/>
        <v>109.78</v>
      </c>
      <c r="AH6" s="21">
        <f t="shared" si="4"/>
        <v>109.96</v>
      </c>
      <c r="AI6" s="20" t="str">
        <f>IF(AI7="","",IF(AI7="-","【-】","【"&amp;SUBSTITUTE(TEXT(AI7,"#,##0.00"),"-","△")&amp;"】"))</f>
        <v>【106.11】</v>
      </c>
      <c r="AJ6" s="21" t="str">
        <f>IF(AJ7="",NA(),AJ7)</f>
        <v>-</v>
      </c>
      <c r="AK6" s="20">
        <f t="shared" ref="AK6:AS6" si="5">IF(AK7="",NA(),AK7)</f>
        <v>0</v>
      </c>
      <c r="AL6" s="20">
        <f t="shared" si="5"/>
        <v>0</v>
      </c>
      <c r="AM6" s="20">
        <f t="shared" si="5"/>
        <v>0</v>
      </c>
      <c r="AN6" s="20">
        <f t="shared" si="5"/>
        <v>0</v>
      </c>
      <c r="AO6" s="21" t="str">
        <f t="shared" si="5"/>
        <v>-</v>
      </c>
      <c r="AP6" s="20">
        <f t="shared" si="5"/>
        <v>0</v>
      </c>
      <c r="AQ6" s="21">
        <f t="shared" si="5"/>
        <v>11.59</v>
      </c>
      <c r="AR6" s="21">
        <f t="shared" si="5"/>
        <v>9.36</v>
      </c>
      <c r="AS6" s="21">
        <f t="shared" si="5"/>
        <v>7.56</v>
      </c>
      <c r="AT6" s="20" t="str">
        <f>IF(AT7="","",IF(AT7="-","【-】","【"&amp;SUBSTITUTE(TEXT(AT7,"#,##0.00"),"-","△")&amp;"】"))</f>
        <v>【3.15】</v>
      </c>
      <c r="AU6" s="21" t="str">
        <f>IF(AU7="",NA(),AU7)</f>
        <v>-</v>
      </c>
      <c r="AV6" s="21">
        <f t="shared" ref="AV6:BD6" si="6">IF(AV7="",NA(),AV7)</f>
        <v>53.77</v>
      </c>
      <c r="AW6" s="21">
        <f t="shared" si="6"/>
        <v>58</v>
      </c>
      <c r="AX6" s="21">
        <f t="shared" si="6"/>
        <v>57.16</v>
      </c>
      <c r="AY6" s="21">
        <f t="shared" si="6"/>
        <v>65.69</v>
      </c>
      <c r="AZ6" s="21" t="str">
        <f t="shared" si="6"/>
        <v>-</v>
      </c>
      <c r="BA6" s="21">
        <f t="shared" si="6"/>
        <v>35.200000000000003</v>
      </c>
      <c r="BB6" s="21">
        <f t="shared" si="6"/>
        <v>37.200000000000003</v>
      </c>
      <c r="BC6" s="21">
        <f t="shared" si="6"/>
        <v>47.13</v>
      </c>
      <c r="BD6" s="21">
        <f t="shared" si="6"/>
        <v>50.85</v>
      </c>
      <c r="BE6" s="20" t="str">
        <f>IF(BE7="","",IF(BE7="-","【-】","【"&amp;SUBSTITUTE(TEXT(BE7,"#,##0.00"),"-","△")&amp;"】"))</f>
        <v>【73.44】</v>
      </c>
      <c r="BF6" s="21" t="str">
        <f>IF(BF7="",NA(),BF7)</f>
        <v>-</v>
      </c>
      <c r="BG6" s="21">
        <f t="shared" ref="BG6:BO6" si="7">IF(BG7="",NA(),BG7)</f>
        <v>1450.75</v>
      </c>
      <c r="BH6" s="21">
        <f t="shared" si="7"/>
        <v>796.48</v>
      </c>
      <c r="BI6" s="21">
        <f t="shared" si="7"/>
        <v>796.61</v>
      </c>
      <c r="BJ6" s="21">
        <f t="shared" si="7"/>
        <v>702.38</v>
      </c>
      <c r="BK6" s="21" t="str">
        <f t="shared" si="7"/>
        <v>-</v>
      </c>
      <c r="BL6" s="21">
        <f t="shared" si="7"/>
        <v>813.96</v>
      </c>
      <c r="BM6" s="21">
        <f t="shared" si="7"/>
        <v>843.72</v>
      </c>
      <c r="BN6" s="21">
        <f t="shared" si="7"/>
        <v>788.62</v>
      </c>
      <c r="BO6" s="21">
        <f t="shared" si="7"/>
        <v>772.15</v>
      </c>
      <c r="BP6" s="20" t="str">
        <f>IF(BP7="","",IF(BP7="-","【-】","【"&amp;SUBSTITUTE(TEXT(BP7,"#,##0.00"),"-","△")&amp;"】"))</f>
        <v>【652.82】</v>
      </c>
      <c r="BQ6" s="21" t="str">
        <f>IF(BQ7="",NA(),BQ7)</f>
        <v>-</v>
      </c>
      <c r="BR6" s="21">
        <f t="shared" ref="BR6:BZ6" si="8">IF(BR7="",NA(),BR7)</f>
        <v>91.58</v>
      </c>
      <c r="BS6" s="21">
        <f t="shared" si="8"/>
        <v>91.19</v>
      </c>
      <c r="BT6" s="21">
        <f t="shared" si="8"/>
        <v>94.1</v>
      </c>
      <c r="BU6" s="21">
        <f t="shared" si="8"/>
        <v>95.08</v>
      </c>
      <c r="BV6" s="21" t="str">
        <f t="shared" si="8"/>
        <v>-</v>
      </c>
      <c r="BW6" s="21">
        <f t="shared" si="8"/>
        <v>92.08</v>
      </c>
      <c r="BX6" s="21">
        <f t="shared" si="8"/>
        <v>94.81</v>
      </c>
      <c r="BY6" s="21">
        <f t="shared" si="8"/>
        <v>99.88</v>
      </c>
      <c r="BZ6" s="21">
        <f t="shared" si="8"/>
        <v>98.82</v>
      </c>
      <c r="CA6" s="20" t="str">
        <f>IF(CA7="","",IF(CA7="-","【-】","【"&amp;SUBSTITUTE(TEXT(CA7,"#,##0.00"),"-","△")&amp;"】"))</f>
        <v>【97.61】</v>
      </c>
      <c r="CB6" s="21" t="str">
        <f>IF(CB7="",NA(),CB7)</f>
        <v>-</v>
      </c>
      <c r="CC6" s="21">
        <f t="shared" ref="CC6:CK6" si="9">IF(CC7="",NA(),CC7)</f>
        <v>152.61000000000001</v>
      </c>
      <c r="CD6" s="21">
        <f t="shared" si="9"/>
        <v>152.72</v>
      </c>
      <c r="CE6" s="21">
        <f t="shared" si="9"/>
        <v>150.06</v>
      </c>
      <c r="CF6" s="21">
        <f t="shared" si="9"/>
        <v>150.05000000000001</v>
      </c>
      <c r="CG6" s="21" t="str">
        <f t="shared" si="9"/>
        <v>-</v>
      </c>
      <c r="CH6" s="21">
        <f t="shared" si="9"/>
        <v>132.94999999999999</v>
      </c>
      <c r="CI6" s="21">
        <f t="shared" si="9"/>
        <v>129.9</v>
      </c>
      <c r="CJ6" s="21">
        <f t="shared" si="9"/>
        <v>126.94</v>
      </c>
      <c r="CK6" s="21">
        <f t="shared" si="9"/>
        <v>128.38999999999999</v>
      </c>
      <c r="CL6" s="20" t="str">
        <f>IF(CL7="","",IF(CL7="-","【-】","【"&amp;SUBSTITUTE(TEXT(CL7,"#,##0.00"),"-","△")&amp;"】"))</f>
        <v>【138.29】</v>
      </c>
      <c r="CM6" s="21" t="str">
        <f>IF(CM7="",NA(),CM7)</f>
        <v>-</v>
      </c>
      <c r="CN6" s="21">
        <f t="shared" ref="CN6:CV6" si="10">IF(CN7="",NA(),CN7)</f>
        <v>75.180000000000007</v>
      </c>
      <c r="CO6" s="21">
        <f t="shared" si="10"/>
        <v>60.84</v>
      </c>
      <c r="CP6" s="21">
        <f t="shared" si="10"/>
        <v>60.83</v>
      </c>
      <c r="CQ6" s="21">
        <f t="shared" si="10"/>
        <v>61.19</v>
      </c>
      <c r="CR6" s="21" t="str">
        <f t="shared" si="10"/>
        <v>-</v>
      </c>
      <c r="CS6" s="21">
        <f t="shared" si="10"/>
        <v>70.3</v>
      </c>
      <c r="CT6" s="21">
        <f t="shared" si="10"/>
        <v>80.11</v>
      </c>
      <c r="CU6" s="21">
        <f t="shared" si="10"/>
        <v>82.83</v>
      </c>
      <c r="CV6" s="21">
        <f t="shared" si="10"/>
        <v>69.38</v>
      </c>
      <c r="CW6" s="20" t="str">
        <f>IF(CW7="","",IF(CW7="-","【-】","【"&amp;SUBSTITUTE(TEXT(CW7,"#,##0.00"),"-","△")&amp;"】"))</f>
        <v>【59.10】</v>
      </c>
      <c r="CX6" s="21" t="str">
        <f>IF(CX7="",NA(),CX7)</f>
        <v>-</v>
      </c>
      <c r="CY6" s="21">
        <f t="shared" ref="CY6:DG6" si="11">IF(CY7="",NA(),CY7)</f>
        <v>97.47</v>
      </c>
      <c r="CZ6" s="21">
        <f t="shared" si="11"/>
        <v>97.3</v>
      </c>
      <c r="DA6" s="21">
        <f t="shared" si="11"/>
        <v>94.89</v>
      </c>
      <c r="DB6" s="21">
        <f t="shared" si="11"/>
        <v>94.78</v>
      </c>
      <c r="DC6" s="21" t="str">
        <f t="shared" si="11"/>
        <v>-</v>
      </c>
      <c r="DD6" s="21">
        <f t="shared" si="11"/>
        <v>95.95</v>
      </c>
      <c r="DE6" s="21">
        <f t="shared" si="11"/>
        <v>95.96</v>
      </c>
      <c r="DF6" s="21">
        <f t="shared" si="11"/>
        <v>95.73</v>
      </c>
      <c r="DG6" s="21">
        <f t="shared" si="11"/>
        <v>96.1</v>
      </c>
      <c r="DH6" s="20" t="str">
        <f>IF(DH7="","",IF(DH7="-","【-】","【"&amp;SUBSTITUTE(TEXT(DH7,"#,##0.00"),"-","△")&amp;"】"))</f>
        <v>【95.82】</v>
      </c>
      <c r="DI6" s="21" t="str">
        <f>IF(DI7="",NA(),DI7)</f>
        <v>-</v>
      </c>
      <c r="DJ6" s="21">
        <f t="shared" ref="DJ6:DR6" si="12">IF(DJ7="",NA(),DJ7)</f>
        <v>4.2300000000000004</v>
      </c>
      <c r="DK6" s="21">
        <f t="shared" si="12"/>
        <v>8.1300000000000008</v>
      </c>
      <c r="DL6" s="21">
        <f t="shared" si="12"/>
        <v>11.44</v>
      </c>
      <c r="DM6" s="21">
        <f t="shared" si="12"/>
        <v>14.77</v>
      </c>
      <c r="DN6" s="21" t="str">
        <f t="shared" si="12"/>
        <v>-</v>
      </c>
      <c r="DO6" s="21">
        <f t="shared" si="12"/>
        <v>8.5500000000000007</v>
      </c>
      <c r="DP6" s="21">
        <f t="shared" si="12"/>
        <v>20.23</v>
      </c>
      <c r="DQ6" s="21">
        <f t="shared" si="12"/>
        <v>22.34</v>
      </c>
      <c r="DR6" s="21">
        <f t="shared" si="12"/>
        <v>24.65</v>
      </c>
      <c r="DS6" s="20" t="str">
        <f>IF(DS7="","",IF(DS7="-","【-】","【"&amp;SUBSTITUTE(TEXT(DS7,"#,##0.00"),"-","△")&amp;"】"))</f>
        <v>【39.74】</v>
      </c>
      <c r="DT6" s="21" t="str">
        <f>IF(DT7="",NA(),DT7)</f>
        <v>-</v>
      </c>
      <c r="DU6" s="20">
        <f t="shared" ref="DU6:EC6" si="13">IF(DU7="",NA(),DU7)</f>
        <v>0</v>
      </c>
      <c r="DV6" s="20">
        <f t="shared" si="13"/>
        <v>0</v>
      </c>
      <c r="DW6" s="20">
        <f t="shared" si="13"/>
        <v>0</v>
      </c>
      <c r="DX6" s="20">
        <f t="shared" si="13"/>
        <v>0</v>
      </c>
      <c r="DY6" s="21" t="str">
        <f t="shared" si="13"/>
        <v>-</v>
      </c>
      <c r="DZ6" s="21">
        <f t="shared" si="13"/>
        <v>2.41</v>
      </c>
      <c r="EA6" s="21">
        <f t="shared" si="13"/>
        <v>1.63</v>
      </c>
      <c r="EB6" s="21">
        <f t="shared" si="13"/>
        <v>1.94</v>
      </c>
      <c r="EC6" s="21">
        <f t="shared" si="13"/>
        <v>2.42</v>
      </c>
      <c r="ED6" s="20" t="str">
        <f>IF(ED7="","",IF(ED7="-","【-】","【"&amp;SUBSTITUTE(TEXT(ED7,"#,##0.00"),"-","△")&amp;"】"))</f>
        <v>【7.62】</v>
      </c>
      <c r="EE6" s="21" t="str">
        <f>IF(EE7="",NA(),EE7)</f>
        <v>-</v>
      </c>
      <c r="EF6" s="21">
        <f t="shared" ref="EF6:EN6" si="14">IF(EF7="",NA(),EF7)</f>
        <v>0.35</v>
      </c>
      <c r="EG6" s="21">
        <f t="shared" si="14"/>
        <v>0.91</v>
      </c>
      <c r="EH6" s="21">
        <f t="shared" si="14"/>
        <v>2.5</v>
      </c>
      <c r="EI6" s="21">
        <f t="shared" si="14"/>
        <v>1.01</v>
      </c>
      <c r="EJ6" s="21" t="str">
        <f t="shared" si="14"/>
        <v>-</v>
      </c>
      <c r="EK6" s="21">
        <f t="shared" si="14"/>
        <v>0.12</v>
      </c>
      <c r="EL6" s="21">
        <f t="shared" si="14"/>
        <v>0.12</v>
      </c>
      <c r="EM6" s="21">
        <f t="shared" si="14"/>
        <v>0.35</v>
      </c>
      <c r="EN6" s="21">
        <f t="shared" si="14"/>
        <v>0.1</v>
      </c>
      <c r="EO6" s="20" t="str">
        <f>IF(EO7="","",IF(EO7="-","【-】","【"&amp;SUBSTITUTE(TEXT(EO7,"#,##0.00"),"-","△")&amp;"】"))</f>
        <v>【0.23】</v>
      </c>
    </row>
    <row r="7" spans="1:148" s="22" customFormat="1" x14ac:dyDescent="0.2">
      <c r="A7" s="14"/>
      <c r="B7" s="23">
        <v>2022</v>
      </c>
      <c r="C7" s="23">
        <v>142140</v>
      </c>
      <c r="D7" s="23">
        <v>46</v>
      </c>
      <c r="E7" s="23">
        <v>17</v>
      </c>
      <c r="F7" s="23">
        <v>1</v>
      </c>
      <c r="G7" s="23">
        <v>0</v>
      </c>
      <c r="H7" s="23" t="s">
        <v>96</v>
      </c>
      <c r="I7" s="23" t="s">
        <v>97</v>
      </c>
      <c r="J7" s="23" t="s">
        <v>98</v>
      </c>
      <c r="K7" s="23" t="s">
        <v>99</v>
      </c>
      <c r="L7" s="23" t="s">
        <v>100</v>
      </c>
      <c r="M7" s="23" t="s">
        <v>101</v>
      </c>
      <c r="N7" s="24" t="s">
        <v>102</v>
      </c>
      <c r="O7" s="24">
        <v>64.97</v>
      </c>
      <c r="P7" s="24">
        <v>81.22</v>
      </c>
      <c r="Q7" s="24">
        <v>74.260000000000005</v>
      </c>
      <c r="R7" s="24">
        <v>2355</v>
      </c>
      <c r="S7" s="24">
        <v>99910</v>
      </c>
      <c r="T7" s="24">
        <v>55.56</v>
      </c>
      <c r="U7" s="24">
        <v>1798.24</v>
      </c>
      <c r="V7" s="24">
        <v>81344</v>
      </c>
      <c r="W7" s="24">
        <v>9.35</v>
      </c>
      <c r="X7" s="24">
        <v>8699.89</v>
      </c>
      <c r="Y7" s="24" t="s">
        <v>102</v>
      </c>
      <c r="Z7" s="24">
        <v>103.76</v>
      </c>
      <c r="AA7" s="24">
        <v>100.3</v>
      </c>
      <c r="AB7" s="24">
        <v>100.51</v>
      </c>
      <c r="AC7" s="24">
        <v>101.8</v>
      </c>
      <c r="AD7" s="24" t="s">
        <v>102</v>
      </c>
      <c r="AE7" s="24">
        <v>107.34</v>
      </c>
      <c r="AF7" s="24">
        <v>107.87</v>
      </c>
      <c r="AG7" s="24">
        <v>109.78</v>
      </c>
      <c r="AH7" s="24">
        <v>109.96</v>
      </c>
      <c r="AI7" s="24">
        <v>106.11</v>
      </c>
      <c r="AJ7" s="24" t="s">
        <v>102</v>
      </c>
      <c r="AK7" s="24">
        <v>0</v>
      </c>
      <c r="AL7" s="24">
        <v>0</v>
      </c>
      <c r="AM7" s="24">
        <v>0</v>
      </c>
      <c r="AN7" s="24">
        <v>0</v>
      </c>
      <c r="AO7" s="24" t="s">
        <v>102</v>
      </c>
      <c r="AP7" s="24">
        <v>0</v>
      </c>
      <c r="AQ7" s="24">
        <v>11.59</v>
      </c>
      <c r="AR7" s="24">
        <v>9.36</v>
      </c>
      <c r="AS7" s="24">
        <v>7.56</v>
      </c>
      <c r="AT7" s="24">
        <v>3.15</v>
      </c>
      <c r="AU7" s="24" t="s">
        <v>102</v>
      </c>
      <c r="AV7" s="24">
        <v>53.77</v>
      </c>
      <c r="AW7" s="24">
        <v>58</v>
      </c>
      <c r="AX7" s="24">
        <v>57.16</v>
      </c>
      <c r="AY7" s="24">
        <v>65.69</v>
      </c>
      <c r="AZ7" s="24" t="s">
        <v>102</v>
      </c>
      <c r="BA7" s="24">
        <v>35.200000000000003</v>
      </c>
      <c r="BB7" s="24">
        <v>37.200000000000003</v>
      </c>
      <c r="BC7" s="24">
        <v>47.13</v>
      </c>
      <c r="BD7" s="24">
        <v>50.85</v>
      </c>
      <c r="BE7" s="24">
        <v>73.44</v>
      </c>
      <c r="BF7" s="24" t="s">
        <v>102</v>
      </c>
      <c r="BG7" s="24">
        <v>1450.75</v>
      </c>
      <c r="BH7" s="24">
        <v>796.48</v>
      </c>
      <c r="BI7" s="24">
        <v>796.61</v>
      </c>
      <c r="BJ7" s="24">
        <v>702.38</v>
      </c>
      <c r="BK7" s="24" t="s">
        <v>102</v>
      </c>
      <c r="BL7" s="24">
        <v>813.96</v>
      </c>
      <c r="BM7" s="24">
        <v>843.72</v>
      </c>
      <c r="BN7" s="24">
        <v>788.62</v>
      </c>
      <c r="BO7" s="24">
        <v>772.15</v>
      </c>
      <c r="BP7" s="24">
        <v>652.82000000000005</v>
      </c>
      <c r="BQ7" s="24" t="s">
        <v>102</v>
      </c>
      <c r="BR7" s="24">
        <v>91.58</v>
      </c>
      <c r="BS7" s="24">
        <v>91.19</v>
      </c>
      <c r="BT7" s="24">
        <v>94.1</v>
      </c>
      <c r="BU7" s="24">
        <v>95.08</v>
      </c>
      <c r="BV7" s="24" t="s">
        <v>102</v>
      </c>
      <c r="BW7" s="24">
        <v>92.08</v>
      </c>
      <c r="BX7" s="24">
        <v>94.81</v>
      </c>
      <c r="BY7" s="24">
        <v>99.88</v>
      </c>
      <c r="BZ7" s="24">
        <v>98.82</v>
      </c>
      <c r="CA7" s="24">
        <v>97.61</v>
      </c>
      <c r="CB7" s="24" t="s">
        <v>102</v>
      </c>
      <c r="CC7" s="24">
        <v>152.61000000000001</v>
      </c>
      <c r="CD7" s="24">
        <v>152.72</v>
      </c>
      <c r="CE7" s="24">
        <v>150.06</v>
      </c>
      <c r="CF7" s="24">
        <v>150.05000000000001</v>
      </c>
      <c r="CG7" s="24" t="s">
        <v>102</v>
      </c>
      <c r="CH7" s="24">
        <v>132.94999999999999</v>
      </c>
      <c r="CI7" s="24">
        <v>129.9</v>
      </c>
      <c r="CJ7" s="24">
        <v>126.94</v>
      </c>
      <c r="CK7" s="24">
        <v>128.38999999999999</v>
      </c>
      <c r="CL7" s="24">
        <v>138.29</v>
      </c>
      <c r="CM7" s="24" t="s">
        <v>102</v>
      </c>
      <c r="CN7" s="24">
        <v>75.180000000000007</v>
      </c>
      <c r="CO7" s="24">
        <v>60.84</v>
      </c>
      <c r="CP7" s="24">
        <v>60.83</v>
      </c>
      <c r="CQ7" s="24">
        <v>61.19</v>
      </c>
      <c r="CR7" s="24" t="s">
        <v>102</v>
      </c>
      <c r="CS7" s="24">
        <v>70.3</v>
      </c>
      <c r="CT7" s="24">
        <v>80.11</v>
      </c>
      <c r="CU7" s="24">
        <v>82.83</v>
      </c>
      <c r="CV7" s="24">
        <v>69.38</v>
      </c>
      <c r="CW7" s="24">
        <v>59.1</v>
      </c>
      <c r="CX7" s="24" t="s">
        <v>102</v>
      </c>
      <c r="CY7" s="24">
        <v>97.47</v>
      </c>
      <c r="CZ7" s="24">
        <v>97.3</v>
      </c>
      <c r="DA7" s="24">
        <v>94.89</v>
      </c>
      <c r="DB7" s="24">
        <v>94.78</v>
      </c>
      <c r="DC7" s="24" t="s">
        <v>102</v>
      </c>
      <c r="DD7" s="24">
        <v>95.95</v>
      </c>
      <c r="DE7" s="24">
        <v>95.96</v>
      </c>
      <c r="DF7" s="24">
        <v>95.73</v>
      </c>
      <c r="DG7" s="24">
        <v>96.1</v>
      </c>
      <c r="DH7" s="24">
        <v>95.82</v>
      </c>
      <c r="DI7" s="24" t="s">
        <v>102</v>
      </c>
      <c r="DJ7" s="24">
        <v>4.2300000000000004</v>
      </c>
      <c r="DK7" s="24">
        <v>8.1300000000000008</v>
      </c>
      <c r="DL7" s="24">
        <v>11.44</v>
      </c>
      <c r="DM7" s="24">
        <v>14.77</v>
      </c>
      <c r="DN7" s="24" t="s">
        <v>102</v>
      </c>
      <c r="DO7" s="24">
        <v>8.5500000000000007</v>
      </c>
      <c r="DP7" s="24">
        <v>20.23</v>
      </c>
      <c r="DQ7" s="24">
        <v>22.34</v>
      </c>
      <c r="DR7" s="24">
        <v>24.65</v>
      </c>
      <c r="DS7" s="24">
        <v>39.74</v>
      </c>
      <c r="DT7" s="24" t="s">
        <v>102</v>
      </c>
      <c r="DU7" s="24">
        <v>0</v>
      </c>
      <c r="DV7" s="24">
        <v>0</v>
      </c>
      <c r="DW7" s="24">
        <v>0</v>
      </c>
      <c r="DX7" s="24">
        <v>0</v>
      </c>
      <c r="DY7" s="24" t="s">
        <v>102</v>
      </c>
      <c r="DZ7" s="24">
        <v>2.41</v>
      </c>
      <c r="EA7" s="24">
        <v>1.63</v>
      </c>
      <c r="EB7" s="24">
        <v>1.94</v>
      </c>
      <c r="EC7" s="24">
        <v>2.42</v>
      </c>
      <c r="ED7" s="24">
        <v>7.62</v>
      </c>
      <c r="EE7" s="24" t="s">
        <v>102</v>
      </c>
      <c r="EF7" s="24">
        <v>0.35</v>
      </c>
      <c r="EG7" s="24">
        <v>0.91</v>
      </c>
      <c r="EH7" s="24">
        <v>2.5</v>
      </c>
      <c r="EI7" s="24">
        <v>1.01</v>
      </c>
      <c r="EJ7" s="24" t="s">
        <v>102</v>
      </c>
      <c r="EK7" s="24">
        <v>0.12</v>
      </c>
      <c r="EL7" s="24">
        <v>0.12</v>
      </c>
      <c r="EM7" s="24">
        <v>0.35</v>
      </c>
      <c r="EN7" s="24">
        <v>0.1</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2023-12-12T00:45:39Z</dcterms:created>
  <dcterms:modified xsi:type="dcterms:W3CDTF">2024-02-27T02:54:30Z</dcterms:modified>
  <cp:category/>
</cp:coreProperties>
</file>