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4 大和市★　病院、下水道\"/>
    </mc:Choice>
  </mc:AlternateContent>
  <workbookProtection workbookAlgorithmName="SHA-512" workbookHashValue="nDiD97QI4efcayzXtduifsjVgYBhDiV/HIXa/611Tq8BCd/0tAk0nXtnzbcUL3g0b9Jryy0KQjaayIxkKO4WWA==" workbookSaltValue="pKrtGW9vyYR7Q6sJLnTtyw=="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D10" i="4"/>
  <c r="W10" i="4"/>
  <c r="P10" i="4"/>
  <c r="I10" i="4"/>
  <c r="B10" i="4"/>
  <c r="BB8" i="4"/>
  <c r="AT8" i="4"/>
  <c r="AL8" i="4"/>
  <c r="AD8" i="4"/>
  <c r="W8" i="4"/>
  <c r="P8" i="4"/>
  <c r="B8" i="4"/>
  <c r="B6" i="4"/>
</calcChain>
</file>

<file path=xl/sharedStrings.xml><?xml version="1.0" encoding="utf-8"?>
<sst xmlns="http://schemas.openxmlformats.org/spreadsheetml/2006/main" count="275" uniqueCount="118">
  <si>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</si>
  <si>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</si>
  <si>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</si>
  <si>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</si>
  <si>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</si>
  <si>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</si>
  <si>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</si>
  <si>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</si>
  <si>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</si>
  <si>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</si>
  <si>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</si>
  <si>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</si>
  <si>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</si>
  <si>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</si>
  <si>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</si>
  <si>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</si>
  <si>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</si>
  <si>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</si>
  <si>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</si>
  <si>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</si>
  <si>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</si>
  <si>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</si>
  <si>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</si>
  <si>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</si>
  <si>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</si>
  <si>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</si>
  <si>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</si>
  <si>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</si>
  <si>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</si>
  <si>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</si>
  <si>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</si>
  <si>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</si>
  <si>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</si>
  <si>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</si>
  <si>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</si>
  <si>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</si>
  <si>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</si>
  <si>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</si>
  <si>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</si>
  <si>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</si>
  <si>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</si>
  <si>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</si>
  <si>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</si>
  <si>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</si>
  <si>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</si>
  <si>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</si>
  <si>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</si>
  <si>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</si>
  <si>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</si>
  <si>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</si>
  <si>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</si>
  <si>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</si>
  <si>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</si>
  <si>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</si>
  <si>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</si>
  <si>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</si>
  <si>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</si>
  <si>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</si>
  <si>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</si>
  <si>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</si>
  <si>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</si>
  <si>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</si>
  <si>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</si>
  <si>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</si>
  <si>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</si>
  <si>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</si>
  <si>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</si>
  <si>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</si>
  <si>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</si>
  <si>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</si>
  <si>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</si>
  <si>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</si>
  <si>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</si>
  <si>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</si>
  <si>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</si>
  <si>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</si>
  <si>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</si>
  <si>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</si>
  <si>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</si>
  <si>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</si>
  <si>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</si>
  <si>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</si>
  <si>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</si>
  <si>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</si>
  <si>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</si>
  <si>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</si>
  <si>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</si>
  <si>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</si>
  <si>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</si>
  <si>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</si>
  <si>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</si>
  <si>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</si>
  <si>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</si>
  <si>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</si>
  <si>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</si>
  <si>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</si>
  <si>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大和市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</si>
  <si>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</si>
  <si>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</si>
  <si>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</si>
  <si>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</si>
  <si>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</si>
  <si>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</si>
  <si>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</si>
  <si>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</si>
  <si>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</si>
  <si>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</si>
  <si>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</si>
  <si>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</si>
  <si>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</si>
  <si>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</si>
  <si>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</si>
  <si>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</si>
  <si>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</si>
  <si>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</si>
  <si>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xml:space="preserve">　本市下水道事業の令和４年度決算は、単年度の収支は黒字、経常収支比率は107.94％となり、前年をわずかに下回ったものの、類似団体平均、全国平均値をともに上回っています。
　一方、企業債残高対事業規模比率は、類似団体平均を上回っており、企業債残高は減少傾向が続いているものの、下水道使用料に対して大きなウエイトを占めています。これは、本市が単独処理場を２つ整備して下水の処理を行っていることによるものです。
　また、汚水処理原価が平均を上回る水準、経費回収率が100％を下回る水準で推移し、汚水処理にかかる費用の財源に使用料以外の収入が含まれている状況となっています。水洗化率が既に100％近くに達し、有収水量の減少に伴う使用料収入の減少が見込まれる中、使用料の適正負担や経費削減に引き続き取り組む必要があるものと認識しています。このことから、本市では、令和５年10月、下水道使用料の改定について、下水道運営審議会へ諮問を行ったところです。
</t>
    <phoneticPr fontId="4"/>
  </si>
  <si>
    <t xml:space="preserve">　令和２年度に地方公営企業法を適用し、法適用時点の簿価が法適用開始時の資産価額となっていることから、有形固定資産減価償却率は、実際の有形固定資産の減価償却の進み具合よりも低い値となっており、当面は全国平均や類似団体平均を下回った状態が続くものと思われます。
　また、管渠老朽化率、管渠改善率についても、平均値よりも低い値となっていますが、今後、布設から50年を超える管渠が急激に増加し、老朽化が進むことが見込まれるため、「大和市下水道ストックマネジメント計画」や「大和市下水道総合地震対策計画」に基づいた施設の更新を適切に進めていく必要があります。
</t>
    <phoneticPr fontId="4"/>
  </si>
  <si>
    <t>　本市では、公営企業の中期的な経営の基本計画である「経営戦略」として、令和２年度から10年間を計画期間とする「大和市下水道経営計画」を策定しております。この中でも、直面する課題や社会的背景として、老朽化した施設の更新や耐震化、有収水量の減少に伴う使用料収入の減少等を挙げています。
　この計画は、総務省のガイドライン等に基づき、令和６年度中の改定を予定しており、上記の課題や、各種経営指標の推移、社会情勢の変化等を踏まえ、持続的かつ安定的な経営が行えるよう現在の計画を見直してまいります。また、計画には、経費回収率向上に向けたロードマップを策定のうえ、掲載することを検討しています。
※令和２年度から地方公営企業法を適用したため、令和元年度以前のデータはありません。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</si>
</sst>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0.01</c:v>
                </c:pt>
                <c:pt idx="3">
                  <c:v>0.01</c:v>
                </c:pt>
                <c:pt idx="4">
                  <c:v>0.02</c:v>
                </c:pt>
              </c:numCache>
            </c:numRef>
          </c:val>
          <c:extLst>
            <c:ext xmlns:c16="http://schemas.microsoft.com/office/drawing/2014/chart" uri="{C3380CC4-5D6E-409C-BE32-E72D297353CC}">
              <c16:uniqueId val="{00000000-7114-4B0C-B5CE-1D5FC6BAD5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0.14000000000000001</c:v>
                </c:pt>
                <c:pt idx="3">
                  <c:v>0.15</c:v>
                </c:pt>
                <c:pt idx="4">
                  <c:v>0.16</c:v>
                </c:pt>
              </c:numCache>
            </c:numRef>
          </c:val>
          <c:smooth val="0"/>
          <c:extLst>
            <c:ext xmlns:c16="http://schemas.microsoft.com/office/drawing/2014/chart" uri="{C3380CC4-5D6E-409C-BE32-E72D297353CC}">
              <c16:uniqueId val="{00000001-7114-4B0C-B5CE-1D5FC6BAD5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64.930000000000007</c:v>
                </c:pt>
                <c:pt idx="3">
                  <c:v>65.680000000000007</c:v>
                </c:pt>
                <c:pt idx="4">
                  <c:v>63.62</c:v>
                </c:pt>
              </c:numCache>
            </c:numRef>
          </c:val>
          <c:extLst>
            <c:ext xmlns:c16="http://schemas.microsoft.com/office/drawing/2014/chart" uri="{C3380CC4-5D6E-409C-BE32-E72D297353CC}">
              <c16:uniqueId val="{00000000-7FD1-47E9-A516-08E79943BB6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64.930000000000007</c:v>
                </c:pt>
                <c:pt idx="3">
                  <c:v>65.680000000000007</c:v>
                </c:pt>
                <c:pt idx="4">
                  <c:v>63.62</c:v>
                </c:pt>
              </c:numCache>
            </c:numRef>
          </c:val>
          <c:smooth val="0"/>
          <c:extLst>
            <c:ext xmlns:c16="http://schemas.microsoft.com/office/drawing/2014/chart" uri="{C3380CC4-5D6E-409C-BE32-E72D297353CC}">
              <c16:uniqueId val="{00000001-7FD1-47E9-A516-08E79943BB6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99.71</c:v>
                </c:pt>
                <c:pt idx="3">
                  <c:v>99.73</c:v>
                </c:pt>
                <c:pt idx="4">
                  <c:v>99.75</c:v>
                </c:pt>
              </c:numCache>
            </c:numRef>
          </c:val>
          <c:extLst>
            <c:ext xmlns:c16="http://schemas.microsoft.com/office/drawing/2014/chart" uri="{C3380CC4-5D6E-409C-BE32-E72D297353CC}">
              <c16:uniqueId val="{00000000-2389-43B5-8C2F-FE8BBE27531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97.7</c:v>
                </c:pt>
                <c:pt idx="3">
                  <c:v>97.59</c:v>
                </c:pt>
                <c:pt idx="4">
                  <c:v>97.53</c:v>
                </c:pt>
              </c:numCache>
            </c:numRef>
          </c:val>
          <c:smooth val="0"/>
          <c:extLst>
            <c:ext xmlns:c16="http://schemas.microsoft.com/office/drawing/2014/chart" uri="{C3380CC4-5D6E-409C-BE32-E72D297353CC}">
              <c16:uniqueId val="{00000001-2389-43B5-8C2F-FE8BBE27531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109.57</c:v>
                </c:pt>
                <c:pt idx="3">
                  <c:v>108.04</c:v>
                </c:pt>
                <c:pt idx="4">
                  <c:v>107.94</c:v>
                </c:pt>
              </c:numCache>
            </c:numRef>
          </c:val>
          <c:extLst>
            <c:ext xmlns:c16="http://schemas.microsoft.com/office/drawing/2014/chart" uri="{C3380CC4-5D6E-409C-BE32-E72D297353CC}">
              <c16:uniqueId val="{00000000-489B-4CAD-9607-40A9475B80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107.09</c:v>
                </c:pt>
                <c:pt idx="3">
                  <c:v>107.96</c:v>
                </c:pt>
                <c:pt idx="4">
                  <c:v>107.29</c:v>
                </c:pt>
              </c:numCache>
            </c:numRef>
          </c:val>
          <c:smooth val="0"/>
          <c:extLst>
            <c:ext xmlns:c16="http://schemas.microsoft.com/office/drawing/2014/chart" uri="{C3380CC4-5D6E-409C-BE32-E72D297353CC}">
              <c16:uniqueId val="{00000001-489B-4CAD-9607-40A9475B80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4.12</c:v>
                </c:pt>
                <c:pt idx="3">
                  <c:v>8.3000000000000007</c:v>
                </c:pt>
                <c:pt idx="4">
                  <c:v>12.31</c:v>
                </c:pt>
              </c:numCache>
            </c:numRef>
          </c:val>
          <c:extLst>
            <c:ext xmlns:c16="http://schemas.microsoft.com/office/drawing/2014/chart" uri="{C3380CC4-5D6E-409C-BE32-E72D297353CC}">
              <c16:uniqueId val="{00000000-2F8C-4946-B8A2-7C48FC5C20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23.38</c:v>
                </c:pt>
                <c:pt idx="3">
                  <c:v>24.59</c:v>
                </c:pt>
                <c:pt idx="4">
                  <c:v>26.87</c:v>
                </c:pt>
              </c:numCache>
            </c:numRef>
          </c:val>
          <c:smooth val="0"/>
          <c:extLst>
            <c:ext xmlns:c16="http://schemas.microsoft.com/office/drawing/2014/chart" uri="{C3380CC4-5D6E-409C-BE32-E72D297353CC}">
              <c16:uniqueId val="{00000001-2F8C-4946-B8A2-7C48FC5C20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3.91</c:v>
                </c:pt>
                <c:pt idx="3">
                  <c:v>5.01</c:v>
                </c:pt>
                <c:pt idx="4">
                  <c:v>6.81</c:v>
                </c:pt>
              </c:numCache>
            </c:numRef>
          </c:val>
          <c:extLst>
            <c:ext xmlns:c16="http://schemas.microsoft.com/office/drawing/2014/chart" uri="{C3380CC4-5D6E-409C-BE32-E72D297353CC}">
              <c16:uniqueId val="{00000000-17C0-4349-AC5C-9EAADBD4FC3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8.1999999999999993</c:v>
                </c:pt>
                <c:pt idx="3">
                  <c:v>9.43</c:v>
                </c:pt>
                <c:pt idx="4">
                  <c:v>12.4</c:v>
                </c:pt>
              </c:numCache>
            </c:numRef>
          </c:val>
          <c:smooth val="0"/>
          <c:extLst>
            <c:ext xmlns:c16="http://schemas.microsoft.com/office/drawing/2014/chart" uri="{C3380CC4-5D6E-409C-BE32-E72D297353CC}">
              <c16:uniqueId val="{00000001-17C0-4349-AC5C-9EAADBD4FC3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96D-44DA-B727-0885FCA3E9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0.59</c:v>
                </c:pt>
                <c:pt idx="3">
                  <c:v>0.68</c:v>
                </c:pt>
                <c:pt idx="4">
                  <c:v>0.9</c:v>
                </c:pt>
              </c:numCache>
            </c:numRef>
          </c:val>
          <c:smooth val="0"/>
          <c:extLst>
            <c:ext xmlns:c16="http://schemas.microsoft.com/office/drawing/2014/chart" uri="{C3380CC4-5D6E-409C-BE32-E72D297353CC}">
              <c16:uniqueId val="{00000001-F96D-44DA-B727-0885FCA3E9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65.91</c:v>
                </c:pt>
                <c:pt idx="3">
                  <c:v>74.17</c:v>
                </c:pt>
                <c:pt idx="4">
                  <c:v>74.27</c:v>
                </c:pt>
              </c:numCache>
            </c:numRef>
          </c:val>
          <c:extLst>
            <c:ext xmlns:c16="http://schemas.microsoft.com/office/drawing/2014/chart" uri="{C3380CC4-5D6E-409C-BE32-E72D297353CC}">
              <c16:uniqueId val="{00000000-7926-4388-BBB2-3B8D77E2AD7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77.72</c:v>
                </c:pt>
                <c:pt idx="3">
                  <c:v>86.61</c:v>
                </c:pt>
                <c:pt idx="4">
                  <c:v>100.73</c:v>
                </c:pt>
              </c:numCache>
            </c:numRef>
          </c:val>
          <c:smooth val="0"/>
          <c:extLst>
            <c:ext xmlns:c16="http://schemas.microsoft.com/office/drawing/2014/chart" uri="{C3380CC4-5D6E-409C-BE32-E72D297353CC}">
              <c16:uniqueId val="{00000001-7926-4388-BBB2-3B8D77E2AD7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545.57000000000005</c:v>
                </c:pt>
                <c:pt idx="3">
                  <c:v>540.63</c:v>
                </c:pt>
                <c:pt idx="4">
                  <c:v>520.04999999999995</c:v>
                </c:pt>
              </c:numCache>
            </c:numRef>
          </c:val>
          <c:extLst>
            <c:ext xmlns:c16="http://schemas.microsoft.com/office/drawing/2014/chart" uri="{C3380CC4-5D6E-409C-BE32-E72D297353CC}">
              <c16:uniqueId val="{00000000-7712-4AB0-9C75-5E66277CC1A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485.6</c:v>
                </c:pt>
                <c:pt idx="3">
                  <c:v>463.93</c:v>
                </c:pt>
                <c:pt idx="4">
                  <c:v>481.88</c:v>
                </c:pt>
              </c:numCache>
            </c:numRef>
          </c:val>
          <c:smooth val="0"/>
          <c:extLst>
            <c:ext xmlns:c16="http://schemas.microsoft.com/office/drawing/2014/chart" uri="{C3380CC4-5D6E-409C-BE32-E72D297353CC}">
              <c16:uniqueId val="{00000001-7712-4AB0-9C75-5E66277CC1A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86.95</c:v>
                </c:pt>
                <c:pt idx="3">
                  <c:v>87.35</c:v>
                </c:pt>
                <c:pt idx="4">
                  <c:v>87.46</c:v>
                </c:pt>
              </c:numCache>
            </c:numRef>
          </c:val>
          <c:extLst>
            <c:ext xmlns:c16="http://schemas.microsoft.com/office/drawing/2014/chart" uri="{C3380CC4-5D6E-409C-BE32-E72D297353CC}">
              <c16:uniqueId val="{00000000-32F4-48ED-A8A8-4ECF24A0383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99.95</c:v>
                </c:pt>
                <c:pt idx="3">
                  <c:v>103.4</c:v>
                </c:pt>
                <c:pt idx="4">
                  <c:v>101.87</c:v>
                </c:pt>
              </c:numCache>
            </c:numRef>
          </c:val>
          <c:smooth val="0"/>
          <c:extLst>
            <c:ext xmlns:c16="http://schemas.microsoft.com/office/drawing/2014/chart" uri="{C3380CC4-5D6E-409C-BE32-E72D297353CC}">
              <c16:uniqueId val="{00000001-32F4-48ED-A8A8-4ECF24A0383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145.35</c:v>
                </c:pt>
                <c:pt idx="3">
                  <c:v>145.12</c:v>
                </c:pt>
                <c:pt idx="4">
                  <c:v>145.4</c:v>
                </c:pt>
              </c:numCache>
            </c:numRef>
          </c:val>
          <c:extLst>
            <c:ext xmlns:c16="http://schemas.microsoft.com/office/drawing/2014/chart" uri="{C3380CC4-5D6E-409C-BE32-E72D297353CC}">
              <c16:uniqueId val="{00000000-CF95-4D29-9D98-79A2433E26C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110.21</c:v>
                </c:pt>
                <c:pt idx="3">
                  <c:v>110.26</c:v>
                </c:pt>
                <c:pt idx="4">
                  <c:v>111.88</c:v>
                </c:pt>
              </c:numCache>
            </c:numRef>
          </c:val>
          <c:smooth val="0"/>
          <c:extLst>
            <c:ext xmlns:c16="http://schemas.microsoft.com/office/drawing/2014/chart" uri="{C3380CC4-5D6E-409C-BE32-E72D297353CC}">
              <c16:uniqueId val="{00000001-CF95-4D29-9D98-79A2433E26C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9"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大和市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Aa</v>
      </c>
      <c r="X8" s="40"/>
      <c r="Y8" s="40"/>
      <c r="Z8" s="40"/>
      <c r="AA8" s="40"/>
      <c r="AB8" s="40"/>
      <c r="AC8" s="40"/>
      <c r="AD8" s="41" t="str">
        <f>データ!$M$6</f>
        <v>非設置</v>
      </c>
      <c r="AE8" s="41"/>
      <c r="AF8" s="41"/>
      <c r="AG8" s="41"/>
      <c r="AH8" s="41"/>
      <c r="AI8" s="41"/>
      <c r="AJ8" s="41"/>
      <c r="AK8" s="3"/>
      <c r="AL8" s="42">
        <f>データ!S6</f>
        <v>244421</v>
      </c>
      <c r="AM8" s="42"/>
      <c r="AN8" s="42"/>
      <c r="AO8" s="42"/>
      <c r="AP8" s="42"/>
      <c r="AQ8" s="42"/>
      <c r="AR8" s="42"/>
      <c r="AS8" s="42"/>
      <c r="AT8" s="35">
        <f>データ!T6</f>
        <v>27.09</v>
      </c>
      <c r="AU8" s="35"/>
      <c r="AV8" s="35"/>
      <c r="AW8" s="35"/>
      <c r="AX8" s="35"/>
      <c r="AY8" s="35"/>
      <c r="AZ8" s="35"/>
      <c r="BA8" s="35"/>
      <c r="BB8" s="35">
        <f>データ!U6</f>
        <v>9022.5499999999993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69.86</v>
      </c>
      <c r="J10" s="35"/>
      <c r="K10" s="35"/>
      <c r="L10" s="35"/>
      <c r="M10" s="35"/>
      <c r="N10" s="35"/>
      <c r="O10" s="35"/>
      <c r="P10" s="35">
        <f>データ!P6</f>
        <v>95.52</v>
      </c>
      <c r="Q10" s="35"/>
      <c r="R10" s="35"/>
      <c r="S10" s="35"/>
      <c r="T10" s="35"/>
      <c r="U10" s="35"/>
      <c r="V10" s="35"/>
      <c r="W10" s="35">
        <f>データ!Q6</f>
        <v>97.03</v>
      </c>
      <c r="X10" s="35"/>
      <c r="Y10" s="35"/>
      <c r="Z10" s="35"/>
      <c r="AA10" s="35"/>
      <c r="AB10" s="35"/>
      <c r="AC10" s="35"/>
      <c r="AD10" s="42">
        <f>データ!R6</f>
        <v>2292</v>
      </c>
      <c r="AE10" s="42"/>
      <c r="AF10" s="42"/>
      <c r="AG10" s="42"/>
      <c r="AH10" s="42"/>
      <c r="AI10" s="42"/>
      <c r="AJ10" s="42"/>
      <c r="AK10" s="2"/>
      <c r="AL10" s="42">
        <f>データ!V6</f>
        <v>233398</v>
      </c>
      <c r="AM10" s="42"/>
      <c r="AN10" s="42"/>
      <c r="AO10" s="42"/>
      <c r="AP10" s="42"/>
      <c r="AQ10" s="42"/>
      <c r="AR10" s="42"/>
      <c r="AS10" s="42"/>
      <c r="AT10" s="35">
        <f>データ!W6</f>
        <v>19.579999999999998</v>
      </c>
      <c r="AU10" s="35"/>
      <c r="AV10" s="35"/>
      <c r="AW10" s="35"/>
      <c r="AX10" s="35"/>
      <c r="AY10" s="35"/>
      <c r="AZ10" s="35"/>
      <c r="BA10" s="35"/>
      <c r="BB10" s="35">
        <f>データ!X6</f>
        <v>11920.22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R+TLM4fitwcEQvm+7zKhOqa9NQFx28yeoO96BXzCtcvzat5jt0hWedAoUcWV9VVv7ECFIjPRyscO34BSYfTIvw==" saltValue="ewI4O3+cK8m2niR1IUTyY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142131</v>
      </c>
      <c r="D6" s="19">
        <f t="shared" si="3"/>
        <v>46</v>
      </c>
      <c r="E6" s="19">
        <f t="shared" si="3"/>
        <v>17</v>
      </c>
      <c r="F6" s="19">
        <f t="shared" si="3"/>
        <v>1</v>
      </c>
      <c r="G6" s="19">
        <f t="shared" si="3"/>
        <v>0</v>
      </c>
      <c r="H6" s="19" t="str">
        <f t="shared" si="3"/>
        <v>神奈川県　大和市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69.86</v>
      </c>
      <c r="P6" s="20">
        <f t="shared" si="3"/>
        <v>95.52</v>
      </c>
      <c r="Q6" s="20">
        <f t="shared" si="3"/>
        <v>97.03</v>
      </c>
      <c r="R6" s="20">
        <f t="shared" si="3"/>
        <v>2292</v>
      </c>
      <c r="S6" s="20">
        <f t="shared" si="3"/>
        <v>244421</v>
      </c>
      <c r="T6" s="20">
        <f t="shared" si="3"/>
        <v>27.09</v>
      </c>
      <c r="U6" s="20">
        <f t="shared" si="3"/>
        <v>9022.5499999999993</v>
      </c>
      <c r="V6" s="20">
        <f t="shared" si="3"/>
        <v>233398</v>
      </c>
      <c r="W6" s="20">
        <f t="shared" si="3"/>
        <v>19.579999999999998</v>
      </c>
      <c r="X6" s="20">
        <f t="shared" si="3"/>
        <v>11920.22</v>
      </c>
      <c r="Y6" s="21" t="str">
        <f>IF(Y7="",NA(),Y7)</f>
        <v>-</v>
      </c>
      <c r="Z6" s="21" t="str">
        <f t="shared" ref="Z6:AH6" si="4">IF(Z7="",NA(),Z7)</f>
        <v>-</v>
      </c>
      <c r="AA6" s="21">
        <f t="shared" si="4"/>
        <v>109.57</v>
      </c>
      <c r="AB6" s="21">
        <f t="shared" si="4"/>
        <v>108.04</v>
      </c>
      <c r="AC6" s="21">
        <f t="shared" si="4"/>
        <v>107.94</v>
      </c>
      <c r="AD6" s="21" t="str">
        <f t="shared" si="4"/>
        <v>-</v>
      </c>
      <c r="AE6" s="21" t="str">
        <f t="shared" si="4"/>
        <v>-</v>
      </c>
      <c r="AF6" s="21">
        <f t="shared" si="4"/>
        <v>107.09</v>
      </c>
      <c r="AG6" s="21">
        <f t="shared" si="4"/>
        <v>107.96</v>
      </c>
      <c r="AH6" s="21">
        <f t="shared" si="4"/>
        <v>107.29</v>
      </c>
      <c r="AI6" s="20" t="str">
        <f>IF(AI7="","",IF(AI7="-","【-】","【"&amp;SUBSTITUTE(TEXT(AI7,"#,##0.00"),"-","△")&amp;"】"))</f>
        <v>【106.11】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0.59</v>
      </c>
      <c r="AR6" s="21">
        <f t="shared" si="5"/>
        <v>0.68</v>
      </c>
      <c r="AS6" s="21">
        <f t="shared" si="5"/>
        <v>0.9</v>
      </c>
      <c r="AT6" s="20" t="str">
        <f>IF(AT7="","",IF(AT7="-","【-】","【"&amp;SUBSTITUTE(TEXT(AT7,"#,##0.00"),"-","△")&amp;"】"))</f>
        <v>【3.15】</v>
      </c>
      <c r="AU6" s="21" t="str">
        <f>IF(AU7="",NA(),AU7)</f>
        <v>-</v>
      </c>
      <c r="AV6" s="21" t="str">
        <f t="shared" ref="AV6:BD6" si="6">IF(AV7="",NA(),AV7)</f>
        <v>-</v>
      </c>
      <c r="AW6" s="21">
        <f t="shared" si="6"/>
        <v>65.91</v>
      </c>
      <c r="AX6" s="21">
        <f t="shared" si="6"/>
        <v>74.17</v>
      </c>
      <c r="AY6" s="21">
        <f t="shared" si="6"/>
        <v>74.27</v>
      </c>
      <c r="AZ6" s="21" t="str">
        <f t="shared" si="6"/>
        <v>-</v>
      </c>
      <c r="BA6" s="21" t="str">
        <f t="shared" si="6"/>
        <v>-</v>
      </c>
      <c r="BB6" s="21">
        <f t="shared" si="6"/>
        <v>77.72</v>
      </c>
      <c r="BC6" s="21">
        <f t="shared" si="6"/>
        <v>86.61</v>
      </c>
      <c r="BD6" s="21">
        <f t="shared" si="6"/>
        <v>100.73</v>
      </c>
      <c r="BE6" s="20" t="str">
        <f>IF(BE7="","",IF(BE7="-","【-】","【"&amp;SUBSTITUTE(TEXT(BE7,"#,##0.00"),"-","△")&amp;"】"))</f>
        <v>【73.44】</v>
      </c>
      <c r="BF6" s="21" t="str">
        <f>IF(BF7="",NA(),BF7)</f>
        <v>-</v>
      </c>
      <c r="BG6" s="21" t="str">
        <f t="shared" ref="BG6:BO6" si="7">IF(BG7="",NA(),BG7)</f>
        <v>-</v>
      </c>
      <c r="BH6" s="21">
        <f t="shared" si="7"/>
        <v>545.57000000000005</v>
      </c>
      <c r="BI6" s="21">
        <f t="shared" si="7"/>
        <v>540.63</v>
      </c>
      <c r="BJ6" s="21">
        <f t="shared" si="7"/>
        <v>520.04999999999995</v>
      </c>
      <c r="BK6" s="21" t="str">
        <f t="shared" si="7"/>
        <v>-</v>
      </c>
      <c r="BL6" s="21" t="str">
        <f t="shared" si="7"/>
        <v>-</v>
      </c>
      <c r="BM6" s="21">
        <f t="shared" si="7"/>
        <v>485.6</v>
      </c>
      <c r="BN6" s="21">
        <f t="shared" si="7"/>
        <v>463.93</v>
      </c>
      <c r="BO6" s="21">
        <f t="shared" si="7"/>
        <v>481.88</v>
      </c>
      <c r="BP6" s="20" t="str">
        <f>IF(BP7="","",IF(BP7="-","【-】","【"&amp;SUBSTITUTE(TEXT(BP7,"#,##0.00"),"-","△")&amp;"】"))</f>
        <v>【652.82】</v>
      </c>
      <c r="BQ6" s="21" t="str">
        <f>IF(BQ7="",NA(),BQ7)</f>
        <v>-</v>
      </c>
      <c r="BR6" s="21" t="str">
        <f t="shared" ref="BR6:BZ6" si="8">IF(BR7="",NA(),BR7)</f>
        <v>-</v>
      </c>
      <c r="BS6" s="21">
        <f t="shared" si="8"/>
        <v>86.95</v>
      </c>
      <c r="BT6" s="21">
        <f t="shared" si="8"/>
        <v>87.35</v>
      </c>
      <c r="BU6" s="21">
        <f t="shared" si="8"/>
        <v>87.46</v>
      </c>
      <c r="BV6" s="21" t="str">
        <f t="shared" si="8"/>
        <v>-</v>
      </c>
      <c r="BW6" s="21" t="str">
        <f t="shared" si="8"/>
        <v>-</v>
      </c>
      <c r="BX6" s="21">
        <f t="shared" si="8"/>
        <v>99.95</v>
      </c>
      <c r="BY6" s="21">
        <f t="shared" si="8"/>
        <v>103.4</v>
      </c>
      <c r="BZ6" s="21">
        <f t="shared" si="8"/>
        <v>101.87</v>
      </c>
      <c r="CA6" s="20" t="str">
        <f>IF(CA7="","",IF(CA7="-","【-】","【"&amp;SUBSTITUTE(TEXT(CA7,"#,##0.00"),"-","△")&amp;"】"))</f>
        <v>【97.61】</v>
      </c>
      <c r="CB6" s="21" t="str">
        <f>IF(CB7="",NA(),CB7)</f>
        <v>-</v>
      </c>
      <c r="CC6" s="21" t="str">
        <f t="shared" ref="CC6:CK6" si="9">IF(CC7="",NA(),CC7)</f>
        <v>-</v>
      </c>
      <c r="CD6" s="21">
        <f t="shared" si="9"/>
        <v>145.35</v>
      </c>
      <c r="CE6" s="21">
        <f t="shared" si="9"/>
        <v>145.12</v>
      </c>
      <c r="CF6" s="21">
        <f t="shared" si="9"/>
        <v>145.4</v>
      </c>
      <c r="CG6" s="21" t="str">
        <f t="shared" si="9"/>
        <v>-</v>
      </c>
      <c r="CH6" s="21" t="str">
        <f t="shared" si="9"/>
        <v>-</v>
      </c>
      <c r="CI6" s="21">
        <f t="shared" si="9"/>
        <v>110.21</v>
      </c>
      <c r="CJ6" s="21">
        <f t="shared" si="9"/>
        <v>110.26</v>
      </c>
      <c r="CK6" s="21">
        <f t="shared" si="9"/>
        <v>111.88</v>
      </c>
      <c r="CL6" s="20" t="str">
        <f>IF(CL7="","",IF(CL7="-","【-】","【"&amp;SUBSTITUTE(TEXT(CL7,"#,##0.00"),"-","△")&amp;"】"))</f>
        <v>【138.29】</v>
      </c>
      <c r="CM6" s="21" t="str">
        <f>IF(CM7="",NA(),CM7)</f>
        <v>-</v>
      </c>
      <c r="CN6" s="21" t="str">
        <f t="shared" ref="CN6:CV6" si="10">IF(CN7="",NA(),CN7)</f>
        <v>-</v>
      </c>
      <c r="CO6" s="21">
        <f t="shared" si="10"/>
        <v>64.930000000000007</v>
      </c>
      <c r="CP6" s="21">
        <f t="shared" si="10"/>
        <v>65.680000000000007</v>
      </c>
      <c r="CQ6" s="21">
        <f t="shared" si="10"/>
        <v>63.62</v>
      </c>
      <c r="CR6" s="21" t="str">
        <f t="shared" si="10"/>
        <v>-</v>
      </c>
      <c r="CS6" s="21" t="str">
        <f t="shared" si="10"/>
        <v>-</v>
      </c>
      <c r="CT6" s="21">
        <f t="shared" si="10"/>
        <v>64.930000000000007</v>
      </c>
      <c r="CU6" s="21">
        <f t="shared" si="10"/>
        <v>65.680000000000007</v>
      </c>
      <c r="CV6" s="21">
        <f t="shared" si="10"/>
        <v>63.62</v>
      </c>
      <c r="CW6" s="20" t="str">
        <f>IF(CW7="","",IF(CW7="-","【-】","【"&amp;SUBSTITUTE(TEXT(CW7,"#,##0.00"),"-","△")&amp;"】"))</f>
        <v>【59.10】</v>
      </c>
      <c r="CX6" s="21" t="str">
        <f>IF(CX7="",NA(),CX7)</f>
        <v>-</v>
      </c>
      <c r="CY6" s="21" t="str">
        <f t="shared" ref="CY6:DG6" si="11">IF(CY7="",NA(),CY7)</f>
        <v>-</v>
      </c>
      <c r="CZ6" s="21">
        <f t="shared" si="11"/>
        <v>99.71</v>
      </c>
      <c r="DA6" s="21">
        <f t="shared" si="11"/>
        <v>99.73</v>
      </c>
      <c r="DB6" s="21">
        <f t="shared" si="11"/>
        <v>99.75</v>
      </c>
      <c r="DC6" s="21" t="str">
        <f t="shared" si="11"/>
        <v>-</v>
      </c>
      <c r="DD6" s="21" t="str">
        <f t="shared" si="11"/>
        <v>-</v>
      </c>
      <c r="DE6" s="21">
        <f t="shared" si="11"/>
        <v>97.7</v>
      </c>
      <c r="DF6" s="21">
        <f t="shared" si="11"/>
        <v>97.59</v>
      </c>
      <c r="DG6" s="21">
        <f t="shared" si="11"/>
        <v>97.53</v>
      </c>
      <c r="DH6" s="20" t="str">
        <f>IF(DH7="","",IF(DH7="-","【-】","【"&amp;SUBSTITUTE(TEXT(DH7,"#,##0.00"),"-","△")&amp;"】"))</f>
        <v>【95.82】</v>
      </c>
      <c r="DI6" s="21" t="str">
        <f>IF(DI7="",NA(),DI7)</f>
        <v>-</v>
      </c>
      <c r="DJ6" s="21" t="str">
        <f t="shared" ref="DJ6:DR6" si="12">IF(DJ7="",NA(),DJ7)</f>
        <v>-</v>
      </c>
      <c r="DK6" s="21">
        <f t="shared" si="12"/>
        <v>4.12</v>
      </c>
      <c r="DL6" s="21">
        <f t="shared" si="12"/>
        <v>8.3000000000000007</v>
      </c>
      <c r="DM6" s="21">
        <f t="shared" si="12"/>
        <v>12.31</v>
      </c>
      <c r="DN6" s="21" t="str">
        <f t="shared" si="12"/>
        <v>-</v>
      </c>
      <c r="DO6" s="21" t="str">
        <f t="shared" si="12"/>
        <v>-</v>
      </c>
      <c r="DP6" s="21">
        <f t="shared" si="12"/>
        <v>23.38</v>
      </c>
      <c r="DQ6" s="21">
        <f t="shared" si="12"/>
        <v>24.59</v>
      </c>
      <c r="DR6" s="21">
        <f t="shared" si="12"/>
        <v>26.87</v>
      </c>
      <c r="DS6" s="20" t="str">
        <f>IF(DS7="","",IF(DS7="-","【-】","【"&amp;SUBSTITUTE(TEXT(DS7,"#,##0.00"),"-","△")&amp;"】"))</f>
        <v>【39.74】</v>
      </c>
      <c r="DT6" s="21" t="str">
        <f>IF(DT7="",NA(),DT7)</f>
        <v>-</v>
      </c>
      <c r="DU6" s="21" t="str">
        <f t="shared" ref="DU6:EC6" si="13">IF(DU7="",NA(),DU7)</f>
        <v>-</v>
      </c>
      <c r="DV6" s="21">
        <f t="shared" si="13"/>
        <v>3.91</v>
      </c>
      <c r="DW6" s="21">
        <f t="shared" si="13"/>
        <v>5.01</v>
      </c>
      <c r="DX6" s="21">
        <f t="shared" si="13"/>
        <v>6.81</v>
      </c>
      <c r="DY6" s="21" t="str">
        <f t="shared" si="13"/>
        <v>-</v>
      </c>
      <c r="DZ6" s="21" t="str">
        <f t="shared" si="13"/>
        <v>-</v>
      </c>
      <c r="EA6" s="21">
        <f t="shared" si="13"/>
        <v>8.1999999999999993</v>
      </c>
      <c r="EB6" s="21">
        <f t="shared" si="13"/>
        <v>9.43</v>
      </c>
      <c r="EC6" s="21">
        <f t="shared" si="13"/>
        <v>12.4</v>
      </c>
      <c r="ED6" s="20" t="str">
        <f>IF(ED7="","",IF(ED7="-","【-】","【"&amp;SUBSTITUTE(TEXT(ED7,"#,##0.00"),"-","△")&amp;"】"))</f>
        <v>【7.62】</v>
      </c>
      <c r="EE6" s="21" t="str">
        <f>IF(EE7="",NA(),EE7)</f>
        <v>-</v>
      </c>
      <c r="EF6" s="21" t="str">
        <f t="shared" ref="EF6:EN6" si="14">IF(EF7="",NA(),EF7)</f>
        <v>-</v>
      </c>
      <c r="EG6" s="21">
        <f t="shared" si="14"/>
        <v>0.01</v>
      </c>
      <c r="EH6" s="21">
        <f t="shared" si="14"/>
        <v>0.01</v>
      </c>
      <c r="EI6" s="21">
        <f t="shared" si="14"/>
        <v>0.02</v>
      </c>
      <c r="EJ6" s="21" t="str">
        <f t="shared" si="14"/>
        <v>-</v>
      </c>
      <c r="EK6" s="21" t="str">
        <f t="shared" si="14"/>
        <v>-</v>
      </c>
      <c r="EL6" s="21">
        <f t="shared" si="14"/>
        <v>0.14000000000000001</v>
      </c>
      <c r="EM6" s="21">
        <f t="shared" si="14"/>
        <v>0.15</v>
      </c>
      <c r="EN6" s="21">
        <f t="shared" si="14"/>
        <v>0.16</v>
      </c>
      <c r="EO6" s="20" t="str">
        <f>IF(EO7="","",IF(EO7="-","【-】","【"&amp;SUBSTITUTE(TEXT(EO7,"#,##0.00"),"-","△")&amp;"】"))</f>
        <v>【0.23】</v>
      </c>
    </row>
    <row r="7" spans="1:148" s="22" customFormat="1" x14ac:dyDescent="0.2">
      <c r="A7" s="14"/>
      <c r="B7" s="23">
        <v>2022</v>
      </c>
      <c r="C7" s="23">
        <v>142131</v>
      </c>
      <c r="D7" s="23">
        <v>46</v>
      </c>
      <c r="E7" s="23">
        <v>17</v>
      </c>
      <c r="F7" s="23">
        <v>1</v>
      </c>
      <c r="G7" s="23">
        <v>0</v>
      </c>
      <c r="H7" s="23" t="s">
        <v>96</v>
      </c>
      <c r="I7" s="23" t="s">
        <v>97</v>
      </c>
      <c r="J7" s="23" t="s">
        <v>98</v>
      </c>
      <c r="K7" s="23" t="s">
        <v>99</v>
      </c>
      <c r="L7" s="23" t="s">
        <v>100</v>
      </c>
      <c r="M7" s="23" t="s">
        <v>101</v>
      </c>
      <c r="N7" s="24" t="s">
        <v>102</v>
      </c>
      <c r="O7" s="24">
        <v>69.86</v>
      </c>
      <c r="P7" s="24">
        <v>95.52</v>
      </c>
      <c r="Q7" s="24">
        <v>97.03</v>
      </c>
      <c r="R7" s="24">
        <v>2292</v>
      </c>
      <c r="S7" s="24">
        <v>244421</v>
      </c>
      <c r="T7" s="24">
        <v>27.09</v>
      </c>
      <c r="U7" s="24">
        <v>9022.5499999999993</v>
      </c>
      <c r="V7" s="24">
        <v>233398</v>
      </c>
      <c r="W7" s="24">
        <v>19.579999999999998</v>
      </c>
      <c r="X7" s="24">
        <v>11920.22</v>
      </c>
      <c r="Y7" s="24" t="s">
        <v>102</v>
      </c>
      <c r="Z7" s="24" t="s">
        <v>102</v>
      </c>
      <c r="AA7" s="24">
        <v>109.57</v>
      </c>
      <c r="AB7" s="24">
        <v>108.04</v>
      </c>
      <c r="AC7" s="24">
        <v>107.94</v>
      </c>
      <c r="AD7" s="24" t="s">
        <v>102</v>
      </c>
      <c r="AE7" s="24" t="s">
        <v>102</v>
      </c>
      <c r="AF7" s="24">
        <v>107.09</v>
      </c>
      <c r="AG7" s="24">
        <v>107.96</v>
      </c>
      <c r="AH7" s="24">
        <v>107.29</v>
      </c>
      <c r="AI7" s="24">
        <v>106.11</v>
      </c>
      <c r="AJ7" s="24" t="s">
        <v>102</v>
      </c>
      <c r="AK7" s="24" t="s">
        <v>102</v>
      </c>
      <c r="AL7" s="24">
        <v>0</v>
      </c>
      <c r="AM7" s="24">
        <v>0</v>
      </c>
      <c r="AN7" s="24">
        <v>0</v>
      </c>
      <c r="AO7" s="24" t="s">
        <v>102</v>
      </c>
      <c r="AP7" s="24" t="s">
        <v>102</v>
      </c>
      <c r="AQ7" s="24">
        <v>0.59</v>
      </c>
      <c r="AR7" s="24">
        <v>0.68</v>
      </c>
      <c r="AS7" s="24">
        <v>0.9</v>
      </c>
      <c r="AT7" s="24">
        <v>3.15</v>
      </c>
      <c r="AU7" s="24" t="s">
        <v>102</v>
      </c>
      <c r="AV7" s="24" t="s">
        <v>102</v>
      </c>
      <c r="AW7" s="24">
        <v>65.91</v>
      </c>
      <c r="AX7" s="24">
        <v>74.17</v>
      </c>
      <c r="AY7" s="24">
        <v>74.27</v>
      </c>
      <c r="AZ7" s="24" t="s">
        <v>102</v>
      </c>
      <c r="BA7" s="24" t="s">
        <v>102</v>
      </c>
      <c r="BB7" s="24">
        <v>77.72</v>
      </c>
      <c r="BC7" s="24">
        <v>86.61</v>
      </c>
      <c r="BD7" s="24">
        <v>100.73</v>
      </c>
      <c r="BE7" s="24">
        <v>73.44</v>
      </c>
      <c r="BF7" s="24" t="s">
        <v>102</v>
      </c>
      <c r="BG7" s="24" t="s">
        <v>102</v>
      </c>
      <c r="BH7" s="24">
        <v>545.57000000000005</v>
      </c>
      <c r="BI7" s="24">
        <v>540.63</v>
      </c>
      <c r="BJ7" s="24">
        <v>520.04999999999995</v>
      </c>
      <c r="BK7" s="24" t="s">
        <v>102</v>
      </c>
      <c r="BL7" s="24" t="s">
        <v>102</v>
      </c>
      <c r="BM7" s="24">
        <v>485.6</v>
      </c>
      <c r="BN7" s="24">
        <v>463.93</v>
      </c>
      <c r="BO7" s="24">
        <v>481.88</v>
      </c>
      <c r="BP7" s="24">
        <v>652.82000000000005</v>
      </c>
      <c r="BQ7" s="24" t="s">
        <v>102</v>
      </c>
      <c r="BR7" s="24" t="s">
        <v>102</v>
      </c>
      <c r="BS7" s="24">
        <v>86.95</v>
      </c>
      <c r="BT7" s="24">
        <v>87.35</v>
      </c>
      <c r="BU7" s="24">
        <v>87.46</v>
      </c>
      <c r="BV7" s="24" t="s">
        <v>102</v>
      </c>
      <c r="BW7" s="24" t="s">
        <v>102</v>
      </c>
      <c r="BX7" s="24">
        <v>99.95</v>
      </c>
      <c r="BY7" s="24">
        <v>103.4</v>
      </c>
      <c r="BZ7" s="24">
        <v>101.87</v>
      </c>
      <c r="CA7" s="24">
        <v>97.61</v>
      </c>
      <c r="CB7" s="24" t="s">
        <v>102</v>
      </c>
      <c r="CC7" s="24" t="s">
        <v>102</v>
      </c>
      <c r="CD7" s="24">
        <v>145.35</v>
      </c>
      <c r="CE7" s="24">
        <v>145.12</v>
      </c>
      <c r="CF7" s="24">
        <v>145.4</v>
      </c>
      <c r="CG7" s="24" t="s">
        <v>102</v>
      </c>
      <c r="CH7" s="24" t="s">
        <v>102</v>
      </c>
      <c r="CI7" s="24">
        <v>110.21</v>
      </c>
      <c r="CJ7" s="24">
        <v>110.26</v>
      </c>
      <c r="CK7" s="24">
        <v>111.88</v>
      </c>
      <c r="CL7" s="24">
        <v>138.29</v>
      </c>
      <c r="CM7" s="24" t="s">
        <v>102</v>
      </c>
      <c r="CN7" s="24" t="s">
        <v>102</v>
      </c>
      <c r="CO7" s="24">
        <v>64.930000000000007</v>
      </c>
      <c r="CP7" s="24">
        <v>65.680000000000007</v>
      </c>
      <c r="CQ7" s="24">
        <v>63.62</v>
      </c>
      <c r="CR7" s="24" t="s">
        <v>102</v>
      </c>
      <c r="CS7" s="24" t="s">
        <v>102</v>
      </c>
      <c r="CT7" s="24">
        <v>64.930000000000007</v>
      </c>
      <c r="CU7" s="24">
        <v>65.680000000000007</v>
      </c>
      <c r="CV7" s="24">
        <v>63.62</v>
      </c>
      <c r="CW7" s="24">
        <v>59.1</v>
      </c>
      <c r="CX7" s="24" t="s">
        <v>102</v>
      </c>
      <c r="CY7" s="24" t="s">
        <v>102</v>
      </c>
      <c r="CZ7" s="24">
        <v>99.71</v>
      </c>
      <c r="DA7" s="24">
        <v>99.73</v>
      </c>
      <c r="DB7" s="24">
        <v>99.75</v>
      </c>
      <c r="DC7" s="24" t="s">
        <v>102</v>
      </c>
      <c r="DD7" s="24" t="s">
        <v>102</v>
      </c>
      <c r="DE7" s="24">
        <v>97.7</v>
      </c>
      <c r="DF7" s="24">
        <v>97.59</v>
      </c>
      <c r="DG7" s="24">
        <v>97.53</v>
      </c>
      <c r="DH7" s="24">
        <v>95.82</v>
      </c>
      <c r="DI7" s="24" t="s">
        <v>102</v>
      </c>
      <c r="DJ7" s="24" t="s">
        <v>102</v>
      </c>
      <c r="DK7" s="24">
        <v>4.12</v>
      </c>
      <c r="DL7" s="24">
        <v>8.3000000000000007</v>
      </c>
      <c r="DM7" s="24">
        <v>12.31</v>
      </c>
      <c r="DN7" s="24" t="s">
        <v>102</v>
      </c>
      <c r="DO7" s="24" t="s">
        <v>102</v>
      </c>
      <c r="DP7" s="24">
        <v>23.38</v>
      </c>
      <c r="DQ7" s="24">
        <v>24.59</v>
      </c>
      <c r="DR7" s="24">
        <v>26.87</v>
      </c>
      <c r="DS7" s="24">
        <v>39.74</v>
      </c>
      <c r="DT7" s="24" t="s">
        <v>102</v>
      </c>
      <c r="DU7" s="24" t="s">
        <v>102</v>
      </c>
      <c r="DV7" s="24">
        <v>3.91</v>
      </c>
      <c r="DW7" s="24">
        <v>5.01</v>
      </c>
      <c r="DX7" s="24">
        <v>6.81</v>
      </c>
      <c r="DY7" s="24" t="s">
        <v>102</v>
      </c>
      <c r="DZ7" s="24" t="s">
        <v>102</v>
      </c>
      <c r="EA7" s="24">
        <v>8.1999999999999993</v>
      </c>
      <c r="EB7" s="24">
        <v>9.43</v>
      </c>
      <c r="EC7" s="24">
        <v>12.4</v>
      </c>
      <c r="ED7" s="24">
        <v>7.62</v>
      </c>
      <c r="EE7" s="24" t="s">
        <v>102</v>
      </c>
      <c r="EF7" s="24" t="s">
        <v>102</v>
      </c>
      <c r="EG7" s="24">
        <v>0.01</v>
      </c>
      <c r="EH7" s="24">
        <v>0.01</v>
      </c>
      <c r="EI7" s="24">
        <v>0.02</v>
      </c>
      <c r="EJ7" s="24" t="s">
        <v>102</v>
      </c>
      <c r="EK7" s="24" t="s">
        <v>102</v>
      </c>
      <c r="EL7" s="24">
        <v>0.14000000000000001</v>
      </c>
      <c r="EM7" s="24">
        <v>0.15</v>
      </c>
      <c r="EN7" s="24">
        <v>0.16</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2024-01-18T08:16:55Z</cp:lastPrinted>
  <dcterms:created xsi:type="dcterms:W3CDTF">2023-12-12T00:45:38Z</dcterms:created>
  <dcterms:modified xsi:type="dcterms:W3CDTF">2024-02-27T02:53:36Z</dcterms:modified>
  <cp:category/>
</cp:coreProperties>
</file>