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1 三浦市★　水道、病院、下水道\"/>
    </mc:Choice>
  </mc:AlternateContent>
  <workbookProtection workbookAlgorithmName="SHA-512" workbookHashValue="rDesF+WyN5nrDaeo6yzYqZFUm6K0K0FErNI/81w6xEEM6GttFqIMOD2+ZBQFx/6jCn3Xb6zK4PGa0Q8DYpWrwg==" workbookSaltValue="dxRHSOJ2s/deMXqWBfkrgw=="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H85" i="4"/>
  <c r="G85" i="4"/>
  <c r="F85" i="4"/>
  <c r="BB10" i="4"/>
  <c r="AT10" i="4"/>
  <c r="AL10" i="4"/>
  <c r="W10" i="4"/>
  <c r="P10" i="4"/>
  <c r="B10" i="4"/>
  <c r="BB8" i="4"/>
  <c r="AT8" i="4"/>
  <c r="AL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<sst xmlns="http://schemas.openxmlformats.org/spreadsheetml/2006/main" count="228" uniqueCount="114">
  <si>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</si>
  <si>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</si>
  <si>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</si>
  <si>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</si>
  <si>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</si>
  <si>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</si>
  <si>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</si>
  <si>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</si>
  <si>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</si>
  <si>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</si>
  <si>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</si>
  <si>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</si>
  <si>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</si>
  <si>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</si>
  <si>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</si>
  <si>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</si>
  <si>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</si>
  <si>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</si>
  <si>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</si>
  <si>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</si>
  <si>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</si>
  <si>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</si>
  <si>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</si>
  <si>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</si>
  <si>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</si>
  <si>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</si>
  <si>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</si>
  <si>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</si>
  <si>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</si>
  <si>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</si>
  <si>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</si>
  <si>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</si>
  <si>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</si>
  <si>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</si>
  <si>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</si>
  <si>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</si>
  <si>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</si>
  <si>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</si>
  <si>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</si>
  <si>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</si>
  <si>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</si>
  <si>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</si>
  <si>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</si>
  <si>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</si>
  <si>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</si>
  <si>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</si>
  <si>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</si>
  <si>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</si>
  <si>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</si>
  <si>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</si>
  <si>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</si>
  <si>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</si>
  <si>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</si>
  <si>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</si>
  <si>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</si>
  <si>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</si>
  <si>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</si>
  <si>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</si>
  <si>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</si>
  <si>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</si>
  <si>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</si>
  <si>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</si>
  <si>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</si>
  <si>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</si>
  <si>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</si>
  <si>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</si>
  <si>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</si>
  <si>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</si>
  <si>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</si>
  <si>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</si>
  <si>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</si>
  <si>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</si>
  <si>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</si>
  <si>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</si>
  <si>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</si>
  <si>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</si>
  <si>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</si>
  <si>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</si>
  <si>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</si>
  <si>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</si>
  <si>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</si>
  <si>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</si>
  <si>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</si>
  <si>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</si>
  <si>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</si>
  <si>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</si>
  <si>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</si>
  <si>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</si>
  <si>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</si>
  <si>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</si>
  <si>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</si>
  <si>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</si>
  <si>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</si>
  <si>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三浦市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</si>
  <si>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</si>
  <si>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</si>
  <si>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</si>
  <si>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</si>
  <si>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</si>
  <si>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</si>
  <si>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</si>
  <si>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</si>
  <si>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</si>
  <si>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</si>
  <si>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</si>
  <si>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</si>
  <si>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</si>
  <si>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</si>
  <si>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</si>
  <si>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</si>
  <si>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</si>
  <si>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管路経年化率は前年度比で0.27％減少し、管路更新率も前年度より0.06％増加し0.31％となり、老朽管の更新が進んでいるといえます。
　実施計画「三浦市水道ビジョン」の目標では、今後、年平均で更新率0.5％の老朽管更新を予定しており、目標達成に努めます。</t>
    <phoneticPr fontId="4"/>
  </si>
  <si>
    <t>　給水量が減少し経営状況も悪化するなか、約20年間、水道料金を維持してきましたが、令和４年７月に料金改定を行いました。
　これは、三浦市水道事業の将来100年間を推計した結果をもとに、直近10年の実施計画である「三浦市水道ビジョン」を策定し将来を示すことで、料金改定について理解を得られたと考えています。
　今後は、実施計画である「三浦市水道ビジョン」の目標を達成していくことで、経営の健全化を図り、安全な水の安定供給に努めます。</t>
    <phoneticPr fontId="4"/>
  </si>
  <si>
    <t>　①経常収支比率100％未満、③流動比率100％未満、また、⑤料金回収率も100％未満の水準となっており、依然として厳しい経営状況となっています。
　令和４年７月に20年ぶりとなる水道料金の改定を実施しましたが、コロナ禍に伴う使用者の負担軽減のため段階的な値上げとしました。（令和４年７月から令和６年３月までは令和４年６月の料金と比べ10％の値上げ。令和６年４月以降は令和４年６月の料金と比べ26％の値上げ。）
　冒頭のとおり①経常収支比率、⑤料金回収率はともに100％に満たないものの、前年度と比較すると①経常収支比率は3.08％、⑤料金回収率は1.8％改善しており、値上げの効果がどのように影響していくか今後も注視していく必要があります。
　⑥給水原価が類似団体内で高い要因は、地形的、水源的な事情から受水費及び減価償却費の占める割合が高い点にあります。
　⑦施設利用率が低い要因は、過去において施設整備を行った際の想定給水人口に対し、現状の給水人口が大きく下回ったことによるものです。
　⑧有収率の向上にあたっては、使用者の所有地内で発生した漏水に関し市で負担する範囲を広げ、漏水の早期修繕を行うこととしましたが、令和４年度は前年度よりも下回る結果となりました。今後も漏水調査による漏水の発見、老朽管更新率の向上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</si>
</sst>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0.32</c:v>
                </c:pt>
                <c:pt idx="1">
                  <c:v>0.3</c:v>
                </c:pt>
                <c:pt idx="2">
                  <c:v>0.27</c:v>
                </c:pt>
                <c:pt idx="3">
                  <c:v>0.25</c:v>
                </c:pt>
                <c:pt idx="4">
                  <c:v>0.31</c:v>
                </c:pt>
              </c:numCache>
            </c:numRef>
          </c:val>
          <c:extLst>
            <c:ext xmlns:c16="http://schemas.microsoft.com/office/drawing/2014/chart" uri="{C3380CC4-5D6E-409C-BE32-E72D297353CC}">
              <c16:uniqueId val="{00000000-6F0C-40B0-92C1-ECCB41B99B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6F0C-40B0-92C1-ECCB41B99B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44.32</c:v>
                </c:pt>
                <c:pt idx="1">
                  <c:v>44.04</c:v>
                </c:pt>
                <c:pt idx="2">
                  <c:v>43.99</c:v>
                </c:pt>
                <c:pt idx="3">
                  <c:v>43.44</c:v>
                </c:pt>
                <c:pt idx="4">
                  <c:v>41.95</c:v>
                </c:pt>
              </c:numCache>
            </c:numRef>
          </c:val>
          <c:extLst>
            <c:ext xmlns:c16="http://schemas.microsoft.com/office/drawing/2014/chart" uri="{C3380CC4-5D6E-409C-BE32-E72D297353CC}">
              <c16:uniqueId val="{00000000-BCA8-4E0B-9349-DEF18F56D41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BCA8-4E0B-9349-DEF18F56D41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84.98</c:v>
                </c:pt>
                <c:pt idx="1">
                  <c:v>84.81</c:v>
                </c:pt>
                <c:pt idx="2">
                  <c:v>84.57</c:v>
                </c:pt>
                <c:pt idx="3">
                  <c:v>84.33</c:v>
                </c:pt>
                <c:pt idx="4">
                  <c:v>83.92</c:v>
                </c:pt>
              </c:numCache>
            </c:numRef>
          </c:val>
          <c:extLst>
            <c:ext xmlns:c16="http://schemas.microsoft.com/office/drawing/2014/chart" uri="{C3380CC4-5D6E-409C-BE32-E72D297353CC}">
              <c16:uniqueId val="{00000000-D702-4AA9-B548-C3375375D1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D702-4AA9-B548-C3375375D1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88.79</c:v>
                </c:pt>
                <c:pt idx="1">
                  <c:v>92.93</c:v>
                </c:pt>
                <c:pt idx="2">
                  <c:v>89.12</c:v>
                </c:pt>
                <c:pt idx="3">
                  <c:v>87.79</c:v>
                </c:pt>
                <c:pt idx="4">
                  <c:v>90.87</c:v>
                </c:pt>
              </c:numCache>
            </c:numRef>
          </c:val>
          <c:extLst>
            <c:ext xmlns:c16="http://schemas.microsoft.com/office/drawing/2014/chart" uri="{C3380CC4-5D6E-409C-BE32-E72D297353CC}">
              <c16:uniqueId val="{00000000-0ADA-4759-8AAE-F655A4CF30D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0ADA-4759-8AAE-F655A4CF30D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42.86</c:v>
                </c:pt>
                <c:pt idx="1">
                  <c:v>44.61</c:v>
                </c:pt>
                <c:pt idx="2">
                  <c:v>46.35</c:v>
                </c:pt>
                <c:pt idx="3">
                  <c:v>48.06</c:v>
                </c:pt>
                <c:pt idx="4">
                  <c:v>49.33</c:v>
                </c:pt>
              </c:numCache>
            </c:numRef>
          </c:val>
          <c:extLst>
            <c:ext xmlns:c16="http://schemas.microsoft.com/office/drawing/2014/chart" uri="{C3380CC4-5D6E-409C-BE32-E72D297353CC}">
              <c16:uniqueId val="{00000000-F35C-40BF-9C53-AD936DDA264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F35C-40BF-9C53-AD936DDA264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21.66</c:v>
                </c:pt>
                <c:pt idx="1">
                  <c:v>21.16</c:v>
                </c:pt>
                <c:pt idx="2">
                  <c:v>21.88</c:v>
                </c:pt>
                <c:pt idx="3">
                  <c:v>21.45</c:v>
                </c:pt>
                <c:pt idx="4">
                  <c:v>21.18</c:v>
                </c:pt>
              </c:numCache>
            </c:numRef>
          </c:val>
          <c:extLst>
            <c:ext xmlns:c16="http://schemas.microsoft.com/office/drawing/2014/chart" uri="{C3380CC4-5D6E-409C-BE32-E72D297353CC}">
              <c16:uniqueId val="{00000000-27F9-4027-99E5-D188CA344F0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27F9-4027-99E5-D188CA344F0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07-4575-8A16-00B1906F214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7D07-4575-8A16-00B1906F214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62.23</c:v>
                </c:pt>
                <c:pt idx="1">
                  <c:v>62.45</c:v>
                </c:pt>
                <c:pt idx="2">
                  <c:v>52.27</c:v>
                </c:pt>
                <c:pt idx="3">
                  <c:v>49.14</c:v>
                </c:pt>
                <c:pt idx="4">
                  <c:v>46.02</c:v>
                </c:pt>
              </c:numCache>
            </c:numRef>
          </c:val>
          <c:extLst>
            <c:ext xmlns:c16="http://schemas.microsoft.com/office/drawing/2014/chart" uri="{C3380CC4-5D6E-409C-BE32-E72D297353CC}">
              <c16:uniqueId val="{00000000-074D-48AE-962D-30F9C491B5B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074D-48AE-962D-30F9C491B5B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461.41</c:v>
                </c:pt>
                <c:pt idx="1">
                  <c:v>434.11</c:v>
                </c:pt>
                <c:pt idx="2">
                  <c:v>413.31</c:v>
                </c:pt>
                <c:pt idx="3">
                  <c:v>383.44</c:v>
                </c:pt>
                <c:pt idx="4">
                  <c:v>348.06</c:v>
                </c:pt>
              </c:numCache>
            </c:numRef>
          </c:val>
          <c:extLst>
            <c:ext xmlns:c16="http://schemas.microsoft.com/office/drawing/2014/chart" uri="{C3380CC4-5D6E-409C-BE32-E72D297353CC}">
              <c16:uniqueId val="{00000000-A17D-4F8C-8518-6635B205FB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A17D-4F8C-8518-6635B205FB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85.05</c:v>
                </c:pt>
                <c:pt idx="1">
                  <c:v>88.86</c:v>
                </c:pt>
                <c:pt idx="2">
                  <c:v>85.23</c:v>
                </c:pt>
                <c:pt idx="3">
                  <c:v>83.9</c:v>
                </c:pt>
                <c:pt idx="4">
                  <c:v>85.7</c:v>
                </c:pt>
              </c:numCache>
            </c:numRef>
          </c:val>
          <c:extLst>
            <c:ext xmlns:c16="http://schemas.microsoft.com/office/drawing/2014/chart" uri="{C3380CC4-5D6E-409C-BE32-E72D297353CC}">
              <c16:uniqueId val="{00000000-4DB4-4FC5-A5A3-DD6F4C851D0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4DB4-4FC5-A5A3-DD6F4C851D0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237.97</c:v>
                </c:pt>
                <c:pt idx="1">
                  <c:v>228.05</c:v>
                </c:pt>
                <c:pt idx="2">
                  <c:v>232.52</c:v>
                </c:pt>
                <c:pt idx="3">
                  <c:v>236.58</c:v>
                </c:pt>
                <c:pt idx="4">
                  <c:v>247.07</c:v>
                </c:pt>
              </c:numCache>
            </c:numRef>
          </c:val>
          <c:extLst>
            <c:ext xmlns:c16="http://schemas.microsoft.com/office/drawing/2014/chart" uri="{C3380CC4-5D6E-409C-BE32-E72D297353CC}">
              <c16:uniqueId val="{00000000-EC6F-4404-9862-2752E39B9F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EC6F-4404-9862-2752E39B9F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三浦市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41297</v>
      </c>
      <c r="AM8" s="45"/>
      <c r="AN8" s="45"/>
      <c r="AO8" s="45"/>
      <c r="AP8" s="45"/>
      <c r="AQ8" s="45"/>
      <c r="AR8" s="45"/>
      <c r="AS8" s="45"/>
      <c r="AT8" s="46">
        <f>データ!$S$6</f>
        <v>32.049999999999997</v>
      </c>
      <c r="AU8" s="47"/>
      <c r="AV8" s="47"/>
      <c r="AW8" s="47"/>
      <c r="AX8" s="47"/>
      <c r="AY8" s="47"/>
      <c r="AZ8" s="47"/>
      <c r="BA8" s="47"/>
      <c r="BB8" s="48">
        <f>データ!$T$6</f>
        <v>1288.52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75.42</v>
      </c>
      <c r="J10" s="47"/>
      <c r="K10" s="47"/>
      <c r="L10" s="47"/>
      <c r="M10" s="47"/>
      <c r="N10" s="47"/>
      <c r="O10" s="81"/>
      <c r="P10" s="48">
        <f>データ!$P$6</f>
        <v>99.99</v>
      </c>
      <c r="Q10" s="48"/>
      <c r="R10" s="48"/>
      <c r="S10" s="48"/>
      <c r="T10" s="48"/>
      <c r="U10" s="48"/>
      <c r="V10" s="48"/>
      <c r="W10" s="45">
        <f>データ!$Q$6</f>
        <v>3113</v>
      </c>
      <c r="X10" s="45"/>
      <c r="Y10" s="45"/>
      <c r="Z10" s="45"/>
      <c r="AA10" s="45"/>
      <c r="AB10" s="45"/>
      <c r="AC10" s="45"/>
      <c r="AD10" s="2"/>
      <c r="AE10" s="2"/>
      <c r="AF10" s="2"/>
      <c r="AG10" s="2"/>
      <c r="AH10" s="2"/>
      <c r="AI10" s="2"/>
      <c r="AJ10" s="2"/>
      <c r="AK10" s="2"/>
      <c r="AL10" s="45">
        <f>データ!$U$6</f>
        <v>41037</v>
      </c>
      <c r="AM10" s="45"/>
      <c r="AN10" s="45"/>
      <c r="AO10" s="45"/>
      <c r="AP10" s="45"/>
      <c r="AQ10" s="45"/>
      <c r="AR10" s="45"/>
      <c r="AS10" s="45"/>
      <c r="AT10" s="46">
        <f>データ!$V$6</f>
        <v>32.049999999999997</v>
      </c>
      <c r="AU10" s="47"/>
      <c r="AV10" s="47"/>
      <c r="AW10" s="47"/>
      <c r="AX10" s="47"/>
      <c r="AY10" s="47"/>
      <c r="AZ10" s="47"/>
      <c r="BA10" s="47"/>
      <c r="BB10" s="48">
        <f>データ!$W$6</f>
        <v>1280.4100000000001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EhrZH0t4+eY6p4i6gJ50IKFd5Sbp33uJMhL8GSUtsnrajtyNgPy+lSRiZoLUIJeG2QwCYrl2GrbzCK7CsHCwVw==" saltValue="B+RGAU4hvoNC6xz28sE9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142107</v>
      </c>
      <c r="D6" s="20">
        <f t="shared" si="3"/>
        <v>46</v>
      </c>
      <c r="E6" s="20">
        <f t="shared" si="3"/>
        <v>1</v>
      </c>
      <c r="F6" s="20">
        <f t="shared" si="3"/>
        <v>0</v>
      </c>
      <c r="G6" s="20">
        <f t="shared" si="3"/>
        <v>1</v>
      </c>
      <c r="H6" s="20" t="str">
        <f t="shared" si="3"/>
        <v>神奈川県　三浦市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75.42</v>
      </c>
      <c r="P6" s="21">
        <f t="shared" si="3"/>
        <v>99.99</v>
      </c>
      <c r="Q6" s="21">
        <f t="shared" si="3"/>
        <v>3113</v>
      </c>
      <c r="R6" s="21">
        <f t="shared" si="3"/>
        <v>41297</v>
      </c>
      <c r="S6" s="21">
        <f t="shared" si="3"/>
        <v>32.049999999999997</v>
      </c>
      <c r="T6" s="21">
        <f t="shared" si="3"/>
        <v>1288.52</v>
      </c>
      <c r="U6" s="21">
        <f t="shared" si="3"/>
        <v>41037</v>
      </c>
      <c r="V6" s="21">
        <f t="shared" si="3"/>
        <v>32.049999999999997</v>
      </c>
      <c r="W6" s="21">
        <f t="shared" si="3"/>
        <v>1280.4100000000001</v>
      </c>
      <c r="X6" s="22">
        <f>IF(X7="",NA(),X7)</f>
        <v>88.79</v>
      </c>
      <c r="Y6" s="22">
        <f t="shared" ref="Y6:AG6" si="4">IF(Y7="",NA(),Y7)</f>
        <v>92.93</v>
      </c>
      <c r="Z6" s="22">
        <f t="shared" si="4"/>
        <v>89.12</v>
      </c>
      <c r="AA6" s="22">
        <f t="shared" si="4"/>
        <v>87.79</v>
      </c>
      <c r="AB6" s="22">
        <f t="shared" si="4"/>
        <v>90.87</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62.23</v>
      </c>
      <c r="AU6" s="22">
        <f t="shared" ref="AU6:BC6" si="6">IF(AU7="",NA(),AU7)</f>
        <v>62.45</v>
      </c>
      <c r="AV6" s="22">
        <f t="shared" si="6"/>
        <v>52.27</v>
      </c>
      <c r="AW6" s="22">
        <f t="shared" si="6"/>
        <v>49.14</v>
      </c>
      <c r="AX6" s="22">
        <f t="shared" si="6"/>
        <v>46.02</v>
      </c>
      <c r="AY6" s="22">
        <f t="shared" si="6"/>
        <v>366.03</v>
      </c>
      <c r="AZ6" s="22">
        <f t="shared" si="6"/>
        <v>365.18</v>
      </c>
      <c r="BA6" s="22">
        <f t="shared" si="6"/>
        <v>327.77</v>
      </c>
      <c r="BB6" s="22">
        <f t="shared" si="6"/>
        <v>338.02</v>
      </c>
      <c r="BC6" s="22">
        <f t="shared" si="6"/>
        <v>345.94</v>
      </c>
      <c r="BD6" s="21" t="str">
        <f>IF(BD7="","",IF(BD7="-","【-】","【"&amp;SUBSTITUTE(TEXT(BD7,"#,##0.00"),"-","△")&amp;"】"))</f>
        <v>【252.29】</v>
      </c>
      <c r="BE6" s="22">
        <f>IF(BE7="",NA(),BE7)</f>
        <v>461.41</v>
      </c>
      <c r="BF6" s="22">
        <f t="shared" ref="BF6:BN6" si="7">IF(BF7="",NA(),BF7)</f>
        <v>434.11</v>
      </c>
      <c r="BG6" s="22">
        <f t="shared" si="7"/>
        <v>413.31</v>
      </c>
      <c r="BH6" s="22">
        <f t="shared" si="7"/>
        <v>383.44</v>
      </c>
      <c r="BI6" s="22">
        <f t="shared" si="7"/>
        <v>348.06</v>
      </c>
      <c r="BJ6" s="22">
        <f t="shared" si="7"/>
        <v>370.12</v>
      </c>
      <c r="BK6" s="22">
        <f t="shared" si="7"/>
        <v>371.65</v>
      </c>
      <c r="BL6" s="22">
        <f t="shared" si="7"/>
        <v>397.1</v>
      </c>
      <c r="BM6" s="22">
        <f t="shared" si="7"/>
        <v>379.91</v>
      </c>
      <c r="BN6" s="22">
        <f t="shared" si="7"/>
        <v>386.61</v>
      </c>
      <c r="BO6" s="21" t="str">
        <f>IF(BO7="","",IF(BO7="-","【-】","【"&amp;SUBSTITUTE(TEXT(BO7,"#,##0.00"),"-","△")&amp;"】"))</f>
        <v>【268.07】</v>
      </c>
      <c r="BP6" s="22">
        <f>IF(BP7="",NA(),BP7)</f>
        <v>85.05</v>
      </c>
      <c r="BQ6" s="22">
        <f t="shared" ref="BQ6:BY6" si="8">IF(BQ7="",NA(),BQ7)</f>
        <v>88.86</v>
      </c>
      <c r="BR6" s="22">
        <f t="shared" si="8"/>
        <v>85.23</v>
      </c>
      <c r="BS6" s="22">
        <f t="shared" si="8"/>
        <v>83.9</v>
      </c>
      <c r="BT6" s="22">
        <f t="shared" si="8"/>
        <v>85.7</v>
      </c>
      <c r="BU6" s="22">
        <f t="shared" si="8"/>
        <v>100.42</v>
      </c>
      <c r="BV6" s="22">
        <f t="shared" si="8"/>
        <v>98.77</v>
      </c>
      <c r="BW6" s="22">
        <f t="shared" si="8"/>
        <v>95.79</v>
      </c>
      <c r="BX6" s="22">
        <f t="shared" si="8"/>
        <v>98.3</v>
      </c>
      <c r="BY6" s="22">
        <f t="shared" si="8"/>
        <v>93.82</v>
      </c>
      <c r="BZ6" s="21" t="str">
        <f>IF(BZ7="","",IF(BZ7="-","【-】","【"&amp;SUBSTITUTE(TEXT(BZ7,"#,##0.00"),"-","△")&amp;"】"))</f>
        <v>【97.47】</v>
      </c>
      <c r="CA6" s="22">
        <f>IF(CA7="",NA(),CA7)</f>
        <v>237.97</v>
      </c>
      <c r="CB6" s="22">
        <f t="shared" ref="CB6:CJ6" si="9">IF(CB7="",NA(),CB7)</f>
        <v>228.05</v>
      </c>
      <c r="CC6" s="22">
        <f t="shared" si="9"/>
        <v>232.52</v>
      </c>
      <c r="CD6" s="22">
        <f t="shared" si="9"/>
        <v>236.58</v>
      </c>
      <c r="CE6" s="22">
        <f t="shared" si="9"/>
        <v>247.07</v>
      </c>
      <c r="CF6" s="22">
        <f t="shared" si="9"/>
        <v>171.67</v>
      </c>
      <c r="CG6" s="22">
        <f t="shared" si="9"/>
        <v>173.67</v>
      </c>
      <c r="CH6" s="22">
        <f t="shared" si="9"/>
        <v>171.13</v>
      </c>
      <c r="CI6" s="22">
        <f t="shared" si="9"/>
        <v>173.7</v>
      </c>
      <c r="CJ6" s="22">
        <f t="shared" si="9"/>
        <v>178.94</v>
      </c>
      <c r="CK6" s="21" t="str">
        <f>IF(CK7="","",IF(CK7="-","【-】","【"&amp;SUBSTITUTE(TEXT(CK7,"#,##0.00"),"-","△")&amp;"】"))</f>
        <v>【174.75】</v>
      </c>
      <c r="CL6" s="22">
        <f>IF(CL7="",NA(),CL7)</f>
        <v>44.32</v>
      </c>
      <c r="CM6" s="22">
        <f t="shared" ref="CM6:CU6" si="10">IF(CM7="",NA(),CM7)</f>
        <v>44.04</v>
      </c>
      <c r="CN6" s="22">
        <f t="shared" si="10"/>
        <v>43.99</v>
      </c>
      <c r="CO6" s="22">
        <f t="shared" si="10"/>
        <v>43.44</v>
      </c>
      <c r="CP6" s="22">
        <f t="shared" si="10"/>
        <v>41.95</v>
      </c>
      <c r="CQ6" s="22">
        <f t="shared" si="10"/>
        <v>59.74</v>
      </c>
      <c r="CR6" s="22">
        <f t="shared" si="10"/>
        <v>59.67</v>
      </c>
      <c r="CS6" s="22">
        <f t="shared" si="10"/>
        <v>60.12</v>
      </c>
      <c r="CT6" s="22">
        <f t="shared" si="10"/>
        <v>60.34</v>
      </c>
      <c r="CU6" s="22">
        <f t="shared" si="10"/>
        <v>59.54</v>
      </c>
      <c r="CV6" s="21" t="str">
        <f>IF(CV7="","",IF(CV7="-","【-】","【"&amp;SUBSTITUTE(TEXT(CV7,"#,##0.00"),"-","△")&amp;"】"))</f>
        <v>【59.97】</v>
      </c>
      <c r="CW6" s="22">
        <f>IF(CW7="",NA(),CW7)</f>
        <v>84.98</v>
      </c>
      <c r="CX6" s="22">
        <f t="shared" ref="CX6:DF6" si="11">IF(CX7="",NA(),CX7)</f>
        <v>84.81</v>
      </c>
      <c r="CY6" s="22">
        <f t="shared" si="11"/>
        <v>84.57</v>
      </c>
      <c r="CZ6" s="22">
        <f t="shared" si="11"/>
        <v>84.33</v>
      </c>
      <c r="DA6" s="22">
        <f t="shared" si="11"/>
        <v>83.92</v>
      </c>
      <c r="DB6" s="22">
        <f t="shared" si="11"/>
        <v>84.8</v>
      </c>
      <c r="DC6" s="22">
        <f t="shared" si="11"/>
        <v>84.6</v>
      </c>
      <c r="DD6" s="22">
        <f t="shared" si="11"/>
        <v>84.24</v>
      </c>
      <c r="DE6" s="22">
        <f t="shared" si="11"/>
        <v>84.19</v>
      </c>
      <c r="DF6" s="22">
        <f t="shared" si="11"/>
        <v>83.93</v>
      </c>
      <c r="DG6" s="21" t="str">
        <f>IF(DG7="","",IF(DG7="-","【-】","【"&amp;SUBSTITUTE(TEXT(DG7,"#,##0.00"),"-","△")&amp;"】"))</f>
        <v>【89.76】</v>
      </c>
      <c r="DH6" s="22">
        <f>IF(DH7="",NA(),DH7)</f>
        <v>42.86</v>
      </c>
      <c r="DI6" s="22">
        <f t="shared" ref="DI6:DQ6" si="12">IF(DI7="",NA(),DI7)</f>
        <v>44.61</v>
      </c>
      <c r="DJ6" s="22">
        <f t="shared" si="12"/>
        <v>46.35</v>
      </c>
      <c r="DK6" s="22">
        <f t="shared" si="12"/>
        <v>48.06</v>
      </c>
      <c r="DL6" s="22">
        <f t="shared" si="12"/>
        <v>49.33</v>
      </c>
      <c r="DM6" s="22">
        <f t="shared" si="12"/>
        <v>47.66</v>
      </c>
      <c r="DN6" s="22">
        <f t="shared" si="12"/>
        <v>48.17</v>
      </c>
      <c r="DO6" s="22">
        <f t="shared" si="12"/>
        <v>48.83</v>
      </c>
      <c r="DP6" s="22">
        <f t="shared" si="12"/>
        <v>49.96</v>
      </c>
      <c r="DQ6" s="22">
        <f t="shared" si="12"/>
        <v>50.82</v>
      </c>
      <c r="DR6" s="21" t="str">
        <f>IF(DR7="","",IF(DR7="-","【-】","【"&amp;SUBSTITUTE(TEXT(DR7,"#,##0.00"),"-","△")&amp;"】"))</f>
        <v>【51.51】</v>
      </c>
      <c r="DS6" s="22">
        <f>IF(DS7="",NA(),DS7)</f>
        <v>21.66</v>
      </c>
      <c r="DT6" s="22">
        <f t="shared" ref="DT6:EB6" si="13">IF(DT7="",NA(),DT7)</f>
        <v>21.16</v>
      </c>
      <c r="DU6" s="22">
        <f t="shared" si="13"/>
        <v>21.88</v>
      </c>
      <c r="DV6" s="22">
        <f t="shared" si="13"/>
        <v>21.45</v>
      </c>
      <c r="DW6" s="22">
        <f t="shared" si="13"/>
        <v>21.18</v>
      </c>
      <c r="DX6" s="22">
        <f t="shared" si="13"/>
        <v>15.1</v>
      </c>
      <c r="DY6" s="22">
        <f t="shared" si="13"/>
        <v>17.12</v>
      </c>
      <c r="DZ6" s="22">
        <f t="shared" si="13"/>
        <v>18.18</v>
      </c>
      <c r="EA6" s="22">
        <f t="shared" si="13"/>
        <v>19.32</v>
      </c>
      <c r="EB6" s="22">
        <f t="shared" si="13"/>
        <v>21.16</v>
      </c>
      <c r="EC6" s="21" t="str">
        <f>IF(EC7="","",IF(EC7="-","【-】","【"&amp;SUBSTITUTE(TEXT(EC7,"#,##0.00"),"-","△")&amp;"】"))</f>
        <v>【23.75】</v>
      </c>
      <c r="ED6" s="22">
        <f>IF(ED7="",NA(),ED7)</f>
        <v>0.32</v>
      </c>
      <c r="EE6" s="22">
        <f t="shared" ref="EE6:EM6" si="14">IF(EE7="",NA(),EE7)</f>
        <v>0.3</v>
      </c>
      <c r="EF6" s="22">
        <f t="shared" si="14"/>
        <v>0.27</v>
      </c>
      <c r="EG6" s="22">
        <f t="shared" si="14"/>
        <v>0.25</v>
      </c>
      <c r="EH6" s="22">
        <f t="shared" si="14"/>
        <v>0.31</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2">
      <c r="A7" s="15"/>
      <c r="B7" s="24">
        <v>2022</v>
      </c>
      <c r="C7" s="24">
        <v>142107</v>
      </c>
      <c r="D7" s="24">
        <v>46</v>
      </c>
      <c r="E7" s="24">
        <v>1</v>
      </c>
      <c r="F7" s="24">
        <v>0</v>
      </c>
      <c r="G7" s="24">
        <v>1</v>
      </c>
      <c r="H7" s="24" t="s">
        <v>93</v>
      </c>
      <c r="I7" s="24" t="s">
        <v>94</v>
      </c>
      <c r="J7" s="24" t="s">
        <v>95</v>
      </c>
      <c r="K7" s="24" t="s">
        <v>96</v>
      </c>
      <c r="L7" s="24" t="s">
        <v>97</v>
      </c>
      <c r="M7" s="24" t="s">
        <v>98</v>
      </c>
      <c r="N7" s="25" t="s">
        <v>99</v>
      </c>
      <c r="O7" s="25">
        <v>75.42</v>
      </c>
      <c r="P7" s="25">
        <v>99.99</v>
      </c>
      <c r="Q7" s="25">
        <v>3113</v>
      </c>
      <c r="R7" s="25">
        <v>41297</v>
      </c>
      <c r="S7" s="25">
        <v>32.049999999999997</v>
      </c>
      <c r="T7" s="25">
        <v>1288.52</v>
      </c>
      <c r="U7" s="25">
        <v>41037</v>
      </c>
      <c r="V7" s="25">
        <v>32.049999999999997</v>
      </c>
      <c r="W7" s="25">
        <v>1280.4100000000001</v>
      </c>
      <c r="X7" s="25">
        <v>88.79</v>
      </c>
      <c r="Y7" s="25">
        <v>92.93</v>
      </c>
      <c r="Z7" s="25">
        <v>89.12</v>
      </c>
      <c r="AA7" s="25">
        <v>87.79</v>
      </c>
      <c r="AB7" s="25">
        <v>90.87</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62.23</v>
      </c>
      <c r="AU7" s="25">
        <v>62.45</v>
      </c>
      <c r="AV7" s="25">
        <v>52.27</v>
      </c>
      <c r="AW7" s="25">
        <v>49.14</v>
      </c>
      <c r="AX7" s="25">
        <v>46.02</v>
      </c>
      <c r="AY7" s="25">
        <v>366.03</v>
      </c>
      <c r="AZ7" s="25">
        <v>365.18</v>
      </c>
      <c r="BA7" s="25">
        <v>327.77</v>
      </c>
      <c r="BB7" s="25">
        <v>338.02</v>
      </c>
      <c r="BC7" s="25">
        <v>345.94</v>
      </c>
      <c r="BD7" s="25">
        <v>252.29</v>
      </c>
      <c r="BE7" s="25">
        <v>461.41</v>
      </c>
      <c r="BF7" s="25">
        <v>434.11</v>
      </c>
      <c r="BG7" s="25">
        <v>413.31</v>
      </c>
      <c r="BH7" s="25">
        <v>383.44</v>
      </c>
      <c r="BI7" s="25">
        <v>348.06</v>
      </c>
      <c r="BJ7" s="25">
        <v>370.12</v>
      </c>
      <c r="BK7" s="25">
        <v>371.65</v>
      </c>
      <c r="BL7" s="25">
        <v>397.1</v>
      </c>
      <c r="BM7" s="25">
        <v>379.91</v>
      </c>
      <c r="BN7" s="25">
        <v>386.61</v>
      </c>
      <c r="BO7" s="25">
        <v>268.07</v>
      </c>
      <c r="BP7" s="25">
        <v>85.05</v>
      </c>
      <c r="BQ7" s="25">
        <v>88.86</v>
      </c>
      <c r="BR7" s="25">
        <v>85.23</v>
      </c>
      <c r="BS7" s="25">
        <v>83.9</v>
      </c>
      <c r="BT7" s="25">
        <v>85.7</v>
      </c>
      <c r="BU7" s="25">
        <v>100.42</v>
      </c>
      <c r="BV7" s="25">
        <v>98.77</v>
      </c>
      <c r="BW7" s="25">
        <v>95.79</v>
      </c>
      <c r="BX7" s="25">
        <v>98.3</v>
      </c>
      <c r="BY7" s="25">
        <v>93.82</v>
      </c>
      <c r="BZ7" s="25">
        <v>97.47</v>
      </c>
      <c r="CA7" s="25">
        <v>237.97</v>
      </c>
      <c r="CB7" s="25">
        <v>228.05</v>
      </c>
      <c r="CC7" s="25">
        <v>232.52</v>
      </c>
      <c r="CD7" s="25">
        <v>236.58</v>
      </c>
      <c r="CE7" s="25">
        <v>247.07</v>
      </c>
      <c r="CF7" s="25">
        <v>171.67</v>
      </c>
      <c r="CG7" s="25">
        <v>173.67</v>
      </c>
      <c r="CH7" s="25">
        <v>171.13</v>
      </c>
      <c r="CI7" s="25">
        <v>173.7</v>
      </c>
      <c r="CJ7" s="25">
        <v>178.94</v>
      </c>
      <c r="CK7" s="25">
        <v>174.75</v>
      </c>
      <c r="CL7" s="25">
        <v>44.32</v>
      </c>
      <c r="CM7" s="25">
        <v>44.04</v>
      </c>
      <c r="CN7" s="25">
        <v>43.99</v>
      </c>
      <c r="CO7" s="25">
        <v>43.44</v>
      </c>
      <c r="CP7" s="25">
        <v>41.95</v>
      </c>
      <c r="CQ7" s="25">
        <v>59.74</v>
      </c>
      <c r="CR7" s="25">
        <v>59.67</v>
      </c>
      <c r="CS7" s="25">
        <v>60.12</v>
      </c>
      <c r="CT7" s="25">
        <v>60.34</v>
      </c>
      <c r="CU7" s="25">
        <v>59.54</v>
      </c>
      <c r="CV7" s="25">
        <v>59.97</v>
      </c>
      <c r="CW7" s="25">
        <v>84.98</v>
      </c>
      <c r="CX7" s="25">
        <v>84.81</v>
      </c>
      <c r="CY7" s="25">
        <v>84.57</v>
      </c>
      <c r="CZ7" s="25">
        <v>84.33</v>
      </c>
      <c r="DA7" s="25">
        <v>83.92</v>
      </c>
      <c r="DB7" s="25">
        <v>84.8</v>
      </c>
      <c r="DC7" s="25">
        <v>84.6</v>
      </c>
      <c r="DD7" s="25">
        <v>84.24</v>
      </c>
      <c r="DE7" s="25">
        <v>84.19</v>
      </c>
      <c r="DF7" s="25">
        <v>83.93</v>
      </c>
      <c r="DG7" s="25">
        <v>89.76</v>
      </c>
      <c r="DH7" s="25">
        <v>42.86</v>
      </c>
      <c r="DI7" s="25">
        <v>44.61</v>
      </c>
      <c r="DJ7" s="25">
        <v>46.35</v>
      </c>
      <c r="DK7" s="25">
        <v>48.06</v>
      </c>
      <c r="DL7" s="25">
        <v>49.33</v>
      </c>
      <c r="DM7" s="25">
        <v>47.66</v>
      </c>
      <c r="DN7" s="25">
        <v>48.17</v>
      </c>
      <c r="DO7" s="25">
        <v>48.83</v>
      </c>
      <c r="DP7" s="25">
        <v>49.96</v>
      </c>
      <c r="DQ7" s="25">
        <v>50.82</v>
      </c>
      <c r="DR7" s="25">
        <v>51.51</v>
      </c>
      <c r="DS7" s="25">
        <v>21.66</v>
      </c>
      <c r="DT7" s="25">
        <v>21.16</v>
      </c>
      <c r="DU7" s="25">
        <v>21.88</v>
      </c>
      <c r="DV7" s="25">
        <v>21.45</v>
      </c>
      <c r="DW7" s="25">
        <v>21.18</v>
      </c>
      <c r="DX7" s="25">
        <v>15.1</v>
      </c>
      <c r="DY7" s="25">
        <v>17.12</v>
      </c>
      <c r="DZ7" s="25">
        <v>18.18</v>
      </c>
      <c r="EA7" s="25">
        <v>19.32</v>
      </c>
      <c r="EB7" s="25">
        <v>21.16</v>
      </c>
      <c r="EC7" s="25">
        <v>23.75</v>
      </c>
      <c r="ED7" s="25">
        <v>0.32</v>
      </c>
      <c r="EE7" s="25">
        <v>0.3</v>
      </c>
      <c r="EF7" s="25">
        <v>0.27</v>
      </c>
      <c r="EG7" s="25">
        <v>0.25</v>
      </c>
      <c r="EH7" s="25">
        <v>0.31</v>
      </c>
      <c r="EI7" s="25">
        <v>0.57999999999999996</v>
      </c>
      <c r="EJ7" s="25">
        <v>0.54</v>
      </c>
      <c r="EK7" s="25">
        <v>0.56999999999999995</v>
      </c>
      <c r="EL7" s="25">
        <v>0.52</v>
      </c>
      <c r="EM7" s="25">
        <v>0.48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2023-12-05T00:52:18Z</dcterms:created>
  <dcterms:modified xsi:type="dcterms:W3CDTF">2024-02-27T02:48:25Z</dcterms:modified>
  <cp:category/>
</cp:coreProperties>
</file>