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cMpPIQ+9qLyZ5ySTLdJVyN4sNiX4xQ33LkrjjeKqjIIklHC6sChcgkFEoEpSx0kuKVOFYnuEAHgPCrNPklaxjQ==" workbookSaltValue="E2w7j17WsjerBkbsRbdozQ==" workbookSpinCount="100000" lockStructure="1"/>
  <bookViews>
    <workbookView xWindow="0" yWindow="0" windowWidth="23040" windowHeight="8304"/>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O12" i="5" l="1"/>
  <c r="AU12" i="5"/>
  <c r="AQ12" i="5"/>
  <c r="W12" i="5"/>
  <c r="DT11" i="5"/>
  <c r="DP11" i="5"/>
  <c r="CV11" i="5"/>
  <c r="CB11" i="5"/>
  <c r="BX11" i="5"/>
  <c r="BD11" i="5"/>
  <c r="AJ11" i="5"/>
  <c r="AF11" i="5"/>
  <c r="EC10" i="5"/>
  <c r="DS10" i="5"/>
  <c r="DI10" i="5"/>
  <c r="DE10" i="5"/>
  <c r="CK10" i="5"/>
  <c r="CA10" i="5"/>
  <c r="BQ10" i="5"/>
  <c r="BM10" i="5"/>
  <c r="AS10" i="5"/>
  <c r="AI10" i="5"/>
  <c r="Y10" i="5"/>
  <c r="U10" i="5"/>
  <c r="F10" i="5"/>
  <c r="CX10" i="5" s="1"/>
  <c r="E10" i="5"/>
  <c r="DH10" i="5" s="1"/>
  <c r="D10" i="5"/>
  <c r="DR10" i="5" s="1"/>
  <c r="C10" i="5"/>
  <c r="CU10" i="5" s="1"/>
  <c r="B10" i="5"/>
  <c r="CT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R11" i="5" s="1"/>
  <c r="DP6" i="5"/>
  <c r="DQ11" i="5" s="1"/>
  <c r="DO6" i="5"/>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RH55" i="4" s="1"/>
  <c r="CV6" i="5"/>
  <c r="CW11" i="5" s="1"/>
  <c r="CU6" i="5"/>
  <c r="CT6" i="5"/>
  <c r="CU11" i="5" s="1"/>
  <c r="CS6" i="5"/>
  <c r="OF55" i="4"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BZ6" i="5"/>
  <c r="CA11" i="5" s="1"/>
  <c r="BY6" i="5"/>
  <c r="GF55" i="4" s="1"/>
  <c r="BX6" i="5"/>
  <c r="BY11" i="5" s="1"/>
  <c r="BW6" i="5"/>
  <c r="BV6" i="5"/>
  <c r="BU6" i="5"/>
  <c r="BQ12" i="5" s="1"/>
  <c r="BT6" i="5"/>
  <c r="BP12" i="5" s="1"/>
  <c r="BS6" i="5"/>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RH32" i="4" s="1"/>
  <c r="BD6" i="5"/>
  <c r="BE11" i="5" s="1"/>
  <c r="BC6" i="5"/>
  <c r="BB6" i="5"/>
  <c r="BC11" i="5" s="1"/>
  <c r="BA6" i="5"/>
  <c r="OF32" i="4" s="1"/>
  <c r="AZ6" i="5"/>
  <c r="AY6" i="5"/>
  <c r="AX6" i="5"/>
  <c r="AT12" i="5" s="1"/>
  <c r="AW6" i="5"/>
  <c r="AS12" i="5" s="1"/>
  <c r="AV6" i="5"/>
  <c r="AR12" i="5" s="1"/>
  <c r="AU6" i="5"/>
  <c r="AT6" i="5"/>
  <c r="AU11" i="5" s="1"/>
  <c r="AS6" i="5"/>
  <c r="AT11" i="5" s="1"/>
  <c r="AR6" i="5"/>
  <c r="AS11" i="5" s="1"/>
  <c r="AQ6" i="5"/>
  <c r="AR11" i="5" s="1"/>
  <c r="AP6" i="5"/>
  <c r="AQ11" i="5" s="1"/>
  <c r="AO6" i="5"/>
  <c r="AD90" i="4" s="1"/>
  <c r="AN6" i="5"/>
  <c r="AJ12" i="5" s="1"/>
  <c r="AM6" i="5"/>
  <c r="AI12" i="5" s="1"/>
  <c r="AL6" i="5"/>
  <c r="AH12" i="5" s="1"/>
  <c r="AK6" i="5"/>
  <c r="AG12" i="5" s="1"/>
  <c r="AJ6" i="5"/>
  <c r="AF12" i="5" s="1"/>
  <c r="AI6" i="5"/>
  <c r="AH6" i="5"/>
  <c r="AI11" i="5" s="1"/>
  <c r="AG6" i="5"/>
  <c r="GF32" i="4" s="1"/>
  <c r="AF6" i="5"/>
  <c r="AG11" i="5" s="1"/>
  <c r="AE6" i="5"/>
  <c r="AD6" i="5"/>
  <c r="AC6" i="5"/>
  <c r="Y12" i="5" s="1"/>
  <c r="AB6" i="5"/>
  <c r="X12" i="5" s="1"/>
  <c r="AA6" i="5"/>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MW79" i="4"/>
  <c r="KO79" i="4"/>
  <c r="JN79" i="4"/>
  <c r="IM79" i="4"/>
  <c r="GK79" i="4"/>
  <c r="EC79" i="4"/>
  <c r="DB79" i="4"/>
  <c r="CA79" i="4"/>
  <c r="Y79" i="4"/>
  <c r="RH56" i="4"/>
  <c r="PT56" i="4"/>
  <c r="OZ56" i="4"/>
  <c r="OF56" i="4"/>
  <c r="MN56" i="4"/>
  <c r="LT56" i="4"/>
  <c r="KZ56" i="4"/>
  <c r="KF56" i="4"/>
  <c r="JL56" i="4"/>
  <c r="HT56" i="4"/>
  <c r="GZ56" i="4"/>
  <c r="GF56" i="4"/>
  <c r="ER56" i="4"/>
  <c r="CZ56" i="4"/>
  <c r="CF56" i="4"/>
  <c r="BL56" i="4"/>
  <c r="AR56" i="4"/>
  <c r="X56" i="4"/>
  <c r="QN55" i="4"/>
  <c r="PT55" i="4"/>
  <c r="OZ55" i="4"/>
  <c r="MN55" i="4"/>
  <c r="KZ55" i="4"/>
  <c r="KF55" i="4"/>
  <c r="JL55" i="4"/>
  <c r="HT55" i="4"/>
  <c r="GZ55" i="4"/>
  <c r="FL55" i="4"/>
  <c r="ER55" i="4"/>
  <c r="CZ55" i="4"/>
  <c r="CF55" i="4"/>
  <c r="BL55" i="4"/>
  <c r="X55" i="4"/>
  <c r="RH54" i="4"/>
  <c r="QN54" i="4"/>
  <c r="PT54" i="4"/>
  <c r="OZ54" i="4"/>
  <c r="OF54" i="4"/>
  <c r="MN54" i="4"/>
  <c r="LT54" i="4"/>
  <c r="KZ54" i="4"/>
  <c r="KF54" i="4"/>
  <c r="JL54" i="4"/>
  <c r="HT54" i="4"/>
  <c r="GZ54" i="4"/>
  <c r="GF54" i="4"/>
  <c r="ER54" i="4"/>
  <c r="CZ54" i="4"/>
  <c r="CF54" i="4"/>
  <c r="BL54" i="4"/>
  <c r="X54" i="4"/>
  <c r="RH33" i="4"/>
  <c r="PT33" i="4"/>
  <c r="OZ33" i="4"/>
  <c r="OF33" i="4"/>
  <c r="MN33" i="4"/>
  <c r="LT33" i="4"/>
  <c r="KZ33" i="4"/>
  <c r="KF33" i="4"/>
  <c r="JL33" i="4"/>
  <c r="HT33" i="4"/>
  <c r="GZ33" i="4"/>
  <c r="GF33" i="4"/>
  <c r="ER33" i="4"/>
  <c r="CZ33" i="4"/>
  <c r="CF33" i="4"/>
  <c r="BL33" i="4"/>
  <c r="AR33" i="4"/>
  <c r="X33" i="4"/>
  <c r="QN32" i="4"/>
  <c r="PT32" i="4"/>
  <c r="OZ32" i="4"/>
  <c r="MN32" i="4"/>
  <c r="KZ32" i="4"/>
  <c r="KF32" i="4"/>
  <c r="JL32" i="4"/>
  <c r="HT32" i="4"/>
  <c r="GZ32" i="4"/>
  <c r="FL32" i="4"/>
  <c r="ER32" i="4"/>
  <c r="CZ32" i="4"/>
  <c r="CF32" i="4"/>
  <c r="BL32" i="4"/>
  <c r="X32" i="4"/>
  <c r="RH31" i="4"/>
  <c r="QN31" i="4"/>
  <c r="PT31" i="4"/>
  <c r="OZ31" i="4"/>
  <c r="OF31" i="4"/>
  <c r="MN31" i="4"/>
  <c r="LT31" i="4"/>
  <c r="KZ31" i="4"/>
  <c r="KF31" i="4"/>
  <c r="JL31" i="4"/>
  <c r="HT31" i="4"/>
  <c r="GZ31" i="4"/>
  <c r="GF31" i="4"/>
  <c r="ER31" i="4"/>
  <c r="CZ31" i="4"/>
  <c r="CF31" i="4"/>
  <c r="BL31" i="4"/>
  <c r="X31" i="4"/>
  <c r="LZ10" i="4"/>
  <c r="IT10" i="4"/>
  <c r="FN10" i="4"/>
  <c r="CH10" i="4"/>
  <c r="B10" i="4"/>
  <c r="PF8" i="4"/>
  <c r="LZ8" i="4"/>
  <c r="IT8" i="4"/>
  <c r="FN8" i="4"/>
  <c r="CH8" i="4"/>
  <c r="B8" i="4"/>
  <c r="B5" i="4"/>
  <c r="AR31" i="4" l="1"/>
  <c r="LT32" i="4"/>
  <c r="AR55" i="4"/>
  <c r="LT55" i="4"/>
  <c r="V10" i="5"/>
  <c r="AF10" i="5"/>
  <c r="AJ10" i="5"/>
  <c r="AT10" i="5"/>
  <c r="BD10" i="5"/>
  <c r="BN10" i="5"/>
  <c r="BX10" i="5"/>
  <c r="CB10" i="5"/>
  <c r="CL10" i="5"/>
  <c r="CV10" i="5"/>
  <c r="DF10" i="5"/>
  <c r="DP10" i="5"/>
  <c r="DT10" i="5"/>
  <c r="ED10" i="5"/>
  <c r="AR32" i="4"/>
  <c r="AR54" i="4"/>
  <c r="AZ79" i="4"/>
  <c r="FL31" i="4"/>
  <c r="FL33" i="4"/>
  <c r="QN33" i="4"/>
  <c r="FL54" i="4"/>
  <c r="FL56" i="4"/>
  <c r="QN56" i="4"/>
  <c r="HL79" i="4"/>
  <c r="IM80" i="4"/>
  <c r="Y81" i="4"/>
  <c r="EC81" i="4"/>
  <c r="OY81" i="4"/>
  <c r="W10" i="5"/>
  <c r="AG10" i="5"/>
  <c r="AQ10" i="5"/>
  <c r="AU10" i="5"/>
  <c r="BE10" i="5"/>
  <c r="BO10" i="5"/>
  <c r="BY10" i="5"/>
  <c r="CI10" i="5"/>
  <c r="CM10" i="5"/>
  <c r="CW10" i="5"/>
  <c r="DG10" i="5"/>
  <c r="DQ10" i="5"/>
  <c r="EA10" i="5"/>
  <c r="EE10" i="5"/>
  <c r="AH11" i="5"/>
  <c r="BB11" i="5"/>
  <c r="BF11" i="5"/>
  <c r="BZ11" i="5"/>
  <c r="CT11" i="5"/>
  <c r="CX11" i="5"/>
  <c r="NX79" i="4"/>
  <c r="X10" i="5"/>
  <c r="AH10" i="5"/>
  <c r="AR10" i="5"/>
  <c r="BB10" i="5"/>
  <c r="BF10" i="5"/>
  <c r="BP10" i="5"/>
  <c r="BZ10" i="5"/>
  <c r="CJ10" i="5"/>
  <c r="EB10" i="5"/>
  <c r="BC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<sst xmlns="http://schemas.openxmlformats.org/spreadsheetml/2006/main" count="262" uniqueCount="107">
  <si>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</si>
  <si>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</si>
  <si>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</si>
  <si>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</si>
  <si>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</si>
  <si>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</si>
  <si>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</si>
  <si>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</si>
  <si>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</si>
  <si>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</si>
  <si>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</si>
  <si>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</si>
  <si>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</si>
  <si>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</si>
  <si>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</si>
  <si>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</si>
  <si>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</si>
  <si>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</si>
  <si>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</si>
  <si>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</si>
  <si>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</si>
  <si>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</si>
  <si>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</si>
  <si>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</si>
  <si>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</si>
  <si>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</si>
  <si>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</si>
  <si>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</si>
  <si>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</si>
  <si>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</si>
  <si>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</si>
  <si>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</si>
  <si>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</si>
  <si>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</si>
  <si>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</si>
  <si>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</si>
  <si>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</si>
  <si>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</si>
  <si>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</si>
  <si>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</si>
  <si>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</si>
  <si>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</si>
  <si>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</si>
  <si>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</si>
  <si>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</si>
  <si>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</si>
  <si>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</si>
  <si>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</si>
  <si>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</si>
  <si>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</si>
  <si>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</si>
  <si>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</si>
  <si>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</si>
  <si>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</si>
  <si>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</si>
  <si>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</si>
  <si>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</si>
  <si>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</si>
  <si>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</si>
  <si>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</si>
  <si>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</si>
  <si>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</si>
  <si>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</si>
  <si>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</si>
  <si>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</si>
  <si>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</si>
  <si>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</si>
  <si>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</si>
  <si>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</si>
  <si>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</si>
  <si>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</si>
  <si>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</si>
  <si>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</si>
  <si>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</si>
  <si>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</si>
  <si>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</si>
  <si>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</si>
  <si>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</si>
  <si>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</si>
  <si>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</si>
  <si>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</si>
  <si>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</si>
  <si>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</si>
  <si>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</si>
  <si>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</si>
  <si>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</si>
  <si>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</si>
  <si>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</si>
  <si>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141003</t>
  </si>
  <si>
    <t>46</t>
  </si>
  <si>
    <t>02</t>
  </si>
  <si>
    <t>0</t>
  </si>
  <si>
    <t>000</t>
  </si>
  <si>
    <t>神奈川県　横浜市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</si>
  <si>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</si>
  <si>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</si>
  <si>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</si>
  <si>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</si>
  <si>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</si>
  <si>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</si>
  <si>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</si>
  <si>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</si>
  <si>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</si>
  <si>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</si>
  <si>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経営の健全性効率性に関する指標が示すとおり、現在の経営状況は概ね良好といえます。しかしながら、施設、管路の老朽化、本市及び県内の水道事業の再構築等に対応するため、大規模な施設整備が必要となることが予測されるため、適切な企業債の活用、国庫補助金等の更新事業費の財源確保、事業の効率化を進め、将来にわたって安定給水ができるよう、工業用水事業の基盤強化を図っていきます。</t>
    <phoneticPr fontId="5"/>
  </si>
  <si>
    <t xml:space="preserve">令和４年度決算における経営成績について、経営の健全性を示す経常収支比率は、電力料金の高騰などによる負担金の増や、施設更新に伴う供用廃止資産の除却費の増等により前年度比3.79ポイントの減の135.11パーセントとなりました。また、同様に料金水準の妥当性を示す料金回収率も前年度比4.2ポイント減の137.84パーセントとなりました。
</t>
    <rPh sb="37" eb="39">
      <t>デンリョク</t>
    </rPh>
    <rPh sb="39" eb="41">
      <t>リョウキン</t>
    </rPh>
    <rPh sb="42" eb="44">
      <t>コウトウ</t>
    </rPh>
    <rPh sb="49" eb="52">
      <t>フタンキン</t>
    </rPh>
    <rPh sb="53" eb="54">
      <t>ゾウ</t>
    </rPh>
    <rPh sb="56" eb="58">
      <t>シセツ</t>
    </rPh>
    <rPh sb="58" eb="60">
      <t>コウシン</t>
    </rPh>
    <rPh sb="61" eb="62">
      <t>トモナ</t>
    </rPh>
    <rPh sb="65" eb="67">
      <t>ハイシ</t>
    </rPh>
    <rPh sb="67" eb="69">
      <t>シサン</t>
    </rPh>
    <rPh sb="70" eb="72">
      <t>ジョキャク</t>
    </rPh>
    <rPh sb="72" eb="73">
      <t>ヒ</t>
    </rPh>
    <rPh sb="74" eb="76">
      <t>ゾウナド</t>
    </rPh>
    <rPh sb="92" eb="93">
      <t>ゲン</t>
    </rPh>
    <rPh sb="146" eb="147">
      <t>ゲン</t>
    </rPh>
    <phoneticPr fontId="5"/>
  </si>
  <si>
    <t xml:space="preserve"> 償却対象資産の減価償却の状況を示す有形固定資産減価償却率は前年度比0.95ポイント減の56.11パーセントとなっております。法定年数を経過した管路延長の割合を示す管路経年化率も0.1ポイント減の44.07パーセントとなっており、施設及び管路の更新期を迎えているといえます。現在施工中の基幹的送水管路の更新工事は工期が令和12年度までと長く、単年度の更新率の向上となりませんが、計画的に施設、老朽管の更新を進めています。</t>
    <rPh sb="42" eb="43">
      <t>ゲン</t>
    </rPh>
    <rPh sb="96" eb="97">
      <t>ゲン</t>
    </rPh>
    <rPh sb="143" eb="146">
      <t>キカンテキ</t>
    </rPh>
    <rPh sb="146" eb="149">
      <t>ソウスイカン</t>
    </rPh>
    <rPh sb="149" eb="150">
      <t>ロ</t>
    </rPh>
    <rPh sb="151" eb="153">
      <t>コウシン</t>
    </rPh>
    <rPh sb="153" eb="155">
      <t>コウジ</t>
    </rPh>
    <rPh sb="156" eb="158">
      <t>コウキ</t>
    </rPh>
    <rPh sb="159" eb="161">
      <t>レイワ</t>
    </rPh>
    <rPh sb="163" eb="165">
      <t>ネンド</t>
    </rPh>
    <rPh sb="168" eb="169">
      <t>ナガ</t>
    </rPh>
    <rPh sb="171" eb="174">
      <t>タンネンド</t>
    </rPh>
    <rPh sb="175" eb="177">
      <t>コウシン</t>
    </rPh>
    <rPh sb="177" eb="178">
      <t>リツ</t>
    </rPh>
    <rPh sb="179" eb="181">
      <t>コウジョウ</t>
    </rPh>
    <rPh sb="189" eb="192">
      <t>ケイカクテキ</t>
    </rPh>
    <rPh sb="193" eb="195">
      <t>シセツ</t>
    </rPh>
    <rPh sb="196" eb="198">
      <t>ロウキュウ</t>
    </rPh>
    <rPh sb="198" eb="199">
      <t>カン</t>
    </rPh>
    <rPh sb="200" eb="202">
      <t>コウシン</t>
    </rPh>
    <rPh sb="203" eb="204">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</si>
</sst>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55.51</c:v>
                </c:pt>
                <c:pt idx="1">
                  <c:v>55.43</c:v>
                </c:pt>
                <c:pt idx="2">
                  <c:v>55.5</c:v>
                </c:pt>
                <c:pt idx="3">
                  <c:v>57.06</c:v>
                </c:pt>
                <c:pt idx="4">
                  <c:v>56.11</c:v>
                </c:pt>
              </c:numCache>
            </c:numRef>
          </c:val>
          <c:extLst>
            <c:ext xmlns:c16="http://schemas.microsoft.com/office/drawing/2014/chart" uri="{C3380CC4-5D6E-409C-BE32-E72D297353CC}">
              <c16:uniqueId val="{00000000-6FCB-410C-81B8-5F4D3A4308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59.48</c:v>
                </c:pt>
                <c:pt idx="1">
                  <c:v>60.09</c:v>
                </c:pt>
                <c:pt idx="2">
                  <c:v>60.35</c:v>
                </c:pt>
                <c:pt idx="3">
                  <c:v>61.07</c:v>
                </c:pt>
                <c:pt idx="4">
                  <c:v>61.99</c:v>
                </c:pt>
              </c:numCache>
            </c:numRef>
          </c:val>
          <c:smooth val="0"/>
          <c:extLst>
            <c:ext xmlns:c16="http://schemas.microsoft.com/office/drawing/2014/chart" uri="{C3380CC4-5D6E-409C-BE32-E72D297353CC}">
              <c16:uniqueId val="{00000001-6FCB-410C-81B8-5F4D3A4308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B2-49D6-B335-32664F915D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17.88</c:v>
                </c:pt>
                <c:pt idx="1">
                  <c:v>16.670000000000002</c:v>
                </c:pt>
                <c:pt idx="2">
                  <c:v>9.4700000000000006</c:v>
                </c:pt>
                <c:pt idx="3">
                  <c:v>11.03</c:v>
                </c:pt>
                <c:pt idx="4">
                  <c:v>1.88</c:v>
                </c:pt>
              </c:numCache>
            </c:numRef>
          </c:val>
          <c:smooth val="0"/>
          <c:extLst>
            <c:ext xmlns:c16="http://schemas.microsoft.com/office/drawing/2014/chart" uri="{C3380CC4-5D6E-409C-BE32-E72D297353CC}">
              <c16:uniqueId val="{00000001-54B2-49D6-B335-32664F915D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143.05000000000001</c:v>
                </c:pt>
                <c:pt idx="1">
                  <c:v>135.29</c:v>
                </c:pt>
                <c:pt idx="2">
                  <c:v>135.09</c:v>
                </c:pt>
                <c:pt idx="3">
                  <c:v>138.9</c:v>
                </c:pt>
                <c:pt idx="4">
                  <c:v>135.11000000000001</c:v>
                </c:pt>
              </c:numCache>
            </c:numRef>
          </c:val>
          <c:extLst>
            <c:ext xmlns:c16="http://schemas.microsoft.com/office/drawing/2014/chart" uri="{C3380CC4-5D6E-409C-BE32-E72D297353CC}">
              <c16:uniqueId val="{00000000-7AE3-414B-A4BC-027B7790FE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120.32</c:v>
                </c:pt>
                <c:pt idx="1">
                  <c:v>119.89</c:v>
                </c:pt>
                <c:pt idx="2">
                  <c:v>119.93</c:v>
                </c:pt>
                <c:pt idx="3">
                  <c:v>118.4</c:v>
                </c:pt>
                <c:pt idx="4">
                  <c:v>113.04</c:v>
                </c:pt>
              </c:numCache>
            </c:numRef>
          </c:val>
          <c:smooth val="0"/>
          <c:extLst>
            <c:ext xmlns:c16="http://schemas.microsoft.com/office/drawing/2014/chart" uri="{C3380CC4-5D6E-409C-BE32-E72D297353CC}">
              <c16:uniqueId val="{00000001-7AE3-414B-A4BC-027B7790FE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47.8</c:v>
                </c:pt>
                <c:pt idx="1">
                  <c:v>45.95</c:v>
                </c:pt>
                <c:pt idx="2">
                  <c:v>43.96</c:v>
                </c:pt>
                <c:pt idx="3">
                  <c:v>44.17</c:v>
                </c:pt>
                <c:pt idx="4">
                  <c:v>44.07</c:v>
                </c:pt>
              </c:numCache>
            </c:numRef>
          </c:val>
          <c:extLst>
            <c:ext xmlns:c16="http://schemas.microsoft.com/office/drawing/2014/chart" uri="{C3380CC4-5D6E-409C-BE32-E72D297353CC}">
              <c16:uniqueId val="{00000000-3DF8-4379-B282-DBC3C77759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48.09</c:v>
                </c:pt>
                <c:pt idx="1">
                  <c:v>50.93</c:v>
                </c:pt>
                <c:pt idx="2">
                  <c:v>52.07</c:v>
                </c:pt>
                <c:pt idx="3">
                  <c:v>50.36</c:v>
                </c:pt>
                <c:pt idx="4">
                  <c:v>51.48</c:v>
                </c:pt>
              </c:numCache>
            </c:numRef>
          </c:val>
          <c:smooth val="0"/>
          <c:extLst>
            <c:ext xmlns:c16="http://schemas.microsoft.com/office/drawing/2014/chart" uri="{C3380CC4-5D6E-409C-BE32-E72D297353CC}">
              <c16:uniqueId val="{00000001-3DF8-4379-B282-DBC3C77759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2.4</c:v>
                </c:pt>
                <c:pt idx="1">
                  <c:v>0.97</c:v>
                </c:pt>
                <c:pt idx="2">
                  <c:v>1.25</c:v>
                </c:pt>
                <c:pt idx="3">
                  <c:v>0</c:v>
                </c:pt>
                <c:pt idx="4">
                  <c:v>1.34</c:v>
                </c:pt>
              </c:numCache>
            </c:numRef>
          </c:val>
          <c:extLst>
            <c:ext xmlns:c16="http://schemas.microsoft.com/office/drawing/2014/chart" uri="{C3380CC4-5D6E-409C-BE32-E72D297353CC}">
              <c16:uniqueId val="{00000000-79AB-4E29-8413-157C20F29E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0.13</c:v>
                </c:pt>
                <c:pt idx="1">
                  <c:v>0.22</c:v>
                </c:pt>
                <c:pt idx="2">
                  <c:v>0.5</c:v>
                </c:pt>
                <c:pt idx="3">
                  <c:v>0.2</c:v>
                </c:pt>
                <c:pt idx="4">
                  <c:v>0.24</c:v>
                </c:pt>
              </c:numCache>
            </c:numRef>
          </c:val>
          <c:smooth val="0"/>
          <c:extLst>
            <c:ext xmlns:c16="http://schemas.microsoft.com/office/drawing/2014/chart" uri="{C3380CC4-5D6E-409C-BE32-E72D297353CC}">
              <c16:uniqueId val="{00000001-79AB-4E29-8413-157C20F29E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481.65</c:v>
                </c:pt>
                <c:pt idx="1">
                  <c:v>403.77</c:v>
                </c:pt>
                <c:pt idx="2">
                  <c:v>407.02</c:v>
                </c:pt>
                <c:pt idx="3">
                  <c:v>654.07000000000005</c:v>
                </c:pt>
                <c:pt idx="4">
                  <c:v>474.59</c:v>
                </c:pt>
              </c:numCache>
            </c:numRef>
          </c:val>
          <c:extLst>
            <c:ext xmlns:c16="http://schemas.microsoft.com/office/drawing/2014/chart" uri="{C3380CC4-5D6E-409C-BE32-E72D297353CC}">
              <c16:uniqueId val="{00000000-C613-48EB-8A65-CAFB88D390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394.58</c:v>
                </c:pt>
                <c:pt idx="1">
                  <c:v>368.36</c:v>
                </c:pt>
                <c:pt idx="2">
                  <c:v>380.84</c:v>
                </c:pt>
                <c:pt idx="3">
                  <c:v>424.64</c:v>
                </c:pt>
                <c:pt idx="4">
                  <c:v>427.23</c:v>
                </c:pt>
              </c:numCache>
            </c:numRef>
          </c:val>
          <c:smooth val="0"/>
          <c:extLst>
            <c:ext xmlns:c16="http://schemas.microsoft.com/office/drawing/2014/chart" uri="{C3380CC4-5D6E-409C-BE32-E72D297353CC}">
              <c16:uniqueId val="{00000001-C613-48EB-8A65-CAFB88D390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103.9</c:v>
                </c:pt>
                <c:pt idx="1">
                  <c:v>104.38</c:v>
                </c:pt>
                <c:pt idx="2">
                  <c:v>115.22</c:v>
                </c:pt>
                <c:pt idx="3">
                  <c:v>131.25</c:v>
                </c:pt>
                <c:pt idx="4">
                  <c:v>138.86000000000001</c:v>
                </c:pt>
              </c:numCache>
            </c:numRef>
          </c:val>
          <c:extLst>
            <c:ext xmlns:c16="http://schemas.microsoft.com/office/drawing/2014/chart" uri="{C3380CC4-5D6E-409C-BE32-E72D297353CC}">
              <c16:uniqueId val="{00000000-0452-4AA1-ABAB-AD4732486A2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235.79</c:v>
                </c:pt>
                <c:pt idx="1">
                  <c:v>227.51</c:v>
                </c:pt>
                <c:pt idx="2">
                  <c:v>225.72</c:v>
                </c:pt>
                <c:pt idx="3">
                  <c:v>217.8</c:v>
                </c:pt>
                <c:pt idx="4">
                  <c:v>216.05</c:v>
                </c:pt>
              </c:numCache>
            </c:numRef>
          </c:val>
          <c:smooth val="0"/>
          <c:extLst>
            <c:ext xmlns:c16="http://schemas.microsoft.com/office/drawing/2014/chart" uri="{C3380CC4-5D6E-409C-BE32-E72D297353CC}">
              <c16:uniqueId val="{00000001-0452-4AA1-ABAB-AD4732486A2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147.04</c:v>
                </c:pt>
                <c:pt idx="1">
                  <c:v>137.91</c:v>
                </c:pt>
                <c:pt idx="2">
                  <c:v>137.4</c:v>
                </c:pt>
                <c:pt idx="3">
                  <c:v>142.04</c:v>
                </c:pt>
                <c:pt idx="4">
                  <c:v>137.84</c:v>
                </c:pt>
              </c:numCache>
            </c:numRef>
          </c:val>
          <c:extLst>
            <c:ext xmlns:c16="http://schemas.microsoft.com/office/drawing/2014/chart" uri="{C3380CC4-5D6E-409C-BE32-E72D297353CC}">
              <c16:uniqueId val="{00000000-4F2A-4D96-B126-11B07DEBD15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117.72</c:v>
                </c:pt>
                <c:pt idx="1">
                  <c:v>117.69</c:v>
                </c:pt>
                <c:pt idx="2">
                  <c:v>116.75</c:v>
                </c:pt>
                <c:pt idx="3">
                  <c:v>115.48</c:v>
                </c:pt>
                <c:pt idx="4">
                  <c:v>109.91</c:v>
                </c:pt>
              </c:numCache>
            </c:numRef>
          </c:val>
          <c:smooth val="0"/>
          <c:extLst>
            <c:ext xmlns:c16="http://schemas.microsoft.com/office/drawing/2014/chart" uri="{C3380CC4-5D6E-409C-BE32-E72D297353CC}">
              <c16:uniqueId val="{00000001-4F2A-4D96-B126-11B07DEBD15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18.829999999999998</c:v>
                </c:pt>
                <c:pt idx="1">
                  <c:v>19.91</c:v>
                </c:pt>
                <c:pt idx="2">
                  <c:v>19.5</c:v>
                </c:pt>
                <c:pt idx="3">
                  <c:v>19.059999999999999</c:v>
                </c:pt>
                <c:pt idx="4">
                  <c:v>19.88</c:v>
                </c:pt>
              </c:numCache>
            </c:numRef>
          </c:val>
          <c:extLst>
            <c:ext xmlns:c16="http://schemas.microsoft.com/office/drawing/2014/chart" uri="{C3380CC4-5D6E-409C-BE32-E72D297353CC}">
              <c16:uniqueId val="{00000000-C6B7-49FE-ABDF-7061897E90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17.03</c:v>
                </c:pt>
                <c:pt idx="1">
                  <c:v>17.07</c:v>
                </c:pt>
                <c:pt idx="2">
                  <c:v>17.22</c:v>
                </c:pt>
                <c:pt idx="3">
                  <c:v>17.440000000000001</c:v>
                </c:pt>
                <c:pt idx="4">
                  <c:v>18.62</c:v>
                </c:pt>
              </c:numCache>
            </c:numRef>
          </c:val>
          <c:smooth val="0"/>
          <c:extLst>
            <c:ext xmlns:c16="http://schemas.microsoft.com/office/drawing/2014/chart" uri="{C3380CC4-5D6E-409C-BE32-E72D297353CC}">
              <c16:uniqueId val="{00000001-C6B7-49FE-ABDF-7061897E90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32.619999999999997</c:v>
                </c:pt>
                <c:pt idx="1">
                  <c:v>30.44</c:v>
                </c:pt>
                <c:pt idx="2">
                  <c:v>26.71</c:v>
                </c:pt>
                <c:pt idx="3">
                  <c:v>29.79</c:v>
                </c:pt>
                <c:pt idx="4">
                  <c:v>29.25</c:v>
                </c:pt>
              </c:numCache>
            </c:numRef>
          </c:val>
          <c:extLst>
            <c:ext xmlns:c16="http://schemas.microsoft.com/office/drawing/2014/chart" uri="{C3380CC4-5D6E-409C-BE32-E72D297353CC}">
              <c16:uniqueId val="{00000000-9E05-4E5D-A62F-1B516CDB90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58.56</c:v>
                </c:pt>
                <c:pt idx="1">
                  <c:v>57.96</c:v>
                </c:pt>
                <c:pt idx="2">
                  <c:v>56</c:v>
                </c:pt>
                <c:pt idx="3">
                  <c:v>56.81</c:v>
                </c:pt>
                <c:pt idx="4">
                  <c:v>55.65</c:v>
                </c:pt>
              </c:numCache>
            </c:numRef>
          </c:val>
          <c:smooth val="0"/>
          <c:extLst>
            <c:ext xmlns:c16="http://schemas.microsoft.com/office/drawing/2014/chart" uri="{C3380CC4-5D6E-409C-BE32-E72D297353CC}">
              <c16:uniqueId val="{00000001-9E05-4E5D-A62F-1B516CDB90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71.08</c:v>
                </c:pt>
                <c:pt idx="1">
                  <c:v>70.77</c:v>
                </c:pt>
                <c:pt idx="2">
                  <c:v>70.77</c:v>
                </c:pt>
                <c:pt idx="3">
                  <c:v>70.61</c:v>
                </c:pt>
                <c:pt idx="4">
                  <c:v>70.44</c:v>
                </c:pt>
              </c:numCache>
            </c:numRef>
          </c:val>
          <c:extLst>
            <c:ext xmlns:c16="http://schemas.microsoft.com/office/drawing/2014/chart" uri="{C3380CC4-5D6E-409C-BE32-E72D297353CC}">
              <c16:uniqueId val="{00000000-3DAD-439F-A466-B773C2E569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80.5</c:v>
                </c:pt>
                <c:pt idx="1">
                  <c:v>80.540000000000006</c:v>
                </c:pt>
                <c:pt idx="2">
                  <c:v>80.08</c:v>
                </c:pt>
                <c:pt idx="3">
                  <c:v>79.69</c:v>
                </c:pt>
                <c:pt idx="4">
                  <c:v>78.66</c:v>
                </c:pt>
              </c:numCache>
            </c:numRef>
          </c:val>
          <c:smooth val="0"/>
          <c:extLst>
            <c:ext xmlns:c16="http://schemas.microsoft.com/office/drawing/2014/chart" uri="{C3380CC4-5D6E-409C-BE32-E72D297353CC}">
              <c16:uniqueId val="{00000001-3DAD-439F-A466-B773C2E569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V34" zoomScaleNormal="100" workbookViewId="0">
      <selection activeCell="SM48" sqref="SM48:TA6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神奈川県　横浜市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362000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105895</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82.9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68</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255000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143.05000000000001</v>
      </c>
      <c r="Y32" s="121"/>
      <c r="Z32" s="121"/>
      <c r="AA32" s="121"/>
      <c r="AB32" s="121"/>
      <c r="AC32" s="121"/>
      <c r="AD32" s="121"/>
      <c r="AE32" s="121"/>
      <c r="AF32" s="121"/>
      <c r="AG32" s="121"/>
      <c r="AH32" s="121"/>
      <c r="AI32" s="121"/>
      <c r="AJ32" s="121"/>
      <c r="AK32" s="121"/>
      <c r="AL32" s="121"/>
      <c r="AM32" s="121"/>
      <c r="AN32" s="121"/>
      <c r="AO32" s="121"/>
      <c r="AP32" s="121"/>
      <c r="AQ32" s="122"/>
      <c r="AR32" s="120">
        <f>データ!U6</f>
        <v>135.29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135.09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138.9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135.11000000000001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481.65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403.77</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407.02</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654.07000000000005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474.59</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103.9</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104.38</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115.22</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131.25</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138.86000000000001</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120.32</v>
      </c>
      <c r="Y33" s="121"/>
      <c r="Z33" s="121"/>
      <c r="AA33" s="121"/>
      <c r="AB33" s="121"/>
      <c r="AC33" s="121"/>
      <c r="AD33" s="121"/>
      <c r="AE33" s="121"/>
      <c r="AF33" s="121"/>
      <c r="AG33" s="121"/>
      <c r="AH33" s="121"/>
      <c r="AI33" s="121"/>
      <c r="AJ33" s="121"/>
      <c r="AK33" s="121"/>
      <c r="AL33" s="121"/>
      <c r="AM33" s="121"/>
      <c r="AN33" s="121"/>
      <c r="AO33" s="121"/>
      <c r="AP33" s="121"/>
      <c r="AQ33" s="122"/>
      <c r="AR33" s="120">
        <f>データ!Z6</f>
        <v>119.89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119.93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118.4</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113.04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17.88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16.670000000000002</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9.4700000000000006</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11.03</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1.88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394.58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368.36</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380.84</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424.64</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427.23</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235.79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227.51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225.72</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217.8</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216.05</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147.04</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137.91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137.4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142.04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137.84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18.829999999999998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19.91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19.5</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19.059999999999999</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19.88</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32.619999999999997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30.44</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26.71</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29.79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29.25</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71.08</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70.77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70.77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70.61</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70.44</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117.72</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117.69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116.75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115.48</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109.91</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17.03</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17.07</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17.22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17.440000000000001</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18.62</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58.56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57.96</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56</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56.81</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55.65</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80.540000000000006</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80.08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79.69</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78.66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H30</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R01</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R02</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R03</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R04</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H30</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R01</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R02</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R03</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R04</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H30</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R01</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R02</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R03</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R04</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55.51</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55.43</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55.5</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57.06</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56.11</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47.8</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45.95</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43.96</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44.17</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44.07</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2.4</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0.97</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1.25</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1.34</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59.48</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60.09</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60.35</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61.07</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61.99</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48.09</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50.93</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52.07</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50.36</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51.48</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0.13</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0.22</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0.5</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0.2</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0.24</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【112.60】</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【29.72】</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【473.00】</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【233.74】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【106.87】</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【53.19】</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【75.85】</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【61.17】</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【49.58】</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【0.21】</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f4XZXro2PxNB6EjtL3LfhqaMPPFoo5KzIXV/HUav+eiLSUzFCZhs64c9riTMWg691D8DbI5K14bjp4VlfteiOQ==" saltValue="NMOIBQKbWu5vZfvGxAqVd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143.05000000000001</v>
      </c>
      <c r="U6" s="35">
        <f>U7</f>
        <v>135.29</v>
      </c>
      <c r="V6" s="35">
        <f>V7</f>
        <v>135.09</v>
      </c>
      <c r="W6" s="35">
        <f>W7</f>
        <v>138.9</v>
      </c>
      <c r="X6" s="35">
        <f t="shared" si="3"/>
        <v>135.11000000000001</v>
      </c>
      <c r="Y6" s="35">
        <f t="shared" si="3"/>
        <v>120.32</v>
      </c>
      <c r="Z6" s="35">
        <f t="shared" si="3"/>
        <v>119.89</v>
      </c>
      <c r="AA6" s="35">
        <f t="shared" si="3"/>
        <v>119.93</v>
      </c>
      <c r="AB6" s="35">
        <f t="shared" si="3"/>
        <v>118.4</v>
      </c>
      <c r="AC6" s="35">
        <f t="shared" si="3"/>
        <v>113.04</v>
      </c>
      <c r="AD6" s="33" t="str">
        <f>IF(AD7="-","【-】","【"&amp;SUBSTITUTE(TEXT(AD7,"#,##0.00"),"-","△")&amp;"】")</f>
        <v>【112.60】</v>
      </c>
      <c r="AE6" s="35">
        <f t="shared" si="3"/>
        <v>0</v>
      </c>
      <c r="AF6" s="35">
        <f>AF7</f>
        <v>0</v>
      </c>
      <c r="AG6" s="35">
        <f>AG7</f>
        <v>0</v>
      </c>
      <c r="AH6" s="35">
        <f>AH7</f>
        <v>0</v>
      </c>
      <c r="AI6" s="35">
        <f t="shared" si="3"/>
        <v>0</v>
      </c>
      <c r="AJ6" s="35">
        <f t="shared" si="3"/>
        <v>17.88</v>
      </c>
      <c r="AK6" s="35">
        <f t="shared" si="3"/>
        <v>16.670000000000002</v>
      </c>
      <c r="AL6" s="35">
        <f t="shared" si="3"/>
        <v>9.4700000000000006</v>
      </c>
      <c r="AM6" s="35">
        <f t="shared" si="3"/>
        <v>11.03</v>
      </c>
      <c r="AN6" s="35">
        <f t="shared" si="3"/>
        <v>1.88</v>
      </c>
      <c r="AO6" s="33" t="str">
        <f>IF(AO7="-","【-】","【"&amp;SUBSTITUTE(TEXT(AO7,"#,##0.00"),"-","△")&amp;"】")</f>
        <v>【29.72】</v>
      </c>
      <c r="AP6" s="35">
        <f t="shared" si="3"/>
        <v>481.65</v>
      </c>
      <c r="AQ6" s="35">
        <f>AQ7</f>
        <v>403.77</v>
      </c>
      <c r="AR6" s="35">
        <f>AR7</f>
        <v>407.02</v>
      </c>
      <c r="AS6" s="35">
        <f>AS7</f>
        <v>654.07000000000005</v>
      </c>
      <c r="AT6" s="35">
        <f t="shared" si="3"/>
        <v>474.59</v>
      </c>
      <c r="AU6" s="35">
        <f t="shared" si="3"/>
        <v>394.58</v>
      </c>
      <c r="AV6" s="35">
        <f t="shared" si="3"/>
        <v>368.36</v>
      </c>
      <c r="AW6" s="35">
        <f t="shared" si="3"/>
        <v>380.84</v>
      </c>
      <c r="AX6" s="35">
        <f t="shared" si="3"/>
        <v>424.64</v>
      </c>
      <c r="AY6" s="35">
        <f t="shared" si="3"/>
        <v>427.23</v>
      </c>
      <c r="AZ6" s="33" t="str">
        <f>IF(AZ7="-","【-】","【"&amp;SUBSTITUTE(TEXT(AZ7,"#,##0.00"),"-","△")&amp;"】")</f>
        <v>【473.00】</v>
      </c>
      <c r="BA6" s="35">
        <f t="shared" si="3"/>
        <v>103.9</v>
      </c>
      <c r="BB6" s="35">
        <f>BB7</f>
        <v>104.38</v>
      </c>
      <c r="BC6" s="35">
        <f>BC7</f>
        <v>115.22</v>
      </c>
      <c r="BD6" s="35">
        <f>BD7</f>
        <v>131.25</v>
      </c>
      <c r="BE6" s="35">
        <f t="shared" si="3"/>
        <v>138.86000000000001</v>
      </c>
      <c r="BF6" s="35">
        <f t="shared" si="3"/>
        <v>235.79</v>
      </c>
      <c r="BG6" s="35">
        <f t="shared" si="3"/>
        <v>227.51</v>
      </c>
      <c r="BH6" s="35">
        <f t="shared" si="3"/>
        <v>225.72</v>
      </c>
      <c r="BI6" s="35">
        <f t="shared" si="3"/>
        <v>217.8</v>
      </c>
      <c r="BJ6" s="35">
        <f t="shared" si="3"/>
        <v>216.05</v>
      </c>
      <c r="BK6" s="33" t="str">
        <f>IF(BK7="-","【-】","【"&amp;SUBSTITUTE(TEXT(BK7,"#,##0.00"),"-","△")&amp;"】")</f>
        <v>【233.74】</v>
      </c>
      <c r="BL6" s="35">
        <f t="shared" si="3"/>
        <v>147.04</v>
      </c>
      <c r="BM6" s="35">
        <f>BM7</f>
        <v>137.91</v>
      </c>
      <c r="BN6" s="35">
        <f>BN7</f>
        <v>137.4</v>
      </c>
      <c r="BO6" s="35">
        <f>BO7</f>
        <v>142.04</v>
      </c>
      <c r="BP6" s="35">
        <f t="shared" si="3"/>
        <v>137.84</v>
      </c>
      <c r="BQ6" s="35">
        <f t="shared" si="3"/>
        <v>117.72</v>
      </c>
      <c r="BR6" s="35">
        <f t="shared" si="3"/>
        <v>117.69</v>
      </c>
      <c r="BS6" s="35">
        <f t="shared" si="3"/>
        <v>116.75</v>
      </c>
      <c r="BT6" s="35">
        <f t="shared" si="3"/>
        <v>115.48</v>
      </c>
      <c r="BU6" s="35">
        <f t="shared" si="3"/>
        <v>109.91</v>
      </c>
      <c r="BV6" s="33" t="str">
        <f>IF(BV7="-","【-】","【"&amp;SUBSTITUTE(TEXT(BV7,"#,##0.00"),"-","△")&amp;"】")</f>
        <v>【106.87】</v>
      </c>
      <c r="BW6" s="35">
        <f t="shared" si="3"/>
        <v>18.829999999999998</v>
      </c>
      <c r="BX6" s="35">
        <f>BX7</f>
        <v>19.91</v>
      </c>
      <c r="BY6" s="35">
        <f>BY7</f>
        <v>19.5</v>
      </c>
      <c r="BZ6" s="35">
        <f>BZ7</f>
        <v>19.059999999999999</v>
      </c>
      <c r="CA6" s="35">
        <f t="shared" si="3"/>
        <v>19.88</v>
      </c>
      <c r="CB6" s="35">
        <f t="shared" si="3"/>
        <v>17.03</v>
      </c>
      <c r="CC6" s="35">
        <f t="shared" si="3"/>
        <v>17.07</v>
      </c>
      <c r="CD6" s="35">
        <f t="shared" si="3"/>
        <v>17.22</v>
      </c>
      <c r="CE6" s="35">
        <f t="shared" si="3"/>
        <v>17.440000000000001</v>
      </c>
      <c r="CF6" s="35">
        <f t="shared" ref="CF6" si="4">CF7</f>
        <v>18.62</v>
      </c>
      <c r="CG6" s="33" t="str">
        <f>IF(CG7="-","【-】","【"&amp;SUBSTITUTE(TEXT(CG7,"#,##0.00"),"-","△")&amp;"】")</f>
        <v>【20.26】</v>
      </c>
      <c r="CH6" s="35">
        <f t="shared" ref="CH6:CQ6" si="5">CH7</f>
        <v>32.619999999999997</v>
      </c>
      <c r="CI6" s="35">
        <f>CI7</f>
        <v>30.44</v>
      </c>
      <c r="CJ6" s="35">
        <f>CJ7</f>
        <v>26.71</v>
      </c>
      <c r="CK6" s="35">
        <f>CK7</f>
        <v>29.79</v>
      </c>
      <c r="CL6" s="35">
        <f t="shared" si="5"/>
        <v>29.25</v>
      </c>
      <c r="CM6" s="35">
        <f t="shared" si="5"/>
        <v>58.56</v>
      </c>
      <c r="CN6" s="35">
        <f t="shared" si="5"/>
        <v>57.96</v>
      </c>
      <c r="CO6" s="35">
        <f t="shared" si="5"/>
        <v>56</v>
      </c>
      <c r="CP6" s="35">
        <f t="shared" si="5"/>
        <v>56.81</v>
      </c>
      <c r="CQ6" s="35">
        <f t="shared" si="5"/>
        <v>55.65</v>
      </c>
      <c r="CR6" s="33" t="str">
        <f>IF(CR7="-","【-】","【"&amp;SUBSTITUTE(TEXT(CR7,"#,##0.00"),"-","△")&amp;"】")</f>
        <v>【53.19】</v>
      </c>
      <c r="CS6" s="35">
        <f t="shared" ref="CS6:DB6" si="6">CS7</f>
        <v>71.08</v>
      </c>
      <c r="CT6" s="35">
        <f>CT7</f>
        <v>70.77</v>
      </c>
      <c r="CU6" s="35">
        <f>CU7</f>
        <v>70.77</v>
      </c>
      <c r="CV6" s="35">
        <f>CV7</f>
        <v>70.61</v>
      </c>
      <c r="CW6" s="35">
        <f t="shared" si="6"/>
        <v>70.44</v>
      </c>
      <c r="CX6" s="35">
        <f t="shared" si="6"/>
        <v>80.5</v>
      </c>
      <c r="CY6" s="35">
        <f t="shared" si="6"/>
        <v>80.540000000000006</v>
      </c>
      <c r="CZ6" s="35">
        <f t="shared" si="6"/>
        <v>80.08</v>
      </c>
      <c r="DA6" s="35">
        <f t="shared" si="6"/>
        <v>79.69</v>
      </c>
      <c r="DB6" s="35">
        <f t="shared" si="6"/>
        <v>78.66</v>
      </c>
      <c r="DC6" s="33" t="str">
        <f>IF(DC7="-","【-】","【"&amp;SUBSTITUTE(TEXT(DC7,"#,##0.00"),"-","△")&amp;"】")</f>
        <v>【75.85】</v>
      </c>
      <c r="DD6" s="35">
        <f t="shared" ref="DD6:DM6" si="7">DD7</f>
        <v>55.51</v>
      </c>
      <c r="DE6" s="35">
        <f>DE7</f>
        <v>55.43</v>
      </c>
      <c r="DF6" s="35">
        <f>DF7</f>
        <v>55.5</v>
      </c>
      <c r="DG6" s="35">
        <f>DG7</f>
        <v>57.06</v>
      </c>
      <c r="DH6" s="35">
        <f t="shared" si="7"/>
        <v>56.11</v>
      </c>
      <c r="DI6" s="35">
        <f t="shared" si="7"/>
        <v>59.48</v>
      </c>
      <c r="DJ6" s="35">
        <f t="shared" si="7"/>
        <v>60.09</v>
      </c>
      <c r="DK6" s="35">
        <f t="shared" si="7"/>
        <v>60.35</v>
      </c>
      <c r="DL6" s="35">
        <f t="shared" si="7"/>
        <v>61.07</v>
      </c>
      <c r="DM6" s="35">
        <f t="shared" si="7"/>
        <v>61.99</v>
      </c>
      <c r="DN6" s="33" t="str">
        <f>IF(DN7="-","【-】","【"&amp;SUBSTITUTE(TEXT(DN7,"#,##0.00"),"-","△")&amp;"】")</f>
        <v>【61.17】</v>
      </c>
      <c r="DO6" s="35">
        <f t="shared" ref="DO6:DX6" si="8">DO7</f>
        <v>47.8</v>
      </c>
      <c r="DP6" s="35">
        <f>DP7</f>
        <v>45.95</v>
      </c>
      <c r="DQ6" s="35">
        <f>DQ7</f>
        <v>43.96</v>
      </c>
      <c r="DR6" s="35">
        <f>DR7</f>
        <v>44.17</v>
      </c>
      <c r="DS6" s="35">
        <f t="shared" si="8"/>
        <v>44.07</v>
      </c>
      <c r="DT6" s="35">
        <f t="shared" si="8"/>
        <v>48.09</v>
      </c>
      <c r="DU6" s="35">
        <f t="shared" si="8"/>
        <v>50.93</v>
      </c>
      <c r="DV6" s="35">
        <f t="shared" si="8"/>
        <v>52.07</v>
      </c>
      <c r="DW6" s="35">
        <f t="shared" si="8"/>
        <v>50.36</v>
      </c>
      <c r="DX6" s="35">
        <f t="shared" si="8"/>
        <v>51.48</v>
      </c>
      <c r="DY6" s="33" t="str">
        <f>IF(DY7="-","【-】","【"&amp;SUBSTITUTE(TEXT(DY7,"#,##0.00"),"-","△")&amp;"】")</f>
        <v>【49.58】</v>
      </c>
      <c r="DZ6" s="35">
        <f t="shared" ref="DZ6:EI6" si="9">DZ7</f>
        <v>2.4</v>
      </c>
      <c r="EA6" s="35">
        <f>EA7</f>
        <v>0.97</v>
      </c>
      <c r="EB6" s="35">
        <f>EB7</f>
        <v>1.25</v>
      </c>
      <c r="EC6" s="35">
        <f>EC7</f>
        <v>0</v>
      </c>
      <c r="ED6" s="35">
        <f t="shared" si="9"/>
        <v>1.34</v>
      </c>
      <c r="EE6" s="35">
        <f t="shared" si="9"/>
        <v>0.13</v>
      </c>
      <c r="EF6" s="35">
        <f t="shared" si="9"/>
        <v>0.22</v>
      </c>
      <c r="EG6" s="35">
        <f t="shared" si="9"/>
        <v>0.5</v>
      </c>
      <c r="EH6" s="35">
        <f t="shared" si="9"/>
        <v>0.2</v>
      </c>
      <c r="EI6" s="35">
        <f t="shared" si="9"/>
        <v>0.24</v>
      </c>
      <c r="EJ6" s="33" t="str">
        <f>IF(EJ7="-","【-】","【"&amp;SUBSTITUTE(TEXT(EJ7,"#,##0.00"),"-","△")&amp;"】")</f>
        <v>【0.21】</v>
      </c>
    </row>
    <row r="7" spans="1:140" s="36" customFormat="1" x14ac:dyDescent="0.2">
      <c r="A7"/>
      <c r="B7" s="37" t="s">
        <v>87</v>
      </c>
      <c r="C7" s="37" t="s">
        <v>88</v>
      </c>
      <c r="D7" s="37" t="s">
        <v>89</v>
      </c>
      <c r="E7" s="37" t="s">
        <v>90</v>
      </c>
      <c r="F7" s="37" t="s">
        <v>91</v>
      </c>
      <c r="G7" s="37" t="s">
        <v>92</v>
      </c>
      <c r="H7" s="37" t="s">
        <v>93</v>
      </c>
      <c r="I7" s="37" t="s">
        <v>94</v>
      </c>
      <c r="J7" s="37" t="s">
        <v>95</v>
      </c>
      <c r="K7" s="38">
        <v>362000</v>
      </c>
      <c r="L7" s="37" t="s">
        <v>96</v>
      </c>
      <c r="M7" s="38">
        <v>1</v>
      </c>
      <c r="N7" s="38">
        <v>105895</v>
      </c>
      <c r="O7" s="39" t="s">
        <v>97</v>
      </c>
      <c r="P7" s="39">
        <v>82.9</v>
      </c>
      <c r="Q7" s="38">
        <v>68</v>
      </c>
      <c r="R7" s="38">
        <v>255000</v>
      </c>
      <c r="S7" s="37" t="s">
        <v>98</v>
      </c>
      <c r="T7" s="40">
        <v>143.05000000000001</v>
      </c>
      <c r="U7" s="40">
        <v>135.29</v>
      </c>
      <c r="V7" s="40">
        <v>135.09</v>
      </c>
      <c r="W7" s="40">
        <v>138.9</v>
      </c>
      <c r="X7" s="40">
        <v>135.11000000000001</v>
      </c>
      <c r="Y7" s="40">
        <v>120.32</v>
      </c>
      <c r="Z7" s="40">
        <v>119.89</v>
      </c>
      <c r="AA7" s="40">
        <v>119.93</v>
      </c>
      <c r="AB7" s="40">
        <v>118.4</v>
      </c>
      <c r="AC7" s="41">
        <v>113.04</v>
      </c>
      <c r="AD7" s="40">
        <v>112.6</v>
      </c>
      <c r="AE7" s="40">
        <v>0</v>
      </c>
      <c r="AF7" s="40">
        <v>0</v>
      </c>
      <c r="AG7" s="40">
        <v>0</v>
      </c>
      <c r="AH7" s="40">
        <v>0</v>
      </c>
      <c r="AI7" s="40">
        <v>0</v>
      </c>
      <c r="AJ7" s="40">
        <v>17.88</v>
      </c>
      <c r="AK7" s="40">
        <v>16.670000000000002</v>
      </c>
      <c r="AL7" s="40">
        <v>9.4700000000000006</v>
      </c>
      <c r="AM7" s="40">
        <v>11.03</v>
      </c>
      <c r="AN7" s="40">
        <v>1.88</v>
      </c>
      <c r="AO7" s="40">
        <v>29.72</v>
      </c>
      <c r="AP7" s="40">
        <v>481.65</v>
      </c>
      <c r="AQ7" s="40">
        <v>403.77</v>
      </c>
      <c r="AR7" s="40">
        <v>407.02</v>
      </c>
      <c r="AS7" s="40">
        <v>654.07000000000005</v>
      </c>
      <c r="AT7" s="40">
        <v>474.59</v>
      </c>
      <c r="AU7" s="40">
        <v>394.58</v>
      </c>
      <c r="AV7" s="40">
        <v>368.36</v>
      </c>
      <c r="AW7" s="40">
        <v>380.84</v>
      </c>
      <c r="AX7" s="40">
        <v>424.64</v>
      </c>
      <c r="AY7" s="40">
        <v>427.23</v>
      </c>
      <c r="AZ7" s="40">
        <v>473</v>
      </c>
      <c r="BA7" s="40">
        <v>103.9</v>
      </c>
      <c r="BB7" s="40">
        <v>104.38</v>
      </c>
      <c r="BC7" s="40">
        <v>115.22</v>
      </c>
      <c r="BD7" s="40">
        <v>131.25</v>
      </c>
      <c r="BE7" s="40">
        <v>138.86000000000001</v>
      </c>
      <c r="BF7" s="40">
        <v>235.79</v>
      </c>
      <c r="BG7" s="40">
        <v>227.51</v>
      </c>
      <c r="BH7" s="40">
        <v>225.72</v>
      </c>
      <c r="BI7" s="40">
        <v>217.8</v>
      </c>
      <c r="BJ7" s="40">
        <v>216.05</v>
      </c>
      <c r="BK7" s="40">
        <v>233.74</v>
      </c>
      <c r="BL7" s="40">
        <v>147.04</v>
      </c>
      <c r="BM7" s="40">
        <v>137.91</v>
      </c>
      <c r="BN7" s="40">
        <v>137.4</v>
      </c>
      <c r="BO7" s="40">
        <v>142.04</v>
      </c>
      <c r="BP7" s="40">
        <v>137.84</v>
      </c>
      <c r="BQ7" s="40">
        <v>117.72</v>
      </c>
      <c r="BR7" s="40">
        <v>117.69</v>
      </c>
      <c r="BS7" s="40">
        <v>116.75</v>
      </c>
      <c r="BT7" s="40">
        <v>115.48</v>
      </c>
      <c r="BU7" s="40">
        <v>109.91</v>
      </c>
      <c r="BV7" s="40">
        <v>106.87</v>
      </c>
      <c r="BW7" s="40">
        <v>18.829999999999998</v>
      </c>
      <c r="BX7" s="40">
        <v>19.91</v>
      </c>
      <c r="BY7" s="40">
        <v>19.5</v>
      </c>
      <c r="BZ7" s="40">
        <v>19.059999999999999</v>
      </c>
      <c r="CA7" s="40">
        <v>19.88</v>
      </c>
      <c r="CB7" s="40">
        <v>17.03</v>
      </c>
      <c r="CC7" s="40">
        <v>17.07</v>
      </c>
      <c r="CD7" s="40">
        <v>17.22</v>
      </c>
      <c r="CE7" s="40">
        <v>17.440000000000001</v>
      </c>
      <c r="CF7" s="40">
        <v>18.62</v>
      </c>
      <c r="CG7" s="40">
        <v>20.260000000000002</v>
      </c>
      <c r="CH7" s="40">
        <v>32.619999999999997</v>
      </c>
      <c r="CI7" s="40">
        <v>30.44</v>
      </c>
      <c r="CJ7" s="40">
        <v>26.71</v>
      </c>
      <c r="CK7" s="40">
        <v>29.79</v>
      </c>
      <c r="CL7" s="40">
        <v>29.25</v>
      </c>
      <c r="CM7" s="40">
        <v>58.56</v>
      </c>
      <c r="CN7" s="40">
        <v>57.96</v>
      </c>
      <c r="CO7" s="40">
        <v>56</v>
      </c>
      <c r="CP7" s="40">
        <v>56.81</v>
      </c>
      <c r="CQ7" s="40">
        <v>55.65</v>
      </c>
      <c r="CR7" s="40">
        <v>53.19</v>
      </c>
      <c r="CS7" s="40">
        <v>71.08</v>
      </c>
      <c r="CT7" s="40">
        <v>70.77</v>
      </c>
      <c r="CU7" s="40">
        <v>70.77</v>
      </c>
      <c r="CV7" s="40">
        <v>70.61</v>
      </c>
      <c r="CW7" s="40">
        <v>70.44</v>
      </c>
      <c r="CX7" s="40">
        <v>80.5</v>
      </c>
      <c r="CY7" s="40">
        <v>80.540000000000006</v>
      </c>
      <c r="CZ7" s="40">
        <v>80.08</v>
      </c>
      <c r="DA7" s="40">
        <v>79.69</v>
      </c>
      <c r="DB7" s="40">
        <v>78.66</v>
      </c>
      <c r="DC7" s="40">
        <v>75.849999999999994</v>
      </c>
      <c r="DD7" s="40">
        <v>55.51</v>
      </c>
      <c r="DE7" s="40">
        <v>55.43</v>
      </c>
      <c r="DF7" s="40">
        <v>55.5</v>
      </c>
      <c r="DG7" s="40">
        <v>57.06</v>
      </c>
      <c r="DH7" s="40">
        <v>56.11</v>
      </c>
      <c r="DI7" s="40">
        <v>59.48</v>
      </c>
      <c r="DJ7" s="40">
        <v>60.09</v>
      </c>
      <c r="DK7" s="40">
        <v>60.35</v>
      </c>
      <c r="DL7" s="40">
        <v>61.07</v>
      </c>
      <c r="DM7" s="40">
        <v>61.99</v>
      </c>
      <c r="DN7" s="40">
        <v>61.17</v>
      </c>
      <c r="DO7" s="40">
        <v>47.8</v>
      </c>
      <c r="DP7" s="40">
        <v>45.95</v>
      </c>
      <c r="DQ7" s="40">
        <v>43.96</v>
      </c>
      <c r="DR7" s="40">
        <v>44.17</v>
      </c>
      <c r="DS7" s="40">
        <v>44.07</v>
      </c>
      <c r="DT7" s="40">
        <v>48.09</v>
      </c>
      <c r="DU7" s="40">
        <v>50.93</v>
      </c>
      <c r="DV7" s="40">
        <v>52.07</v>
      </c>
      <c r="DW7" s="40">
        <v>50.36</v>
      </c>
      <c r="DX7" s="40">
        <v>51.48</v>
      </c>
      <c r="DY7" s="40">
        <v>49.58</v>
      </c>
      <c r="DZ7" s="40">
        <v>2.4</v>
      </c>
      <c r="EA7" s="40">
        <v>0.97</v>
      </c>
      <c r="EB7" s="40">
        <v>1.25</v>
      </c>
      <c r="EC7" s="40">
        <v>0</v>
      </c>
      <c r="ED7" s="40">
        <v>1.34</v>
      </c>
      <c r="EE7" s="40">
        <v>0.13</v>
      </c>
      <c r="EF7" s="40">
        <v>0.22</v>
      </c>
      <c r="EG7" s="40">
        <v>0.5</v>
      </c>
      <c r="EH7" s="40">
        <v>0.2</v>
      </c>
      <c r="EI7" s="40">
        <v>0.24</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f>IF(T6="-",NA(),T6)</f>
        <v>143.05000000000001</v>
      </c>
      <c r="V11" s="48">
        <f>IF(U6="-",NA(),U6)</f>
        <v>135.29</v>
      </c>
      <c r="W11" s="48">
        <f>IF(V6="-",NA(),V6)</f>
        <v>135.09</v>
      </c>
      <c r="X11" s="48">
        <f>IF(W6="-",NA(),W6)</f>
        <v>138.9</v>
      </c>
      <c r="Y11" s="48">
        <f>IF(X6="-",NA(),X6)</f>
        <v>135.11000000000001</v>
      </c>
      <c r="AE11" s="47" t="s">
        <v>23</v>
      </c>
      <c r="AF11" s="48">
        <f>IF(AE6="-",NA(),AE6)</f>
        <v>0</v>
      </c>
      <c r="AG11" s="48">
        <f>IF(AF6="-",NA(),AF6)</f>
        <v>0</v>
      </c>
      <c r="AH11" s="48">
        <f>IF(AG6="-",NA(),AG6)</f>
        <v>0</v>
      </c>
      <c r="AI11" s="48">
        <f>IF(AH6="-",NA(),AH6)</f>
        <v>0</v>
      </c>
      <c r="AJ11" s="48">
        <f>IF(AI6="-",NA(),AI6)</f>
        <v>0</v>
      </c>
      <c r="AP11" s="47" t="s">
        <v>23</v>
      </c>
      <c r="AQ11" s="48">
        <f>IF(AP6="-",NA(),AP6)</f>
        <v>481.65</v>
      </c>
      <c r="AR11" s="48">
        <f>IF(AQ6="-",NA(),AQ6)</f>
        <v>403.77</v>
      </c>
      <c r="AS11" s="48">
        <f>IF(AR6="-",NA(),AR6)</f>
        <v>407.02</v>
      </c>
      <c r="AT11" s="48">
        <f>IF(AS6="-",NA(),AS6)</f>
        <v>654.07000000000005</v>
      </c>
      <c r="AU11" s="48">
        <f>IF(AT6="-",NA(),AT6)</f>
        <v>474.59</v>
      </c>
      <c r="BA11" s="47" t="s">
        <v>23</v>
      </c>
      <c r="BB11" s="48">
        <f>IF(BA6="-",NA(),BA6)</f>
        <v>103.9</v>
      </c>
      <c r="BC11" s="48">
        <f>IF(BB6="-",NA(),BB6)</f>
        <v>104.38</v>
      </c>
      <c r="BD11" s="48">
        <f>IF(BC6="-",NA(),BC6)</f>
        <v>115.22</v>
      </c>
      <c r="BE11" s="48">
        <f>IF(BD6="-",NA(),BD6)</f>
        <v>131.25</v>
      </c>
      <c r="BF11" s="48">
        <f>IF(BE6="-",NA(),BE6)</f>
        <v>138.86000000000001</v>
      </c>
      <c r="BL11" s="47" t="s">
        <v>23</v>
      </c>
      <c r="BM11" s="48">
        <f>IF(BL6="-",NA(),BL6)</f>
        <v>147.04</v>
      </c>
      <c r="BN11" s="48">
        <f>IF(BM6="-",NA(),BM6)</f>
        <v>137.91</v>
      </c>
      <c r="BO11" s="48">
        <f>IF(BN6="-",NA(),BN6)</f>
        <v>137.4</v>
      </c>
      <c r="BP11" s="48">
        <f>IF(BO6="-",NA(),BO6)</f>
        <v>142.04</v>
      </c>
      <c r="BQ11" s="48">
        <f>IF(BP6="-",NA(),BP6)</f>
        <v>137.84</v>
      </c>
      <c r="BW11" s="47" t="s">
        <v>23</v>
      </c>
      <c r="BX11" s="48">
        <f>IF(BW6="-",NA(),BW6)</f>
        <v>18.829999999999998</v>
      </c>
      <c r="BY11" s="48">
        <f>IF(BX6="-",NA(),BX6)</f>
        <v>19.91</v>
      </c>
      <c r="BZ11" s="48">
        <f>IF(BY6="-",NA(),BY6)</f>
        <v>19.5</v>
      </c>
      <c r="CA11" s="48">
        <f>IF(BZ6="-",NA(),BZ6)</f>
        <v>19.059999999999999</v>
      </c>
      <c r="CB11" s="48">
        <f>IF(CA6="-",NA(),CA6)</f>
        <v>19.88</v>
      </c>
      <c r="CH11" s="47" t="s">
        <v>23</v>
      </c>
      <c r="CI11" s="48">
        <f>IF(CH6="-",NA(),CH6)</f>
        <v>32.619999999999997</v>
      </c>
      <c r="CJ11" s="48">
        <f>IF(CI6="-",NA(),CI6)</f>
        <v>30.44</v>
      </c>
      <c r="CK11" s="48">
        <f>IF(CJ6="-",NA(),CJ6)</f>
        <v>26.71</v>
      </c>
      <c r="CL11" s="48">
        <f>IF(CK6="-",NA(),CK6)</f>
        <v>29.79</v>
      </c>
      <c r="CM11" s="48">
        <f>IF(CL6="-",NA(),CL6)</f>
        <v>29.25</v>
      </c>
      <c r="CS11" s="47" t="s">
        <v>23</v>
      </c>
      <c r="CT11" s="48">
        <f>IF(CS6="-",NA(),CS6)</f>
        <v>71.08</v>
      </c>
      <c r="CU11" s="48">
        <f>IF(CT6="-",NA(),CT6)</f>
        <v>70.77</v>
      </c>
      <c r="CV11" s="48">
        <f>IF(CU6="-",NA(),CU6)</f>
        <v>70.77</v>
      </c>
      <c r="CW11" s="48">
        <f>IF(CV6="-",NA(),CV6)</f>
        <v>70.61</v>
      </c>
      <c r="CX11" s="48">
        <f>IF(CW6="-",NA(),CW6)</f>
        <v>70.44</v>
      </c>
      <c r="DD11" s="47" t="s">
        <v>23</v>
      </c>
      <c r="DE11" s="48">
        <f>IF(DD6="-",NA(),DD6)</f>
        <v>55.51</v>
      </c>
      <c r="DF11" s="48">
        <f>IF(DE6="-",NA(),DE6)</f>
        <v>55.43</v>
      </c>
      <c r="DG11" s="48">
        <f>IF(DF6="-",NA(),DF6)</f>
        <v>55.5</v>
      </c>
      <c r="DH11" s="48">
        <f>IF(DG6="-",NA(),DG6)</f>
        <v>57.06</v>
      </c>
      <c r="DI11" s="48">
        <f>IF(DH6="-",NA(),DH6)</f>
        <v>56.11</v>
      </c>
      <c r="DO11" s="47" t="s">
        <v>23</v>
      </c>
      <c r="DP11" s="48">
        <f>IF(DO6="-",NA(),DO6)</f>
        <v>47.8</v>
      </c>
      <c r="DQ11" s="48">
        <f>IF(DP6="-",NA(),DP6)</f>
        <v>45.95</v>
      </c>
      <c r="DR11" s="48">
        <f>IF(DQ6="-",NA(),DQ6)</f>
        <v>43.96</v>
      </c>
      <c r="DS11" s="48">
        <f>IF(DR6="-",NA(),DR6)</f>
        <v>44.17</v>
      </c>
      <c r="DT11" s="48">
        <f>IF(DS6="-",NA(),DS6)</f>
        <v>44.07</v>
      </c>
      <c r="DZ11" s="47" t="s">
        <v>23</v>
      </c>
      <c r="EA11" s="48">
        <f>IF(DZ6="-",NA(),DZ6)</f>
        <v>2.4</v>
      </c>
      <c r="EB11" s="48">
        <f>IF(EA6="-",NA(),EA6)</f>
        <v>0.97</v>
      </c>
      <c r="EC11" s="48">
        <f>IF(EB6="-",NA(),EB6)</f>
        <v>1.25</v>
      </c>
      <c r="ED11" s="48">
        <f>IF(EC6="-",NA(),EC6)</f>
        <v>0</v>
      </c>
      <c r="EE11" s="48">
        <f>IF(ED6="-",NA(),ED6)</f>
        <v>1.34</v>
      </c>
    </row>
    <row r="12" spans="1:140" x14ac:dyDescent="0.2">
      <c r="T12" s="47" t="s">
        <v>24</v>
      </c>
      <c r="U12" s="48">
        <f>IF(Y6="-",NA(),Y6)</f>
        <v>120.32</v>
      </c>
      <c r="V12" s="48">
        <f>IF(Z6="-",NA(),Z6)</f>
        <v>119.89</v>
      </c>
      <c r="W12" s="48">
        <f>IF(AA6="-",NA(),AA6)</f>
        <v>119.93</v>
      </c>
      <c r="X12" s="48">
        <f>IF(AB6="-",NA(),AB6)</f>
        <v>118.4</v>
      </c>
      <c r="Y12" s="48">
        <f>IF(AC6="-",NA(),AC6)</f>
        <v>113.04</v>
      </c>
      <c r="AE12" s="47" t="s">
        <v>24</v>
      </c>
      <c r="AF12" s="48">
        <f>IF(AJ6="-",NA(),AJ6)</f>
        <v>17.88</v>
      </c>
      <c r="AG12" s="48">
        <f t="shared" ref="AG12:AJ12" si="10">IF(AK6="-",NA(),AK6)</f>
        <v>16.670000000000002</v>
      </c>
      <c r="AH12" s="48">
        <f t="shared" si="10"/>
        <v>9.4700000000000006</v>
      </c>
      <c r="AI12" s="48">
        <f t="shared" si="10"/>
        <v>11.03</v>
      </c>
      <c r="AJ12" s="48">
        <f t="shared" si="10"/>
        <v>1.88</v>
      </c>
      <c r="AP12" s="47" t="s">
        <v>24</v>
      </c>
      <c r="AQ12" s="48">
        <f>IF(AU6="-",NA(),AU6)</f>
        <v>394.58</v>
      </c>
      <c r="AR12" s="48">
        <f t="shared" ref="AR12:AU12" si="11">IF(AV6="-",NA(),AV6)</f>
        <v>368.36</v>
      </c>
      <c r="AS12" s="48">
        <f t="shared" si="11"/>
        <v>380.84</v>
      </c>
      <c r="AT12" s="48">
        <f t="shared" si="11"/>
        <v>424.64</v>
      </c>
      <c r="AU12" s="48">
        <f t="shared" si="11"/>
        <v>427.23</v>
      </c>
      <c r="BA12" s="47" t="s">
        <v>24</v>
      </c>
      <c r="BB12" s="48">
        <f>IF(BF6="-",NA(),BF6)</f>
        <v>235.79</v>
      </c>
      <c r="BC12" s="48">
        <f t="shared" ref="BC12:BF12" si="12">IF(BG6="-",NA(),BG6)</f>
        <v>227.51</v>
      </c>
      <c r="BD12" s="48">
        <f t="shared" si="12"/>
        <v>225.72</v>
      </c>
      <c r="BE12" s="48">
        <f t="shared" si="12"/>
        <v>217.8</v>
      </c>
      <c r="BF12" s="48">
        <f t="shared" si="12"/>
        <v>216.05</v>
      </c>
      <c r="BL12" s="47" t="s">
        <v>24</v>
      </c>
      <c r="BM12" s="48">
        <f>IF(BQ6="-",NA(),BQ6)</f>
        <v>117.72</v>
      </c>
      <c r="BN12" s="48">
        <f t="shared" ref="BN12:BQ12" si="13">IF(BR6="-",NA(),BR6)</f>
        <v>117.69</v>
      </c>
      <c r="BO12" s="48">
        <f t="shared" si="13"/>
        <v>116.75</v>
      </c>
      <c r="BP12" s="48">
        <f t="shared" si="13"/>
        <v>115.48</v>
      </c>
      <c r="BQ12" s="48">
        <f t="shared" si="13"/>
        <v>109.91</v>
      </c>
      <c r="BW12" s="47" t="s">
        <v>24</v>
      </c>
      <c r="BX12" s="48">
        <f>IF(CB6="-",NA(),CB6)</f>
        <v>17.03</v>
      </c>
      <c r="BY12" s="48">
        <f t="shared" ref="BY12:CB12" si="14">IF(CC6="-",NA(),CC6)</f>
        <v>17.07</v>
      </c>
      <c r="BZ12" s="48">
        <f t="shared" si="14"/>
        <v>17.22</v>
      </c>
      <c r="CA12" s="48">
        <f t="shared" si="14"/>
        <v>17.440000000000001</v>
      </c>
      <c r="CB12" s="48">
        <f t="shared" si="14"/>
        <v>18.62</v>
      </c>
      <c r="CH12" s="47" t="s">
        <v>24</v>
      </c>
      <c r="CI12" s="48">
        <f>IF(CM6="-",NA(),CM6)</f>
        <v>58.56</v>
      </c>
      <c r="CJ12" s="48">
        <f t="shared" ref="CJ12:CM12" si="15">IF(CN6="-",NA(),CN6)</f>
        <v>57.96</v>
      </c>
      <c r="CK12" s="48">
        <f t="shared" si="15"/>
        <v>56</v>
      </c>
      <c r="CL12" s="48">
        <f t="shared" si="15"/>
        <v>56.81</v>
      </c>
      <c r="CM12" s="48">
        <f t="shared" si="15"/>
        <v>55.65</v>
      </c>
      <c r="CS12" s="47" t="s">
        <v>24</v>
      </c>
      <c r="CT12" s="48">
        <f>IF(CX6="-",NA(),CX6)</f>
        <v>80.5</v>
      </c>
      <c r="CU12" s="48">
        <f t="shared" ref="CU12:CX12" si="16">IF(CY6="-",NA(),CY6)</f>
        <v>80.540000000000006</v>
      </c>
      <c r="CV12" s="48">
        <f t="shared" si="16"/>
        <v>80.08</v>
      </c>
      <c r="CW12" s="48">
        <f t="shared" si="16"/>
        <v>79.69</v>
      </c>
      <c r="CX12" s="48">
        <f t="shared" si="16"/>
        <v>78.66</v>
      </c>
      <c r="DD12" s="47" t="s">
        <v>24</v>
      </c>
      <c r="DE12" s="48">
        <f>IF(DI6="-",NA(),DI6)</f>
        <v>59.48</v>
      </c>
      <c r="DF12" s="48">
        <f t="shared" ref="DF12:DI12" si="17">IF(DJ6="-",NA(),DJ6)</f>
        <v>60.09</v>
      </c>
      <c r="DG12" s="48">
        <f t="shared" si="17"/>
        <v>60.35</v>
      </c>
      <c r="DH12" s="48">
        <f t="shared" si="17"/>
        <v>61.07</v>
      </c>
      <c r="DI12" s="48">
        <f t="shared" si="17"/>
        <v>61.99</v>
      </c>
      <c r="DO12" s="47" t="s">
        <v>24</v>
      </c>
      <c r="DP12" s="48">
        <f>IF(DT6="-",NA(),DT6)</f>
        <v>48.09</v>
      </c>
      <c r="DQ12" s="48">
        <f t="shared" ref="DQ12:DT12" si="18">IF(DU6="-",NA(),DU6)</f>
        <v>50.93</v>
      </c>
      <c r="DR12" s="48">
        <f t="shared" si="18"/>
        <v>52.07</v>
      </c>
      <c r="DS12" s="48">
        <f t="shared" si="18"/>
        <v>50.36</v>
      </c>
      <c r="DT12" s="48">
        <f t="shared" si="18"/>
        <v>51.48</v>
      </c>
      <c r="DZ12" s="47" t="s">
        <v>24</v>
      </c>
      <c r="EA12" s="48">
        <f>IF(EE6="-",NA(),EE6)</f>
        <v>0.13</v>
      </c>
      <c r="EB12" s="48">
        <f t="shared" ref="EB12:EE12" si="19">IF(EF6="-",NA(),EF6)</f>
        <v>0.22</v>
      </c>
      <c r="EC12" s="48">
        <f t="shared" si="19"/>
        <v>0.5</v>
      </c>
      <c r="ED12" s="48">
        <f t="shared" si="19"/>
        <v>0.2</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2024-03-06T22:32:54Z</dcterms:modified>
</cp:coreProperties>
</file>