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kfs01\2025\s1336\01_医療整備グループ\1000_医療機関等物価高騰対応支援金\R7年度(R7.12補)\05_ホームページ\修正\"/>
    </mc:Choice>
  </mc:AlternateContent>
  <xr:revisionPtr revIDLastSave="0" documentId="13_ncr:1_{8454A022-5D55-450A-BEC1-81A2177674FC}" xr6:coauthVersionLast="47" xr6:coauthVersionMax="47" xr10:uidLastSave="{00000000-0000-0000-0000-000000000000}"/>
  <bookViews>
    <workbookView xWindow="-28920" yWindow="1590" windowWidth="29040" windowHeight="15720" tabRatio="813" xr2:uid="{00000000-000D-0000-FFFF-FFFF00000000}"/>
  </bookViews>
  <sheets>
    <sheet name="支給申請書兼請求書（医療機関等→都道府県）" sheetId="64" r:id="rId1"/>
    <sheet name="【有床診】【総額及び平均額】賃上げ支援事業実績報告書" sheetId="114" state="hidden" r:id="rId2"/>
    <sheet name="【有床診】賃上げ支援事業（申請書）" sheetId="96" r:id="rId3"/>
    <sheet name="【無床診】賃上げ支援事業（申請書）" sheetId="101" r:id="rId4"/>
    <sheet name="【薬局】賃上げ支援事業（申請書）" sheetId="103" r:id="rId5"/>
    <sheet name="【訪看ST】賃上げ支援事業（申請書）" sheetId="102" r:id="rId6"/>
    <sheet name="【訪問看護ＳＴ】【総額及び平均額】賃上げ支援事業実績報告書" sheetId="119" state="hidden" r:id="rId7"/>
    <sheet name="【訪問看護ＳＴ】別紙（2.0％超部分算定シート）" sheetId="118" state="hidden" r:id="rId8"/>
    <sheet name="【薬局】【総額及び平均額】賃上げ支援事業実績報告" sheetId="120" state="hidden" r:id="rId9"/>
    <sheet name="【薬局】別紙（2.0％超部分算定シート）" sheetId="121" state="hidden" r:id="rId10"/>
    <sheet name="【有床診】物価支援事業（申請書兼実績報告書）" sheetId="91" r:id="rId11"/>
    <sheet name="【無床診】物価支援事業（申請書兼実績報告書）" sheetId="99" r:id="rId12"/>
    <sheet name="【薬局】物価支援事業（申請書兼実績報告書）" sheetId="100" r:id="rId13"/>
    <sheet name="都道府県リスト" sheetId="62" state="hidden" r:id="rId14"/>
  </sheets>
  <definedNames>
    <definedName name="_xlnm._FilterDatabase" localSheetId="6" hidden="1">【訪問看護ＳＴ】【総額及び平均額】賃上げ支援事業実績報告書!$A$16:$O$20</definedName>
    <definedName name="_xlnm._FilterDatabase" localSheetId="7" hidden="1">'【訪問看護ＳＴ】別紙（2.0％超部分算定シート）'!$A$7:$O$8</definedName>
    <definedName name="_xlnm._FilterDatabase" localSheetId="8" hidden="1">【薬局】【総額及び平均額】賃上げ支援事業実績報告!$A$10:$O$20</definedName>
    <definedName name="_xlnm._FilterDatabase" localSheetId="9" hidden="1">'【薬局】別紙（2.0％超部分算定シート）'!$A$4:$O$8</definedName>
    <definedName name="_xlnm._FilterDatabase" localSheetId="1" hidden="1">【有床診】【総額及び平均額】賃上げ支援事業実績報告書!$A$10:$S$10</definedName>
    <definedName name="_xlnm.Print_Area" localSheetId="5">'【訪看ST】賃上げ支援事業（申請書）'!$A$1:$H$34</definedName>
    <definedName name="_xlnm.Print_Area" localSheetId="6">【訪問看護ＳＴ】【総額及び平均額】賃上げ支援事業実績報告書!$A$1:$L$20</definedName>
    <definedName name="_xlnm.Print_Area" localSheetId="7">'【訪問看護ＳＴ】別紙（2.0％超部分算定シート）'!$A$1:$L$8</definedName>
    <definedName name="_xlnm.Print_Area" localSheetId="3">'【無床診】賃上げ支援事業（申請書）'!$A$1:$H$32</definedName>
    <definedName name="_xlnm.Print_Area" localSheetId="11">'【無床診】物価支援事業（申請書兼実績報告書）'!$A$1:$H$13</definedName>
    <definedName name="_xlnm.Print_Area" localSheetId="8">【薬局】【総額及び平均額】賃上げ支援事業実績報告!$A$1:$L$20</definedName>
    <definedName name="_xlnm.Print_Area" localSheetId="4">'【薬局】賃上げ支援事業（申請書）'!$A$1:$H$32</definedName>
    <definedName name="_xlnm.Print_Area" localSheetId="12">'【薬局】物価支援事業（申請書兼実績報告書）'!$A$1:$H$24</definedName>
    <definedName name="_xlnm.Print_Area" localSheetId="9">'【薬局】別紙（2.0％超部分算定シート）'!$A$1:$L$8</definedName>
    <definedName name="_xlnm.Print_Area" localSheetId="1">【有床診】【総額及び平均額】賃上げ支援事業実績報告書!$A$1:$L$20</definedName>
    <definedName name="_xlnm.Print_Area" localSheetId="2">'【有床診】賃上げ支援事業（申請書）'!$A$1:$H$37</definedName>
    <definedName name="_xlnm.Print_Area" localSheetId="10">'【有床診】物価支援事業（申請書兼実績報告書）'!$A$1:$I$18</definedName>
    <definedName name="_xlnm.Print_Area" localSheetId="0">'支給申請書兼請求書（医療機関等→都道府県）'!$A$1:$AO$50</definedName>
    <definedName name="_xlnm.Print_Area">#REF!</definedName>
    <definedName name="_xlnm.Print_Titles" localSheetId="6">【訪問看護ＳＴ】【総額及び平均額】賃上げ支援事業実績報告書!$1:$8</definedName>
    <definedName name="_xlnm.Print_Titles" localSheetId="7">'【訪問看護ＳＴ】別紙（2.0％超部分算定シート）'!$1:$2</definedName>
    <definedName name="_xlnm.Print_Titles" localSheetId="8">【薬局】【総額及び平均額】賃上げ支援事業実績報告!$1:$8</definedName>
    <definedName name="_xlnm.Print_Titles" localSheetId="9">'【薬局】別紙（2.0％超部分算定シート）'!$1:$2</definedName>
    <definedName name="_xlnm.Print_Titles" localSheetId="1">【有床診】【総額及び平均額】賃上げ支援事業実績報告書!$1:$8</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64" l="1"/>
  <c r="H14" i="91"/>
  <c r="H11" i="91"/>
  <c r="H17" i="91" l="1"/>
  <c r="K19" i="120" l="1"/>
  <c r="J19" i="120"/>
  <c r="I19" i="120"/>
  <c r="L19" i="120" s="1"/>
  <c r="G19" i="120"/>
  <c r="F19" i="120"/>
  <c r="L13" i="120"/>
  <c r="K13" i="120"/>
  <c r="J13" i="120"/>
  <c r="I13" i="120"/>
  <c r="G13" i="120"/>
  <c r="F13" i="120" s="1"/>
  <c r="K19" i="119"/>
  <c r="J19" i="119"/>
  <c r="I19" i="119"/>
  <c r="L19" i="119" s="1"/>
  <c r="G19" i="119"/>
  <c r="F19" i="119" s="1"/>
  <c r="L13" i="119"/>
  <c r="K13" i="119"/>
  <c r="J13" i="119"/>
  <c r="I13" i="119"/>
  <c r="G13" i="119"/>
  <c r="F13" i="119" s="1"/>
  <c r="L3" i="120" l="1"/>
  <c r="L4" i="120"/>
  <c r="L14" i="119"/>
  <c r="E14" i="119"/>
  <c r="A3" i="118"/>
  <c r="L5" i="118"/>
  <c r="K5" i="118"/>
  <c r="G14" i="119" s="1"/>
  <c r="J5" i="118"/>
  <c r="F14" i="119" s="1"/>
  <c r="D5" i="118"/>
  <c r="E5" i="118" s="1"/>
  <c r="K12" i="119"/>
  <c r="J12" i="119"/>
  <c r="I12" i="119"/>
  <c r="L12" i="119" s="1"/>
  <c r="G12" i="119"/>
  <c r="F12" i="119"/>
  <c r="K11" i="119"/>
  <c r="J11" i="119"/>
  <c r="L11" i="119" s="1"/>
  <c r="I11" i="119"/>
  <c r="G11" i="119"/>
  <c r="F11" i="119"/>
  <c r="L9" i="119"/>
  <c r="H9" i="119"/>
  <c r="L7" i="120" l="1"/>
  <c r="K19" i="114"/>
  <c r="J19" i="114"/>
  <c r="I19" i="114"/>
  <c r="L19" i="114" s="1"/>
  <c r="G19" i="114"/>
  <c r="F19" i="114" s="1"/>
  <c r="G13" i="114"/>
  <c r="F13" i="114" s="1"/>
  <c r="K13" i="114"/>
  <c r="J13" i="114"/>
  <c r="I13" i="114"/>
  <c r="G20" i="120"/>
  <c r="G14" i="120"/>
  <c r="L20" i="120"/>
  <c r="L14" i="120"/>
  <c r="F20" i="120"/>
  <c r="E20" i="120"/>
  <c r="E14" i="120"/>
  <c r="A6" i="121"/>
  <c r="A3" i="121"/>
  <c r="L8" i="121"/>
  <c r="K8" i="121"/>
  <c r="J8" i="121"/>
  <c r="E8" i="121"/>
  <c r="D8" i="121"/>
  <c r="L5" i="121"/>
  <c r="K5" i="121"/>
  <c r="J5" i="121"/>
  <c r="F14" i="120" s="1"/>
  <c r="D5" i="121"/>
  <c r="E5" i="121" s="1"/>
  <c r="K18" i="120"/>
  <c r="J18" i="120"/>
  <c r="I18" i="120"/>
  <c r="G18" i="120"/>
  <c r="F18" i="120"/>
  <c r="K17" i="120"/>
  <c r="J17" i="120"/>
  <c r="I17" i="120"/>
  <c r="G17" i="120"/>
  <c r="F17" i="120"/>
  <c r="L15" i="120"/>
  <c r="H15" i="120"/>
  <c r="K12" i="120"/>
  <c r="J12" i="120"/>
  <c r="I12" i="120"/>
  <c r="G12" i="120"/>
  <c r="F12" i="120"/>
  <c r="K11" i="120"/>
  <c r="J11" i="120"/>
  <c r="I11" i="120"/>
  <c r="G11" i="120"/>
  <c r="F11" i="120"/>
  <c r="L9" i="120"/>
  <c r="H9" i="120"/>
  <c r="E20" i="119"/>
  <c r="A6" i="118"/>
  <c r="K18" i="119"/>
  <c r="J18" i="119"/>
  <c r="I18" i="119"/>
  <c r="G18" i="119"/>
  <c r="F18" i="119"/>
  <c r="K17" i="119"/>
  <c r="J17" i="119"/>
  <c r="I17" i="119"/>
  <c r="G17" i="119"/>
  <c r="F17" i="119"/>
  <c r="L15" i="119"/>
  <c r="H15" i="119"/>
  <c r="L8" i="118"/>
  <c r="L20" i="119" s="1"/>
  <c r="L3" i="119" s="1"/>
  <c r="K8" i="118"/>
  <c r="G20" i="119" s="1"/>
  <c r="J8" i="118"/>
  <c r="F20" i="119" s="1"/>
  <c r="D8" i="118"/>
  <c r="E8" i="118" s="1"/>
  <c r="E20" i="114"/>
  <c r="E14" i="114"/>
  <c r="L20" i="114"/>
  <c r="G20" i="114"/>
  <c r="F20" i="114"/>
  <c r="L14" i="114"/>
  <c r="L3" i="114" s="1"/>
  <c r="G14" i="114"/>
  <c r="F14" i="114"/>
  <c r="H15" i="114"/>
  <c r="H9" i="114"/>
  <c r="L15" i="114"/>
  <c r="F17" i="114"/>
  <c r="G17" i="114"/>
  <c r="I17" i="114"/>
  <c r="J17" i="114"/>
  <c r="K17" i="114"/>
  <c r="F18" i="114"/>
  <c r="G18" i="114"/>
  <c r="I18" i="114"/>
  <c r="J18" i="114"/>
  <c r="K18" i="114"/>
  <c r="K12" i="114"/>
  <c r="J12" i="114"/>
  <c r="I12" i="114"/>
  <c r="G12" i="114"/>
  <c r="F12" i="114"/>
  <c r="K11" i="114"/>
  <c r="J11" i="114"/>
  <c r="I11" i="114"/>
  <c r="G11" i="114"/>
  <c r="F11" i="114"/>
  <c r="L9" i="114"/>
  <c r="L13" i="114" l="1"/>
  <c r="G5" i="119"/>
  <c r="G5" i="114"/>
  <c r="L17" i="119"/>
  <c r="G5" i="120"/>
  <c r="L11" i="120"/>
  <c r="L18" i="120"/>
  <c r="L12" i="120"/>
  <c r="L17" i="120"/>
  <c r="L18" i="119"/>
  <c r="L17" i="114"/>
  <c r="L18" i="114"/>
  <c r="L12" i="114"/>
  <c r="L11" i="114"/>
  <c r="L6" i="120" l="1"/>
  <c r="G4" i="120"/>
  <c r="G3" i="120"/>
  <c r="L1" i="120"/>
  <c r="G4" i="119"/>
  <c r="G3" i="119"/>
  <c r="L1" i="119"/>
  <c r="G4" i="114"/>
  <c r="G3" i="114"/>
  <c r="L1" i="114"/>
  <c r="L5" i="120" l="1"/>
  <c r="L4" i="119"/>
  <c r="L7" i="119" l="1"/>
  <c r="L5" i="119"/>
  <c r="L6" i="119"/>
  <c r="L4" i="114"/>
  <c r="L7" i="114" l="1"/>
  <c r="L5" i="114"/>
  <c r="L6" i="114"/>
</calcChain>
</file>

<file path=xl/sharedStrings.xml><?xml version="1.0" encoding="utf-8"?>
<sst xmlns="http://schemas.openxmlformats.org/spreadsheetml/2006/main" count="578" uniqueCount="211">
  <si>
    <t>１．申請者の情報</t>
    <rPh sb="2" eb="4">
      <t>シンセイ</t>
    </rPh>
    <rPh sb="4" eb="5">
      <t>シャ</t>
    </rPh>
    <rPh sb="6" eb="8">
      <t>ジョウホウ</t>
    </rPh>
    <phoneticPr fontId="37"/>
  </si>
  <si>
    <t>電話番号</t>
    <rPh sb="0" eb="2">
      <t>デンワ</t>
    </rPh>
    <rPh sb="2" eb="4">
      <t>バンゴウ</t>
    </rPh>
    <phoneticPr fontId="37"/>
  </si>
  <si>
    <t>支給申請額(円)</t>
    <rPh sb="0" eb="2">
      <t>シキュウ</t>
    </rPh>
    <rPh sb="2" eb="4">
      <t>シンセイ</t>
    </rPh>
    <rPh sb="4" eb="5">
      <t>ガク</t>
    </rPh>
    <rPh sb="6" eb="7">
      <t>エン</t>
    </rPh>
    <phoneticPr fontId="37"/>
  </si>
  <si>
    <t>合計</t>
    <rPh sb="0" eb="2">
      <t>ゴウケイ</t>
    </rPh>
    <phoneticPr fontId="36"/>
  </si>
  <si>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</si>
  <si>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</si>
  <si>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</si>
  <si>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</si>
  <si>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</si>
  <si>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</si>
  <si>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</si>
  <si>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</si>
  <si>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</si>
  <si>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</si>
  <si>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</si>
  <si>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</si>
  <si>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</si>
  <si>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</si>
  <si>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</si>
  <si>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</si>
  <si>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</si>
  <si>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</si>
  <si>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</si>
  <si>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</si>
  <si>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</si>
  <si>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</si>
  <si>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</si>
  <si>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</si>
  <si>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</si>
  <si>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</si>
  <si>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</si>
  <si>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</si>
  <si>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</si>
  <si>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</si>
  <si>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</si>
  <si>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</si>
  <si>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</si>
  <si>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</si>
  <si>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</si>
  <si>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</si>
  <si>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</si>
  <si>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</si>
  <si>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</si>
  <si>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</si>
  <si>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</si>
  <si>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</si>
  <si>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</si>
  <si>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</si>
  <si>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</si>
  <si>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</si>
  <si>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</si>
  <si>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</si>
  <si>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 xml:space="preserve">　給付金の支給を受けたいので、下記のとおり申請します。
</t>
    <rPh sb="1" eb="4">
      <t>キュウフキン</t>
    </rPh>
    <rPh sb="5" eb="7">
      <t>シキュウ</t>
    </rPh>
    <rPh sb="8" eb="9">
      <t>ウ</t>
    </rPh>
    <rPh sb="15" eb="17">
      <t>カキ</t>
    </rPh>
    <rPh sb="21" eb="23">
      <t>シンセイ</t>
    </rPh>
    <phoneticPr fontId="37"/>
  </si>
  <si>
    <t>給付額</t>
    <rPh sb="0" eb="3">
      <t>キュウフガク</t>
    </rPh>
    <phoneticPr fontId="37"/>
  </si>
  <si>
    <t>申請額</t>
    <rPh sb="0" eb="3">
      <t>シンセイガク</t>
    </rPh>
    <phoneticPr fontId="37"/>
  </si>
  <si>
    <t>×</t>
    <phoneticPr fontId="37"/>
  </si>
  <si>
    <t>＝</t>
    <phoneticPr fontId="37"/>
  </si>
  <si>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7"/>
  </si>
  <si>
    <t>開設者：</t>
    <rPh sb="0" eb="3">
      <t>カイセツシャ</t>
    </rPh>
    <phoneticPr fontId="37"/>
  </si>
  <si>
    <t>（記載要領）</t>
    <rPh sb="1" eb="3">
      <t>キサイ</t>
    </rPh>
    <rPh sb="3" eb="5">
      <t>ヨウリョウ</t>
    </rPh>
    <phoneticPr fontId="37"/>
  </si>
  <si>
    <t>○</t>
    <phoneticPr fontId="37"/>
  </si>
  <si>
    <t>【申請額】</t>
    <rPh sb="1" eb="3">
      <t>シンセイ</t>
    </rPh>
    <rPh sb="3" eb="4">
      <t>ガク</t>
    </rPh>
    <phoneticPr fontId="37"/>
  </si>
  <si>
    <t>職種①</t>
    <rPh sb="0" eb="2">
      <t>ショクシュ</t>
    </rPh>
    <phoneticPr fontId="36"/>
  </si>
  <si>
    <t>職種②</t>
    <rPh sb="0" eb="2">
      <t>ショクシュ</t>
    </rPh>
    <phoneticPr fontId="36"/>
  </si>
  <si>
    <t>職種③</t>
    <rPh sb="0" eb="2">
      <t>ショクシュ</t>
    </rPh>
    <phoneticPr fontId="36"/>
  </si>
  <si>
    <t>医師</t>
    <rPh sb="0" eb="2">
      <t>イシ</t>
    </rPh>
    <phoneticPr fontId="36"/>
  </si>
  <si>
    <t>歯科医師</t>
    <rPh sb="0" eb="4">
      <t>シカイシ</t>
    </rPh>
    <phoneticPr fontId="36"/>
  </si>
  <si>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6"/>
  </si>
  <si>
    <t>賃金改善の内容</t>
    <rPh sb="0" eb="2">
      <t>チンギン</t>
    </rPh>
    <rPh sb="2" eb="4">
      <t>カイゼン</t>
    </rPh>
    <rPh sb="5" eb="7">
      <t>ナイヨウ</t>
    </rPh>
    <phoneticPr fontId="36"/>
  </si>
  <si>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7"/>
  </si>
  <si>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7"/>
  </si>
  <si>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7"/>
  </si>
  <si>
    <t>　賃上げ（ベースアップ分）（①対象人数×②月額×③月数）</t>
    <rPh sb="1" eb="3">
      <t>チンア</t>
    </rPh>
    <phoneticPr fontId="37"/>
  </si>
  <si>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</si>
  <si>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</si>
  <si>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</si>
  <si>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</si>
  <si>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</si>
  <si>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</si>
  <si>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賃金改善の総額</t>
    <rPh sb="0" eb="2">
      <t>チンギン</t>
    </rPh>
    <rPh sb="2" eb="4">
      <t>カイゼン</t>
    </rPh>
    <rPh sb="5" eb="7">
      <t>ソウガク</t>
    </rPh>
    <phoneticPr fontId="37"/>
  </si>
  <si>
    <t>❶≧❷の判定</t>
    <rPh sb="4" eb="6">
      <t>ハンテイ</t>
    </rPh>
    <phoneticPr fontId="36"/>
  </si>
  <si>
    <t>❶：賃金改善の総額</t>
    <rPh sb="2" eb="4">
      <t>チンギン</t>
    </rPh>
    <rPh sb="4" eb="6">
      <t>カイゼン</t>
    </rPh>
    <rPh sb="7" eb="9">
      <t>ソウガク</t>
    </rPh>
    <phoneticPr fontId="36"/>
  </si>
  <si>
    <t>❷：賃上げ支援事業の支給額</t>
    <rPh sb="2" eb="4">
      <t>チンア</t>
    </rPh>
    <rPh sb="5" eb="7">
      <t>シエン</t>
    </rPh>
    <rPh sb="7" eb="9">
      <t>ジギョウ</t>
    </rPh>
    <rPh sb="10" eb="13">
      <t>シキュウガク</t>
    </rPh>
    <phoneticPr fontId="36"/>
  </si>
  <si>
    <t>❷－❶：返還額（千円未満切り捨て）</t>
    <rPh sb="4" eb="7">
      <t>ヘンカンガク</t>
    </rPh>
    <rPh sb="8" eb="10">
      <t>センエン</t>
    </rPh>
    <rPh sb="10" eb="12">
      <t>ミマン</t>
    </rPh>
    <rPh sb="12" eb="13">
      <t>キ</t>
    </rPh>
    <rPh sb="14" eb="15">
      <t>ス</t>
    </rPh>
    <phoneticPr fontId="36"/>
  </si>
  <si>
    <t>交付確定額</t>
    <rPh sb="0" eb="2">
      <t>コウフ</t>
    </rPh>
    <rPh sb="2" eb="5">
      <t>カクテイガク</t>
    </rPh>
    <phoneticPr fontId="36"/>
  </si>
  <si>
    <t>診療所等物価支援事業</t>
    <phoneticPr fontId="36"/>
  </si>
  <si>
    <t>診療所等物価支援事業申請書兼実績報告書</t>
    <rPh sb="0" eb="4">
      <t>シンリョウジョナド</t>
    </rPh>
    <rPh sb="4" eb="6">
      <t>ブッカ</t>
    </rPh>
    <rPh sb="6" eb="8">
      <t>シエン</t>
    </rPh>
    <rPh sb="8" eb="10">
      <t>ジギョウ</t>
    </rPh>
    <rPh sb="10" eb="13">
      <t>シンセイショ</t>
    </rPh>
    <rPh sb="13" eb="14">
      <t>カ</t>
    </rPh>
    <rPh sb="14" eb="16">
      <t>ジッセキ</t>
    </rPh>
    <rPh sb="16" eb="19">
      <t>ホウコクショ</t>
    </rPh>
    <phoneticPr fontId="37"/>
  </si>
  <si>
    <t>　診療所等物価支援事業について、次のとおり申請し、診療に必要な経費を対象とした支援を受けたことを報告します。</t>
    <rPh sb="25" eb="27">
      <t>シンリョウ</t>
    </rPh>
    <rPh sb="28" eb="30">
      <t>ヒツヨウ</t>
    </rPh>
    <rPh sb="31" eb="33">
      <t>ケイヒ</t>
    </rPh>
    <rPh sb="34" eb="36">
      <t>タイショウ</t>
    </rPh>
    <rPh sb="39" eb="41">
      <t>シエン</t>
    </rPh>
    <rPh sb="42" eb="43">
      <t>ウ</t>
    </rPh>
    <rPh sb="48" eb="50">
      <t>ホウコク</t>
    </rPh>
    <phoneticPr fontId="37"/>
  </si>
  <si>
    <t>算定額</t>
    <rPh sb="0" eb="2">
      <t>サンテイ</t>
    </rPh>
    <rPh sb="2" eb="3">
      <t>ガク</t>
    </rPh>
    <phoneticPr fontId="37"/>
  </si>
  <si>
    <t>有床診療所の名称：</t>
    <rPh sb="0" eb="2">
      <t>ユウショウ</t>
    </rPh>
    <rPh sb="2" eb="5">
      <t>シンリョウジョ</t>
    </rPh>
    <rPh sb="6" eb="8">
      <t>メイショウ</t>
    </rPh>
    <phoneticPr fontId="37"/>
  </si>
  <si>
    <t>診療所等賃上げ支援事業申請書</t>
    <rPh sb="0" eb="4">
      <t>シンリョウジョナド</t>
    </rPh>
    <rPh sb="4" eb="6">
      <t>チンア</t>
    </rPh>
    <rPh sb="7" eb="9">
      <t>シエン</t>
    </rPh>
    <rPh sb="9" eb="11">
      <t>ジギョウ</t>
    </rPh>
    <rPh sb="11" eb="14">
      <t>シンセイショ</t>
    </rPh>
    <phoneticPr fontId="37"/>
  </si>
  <si>
    <t>　診療所等賃上げ支援事業について、次のとおり申請します。</t>
    <rPh sb="27" eb="28">
      <t>ツギシンセイ</t>
    </rPh>
    <phoneticPr fontId="37"/>
  </si>
  <si>
    <t>訪問看護ステーションの名称：</t>
    <rPh sb="0" eb="2">
      <t>ホウモン</t>
    </rPh>
    <rPh sb="2" eb="4">
      <t>カンゴ</t>
    </rPh>
    <rPh sb="11" eb="13">
      <t>メイショウ</t>
    </rPh>
    <phoneticPr fontId="37"/>
  </si>
  <si>
    <t>委任状の有無：</t>
    <rPh sb="0" eb="3">
      <t>イニンジョウ</t>
    </rPh>
    <rPh sb="4" eb="6">
      <t>ウム</t>
    </rPh>
    <phoneticPr fontId="36"/>
  </si>
  <si>
    <t>③月数</t>
    <rPh sb="1" eb="3">
      <t>ゲッスウ</t>
    </rPh>
    <phoneticPr fontId="36"/>
  </si>
  <si>
    <t>○</t>
  </si>
  <si>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6"/>
  </si>
  <si>
    <t>①対象人数
（常勤換算数）</t>
    <rPh sb="1" eb="3">
      <t>タイショウ</t>
    </rPh>
    <rPh sb="3" eb="5">
      <t>ニンズウ</t>
    </rPh>
    <rPh sb="7" eb="9">
      <t>ジョウキン</t>
    </rPh>
    <rPh sb="9" eb="11">
      <t>カンサン</t>
    </rPh>
    <rPh sb="11" eb="12">
      <t>スウ</t>
    </rPh>
    <phoneticPr fontId="36"/>
  </si>
  <si>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6"/>
  </si>
  <si>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6"/>
  </si>
  <si>
    <t>1名あたり平均額（月額）</t>
    <rPh sb="1" eb="2">
      <t>メイ</t>
    </rPh>
    <rPh sb="5" eb="8">
      <t>ヘイキンガク</t>
    </rPh>
    <rPh sb="9" eb="11">
      <t>ゲツガク</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</si>
  <si>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</si>
  <si>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6"/>
  </si>
  <si>
    <t>別紙で算定してください。</t>
    <rPh sb="0" eb="2">
      <t>ベッシ</t>
    </rPh>
    <rPh sb="3" eb="5">
      <t>サンテイ</t>
    </rPh>
    <phoneticPr fontId="36"/>
  </si>
  <si>
    <t>【2.0超部分算定シート】</t>
    <phoneticPr fontId="36"/>
  </si>
  <si>
    <t>給付金の充当の有無（○・×）を記載してください。</t>
    <rPh sb="0" eb="3">
      <t>キュウフキン</t>
    </rPh>
    <rPh sb="4" eb="6">
      <t>ジュウトウ</t>
    </rPh>
    <rPh sb="7" eb="9">
      <t>ウム</t>
    </rPh>
    <rPh sb="15" eb="17">
      <t>キサイ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</si>
  <si>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</si>
  <si>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</si>
  <si>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</si>
  <si>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</si>
  <si>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</si>
  <si>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</si>
  <si>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Ⅶ　対象人数
（常勤換算数）</t>
    <rPh sb="2" eb="4">
      <t>タイショウ</t>
    </rPh>
    <rPh sb="4" eb="6">
      <t>ニンズウ</t>
    </rPh>
    <rPh sb="8" eb="10">
      <t>ジョウキン</t>
    </rPh>
    <rPh sb="10" eb="12">
      <t>カンサン</t>
    </rPh>
    <rPh sb="12" eb="13">
      <t>スウ</t>
    </rPh>
    <phoneticPr fontId="36"/>
  </si>
  <si>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</si>
  <si>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</si>
  <si>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6"/>
  </si>
  <si>
    <t>（別紙様式２）（有床診療所）</t>
    <rPh sb="1" eb="3">
      <t>ベッシ</t>
    </rPh>
    <rPh sb="3" eb="5">
      <t>ヨウシキ</t>
    </rPh>
    <rPh sb="8" eb="10">
      <t>ユウショウ</t>
    </rPh>
    <rPh sb="10" eb="13">
      <t>シンリョウジョ</t>
    </rPh>
    <phoneticPr fontId="37"/>
  </si>
  <si>
    <t>（別紙様式２）（訪問看護ステーション）</t>
    <rPh sb="1" eb="3">
      <t>ベッシ</t>
    </rPh>
    <rPh sb="3" eb="5">
      <t>ヨウシキ</t>
    </rPh>
    <rPh sb="8" eb="10">
      <t>ホウモン</t>
    </rPh>
    <rPh sb="10" eb="12">
      <t>カンゴ</t>
    </rPh>
    <phoneticPr fontId="37"/>
  </si>
  <si>
    <t>（別紙様式２）（薬局）</t>
    <rPh sb="1" eb="3">
      <t>ベッシ</t>
    </rPh>
    <rPh sb="3" eb="5">
      <t>ヨウシキ</t>
    </rPh>
    <rPh sb="8" eb="10">
      <t>ヤッキョク</t>
    </rPh>
    <phoneticPr fontId="37"/>
  </si>
  <si>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6"/>
  </si>
  <si>
    <t>×</t>
  </si>
  <si>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6"/>
  </si>
  <si>
    <t>給付額
（14床以上の場合）</t>
    <rPh sb="0" eb="3">
      <t>キュウフガク</t>
    </rPh>
    <rPh sb="7" eb="8">
      <t>ユカ</t>
    </rPh>
    <rPh sb="8" eb="10">
      <t>イジョウ</t>
    </rPh>
    <rPh sb="11" eb="13">
      <t>バアイ</t>
    </rPh>
    <phoneticPr fontId="37"/>
  </si>
  <si>
    <t>給付額
（13床以下の場合）</t>
    <rPh sb="0" eb="3">
      <t>キュウフガク</t>
    </rPh>
    <rPh sb="7" eb="8">
      <t>ユカ</t>
    </rPh>
    <rPh sb="8" eb="10">
      <t>イカ</t>
    </rPh>
    <rPh sb="11" eb="13">
      <t>バアイ</t>
    </rPh>
    <phoneticPr fontId="37"/>
  </si>
  <si>
    <t>対象職員の賃金改善実績の有無（右欄に○・×を記載）</t>
    <rPh sb="0" eb="2">
      <t>タイショウ</t>
    </rPh>
    <rPh sb="2" eb="4">
      <t>ショクイン</t>
    </rPh>
    <phoneticPr fontId="37"/>
  </si>
  <si>
    <t>②月額または
一時金支給額</t>
    <rPh sb="1" eb="3">
      <t>ゲツガク</t>
    </rPh>
    <rPh sb="7" eb="9">
      <t>イチジ</t>
    </rPh>
    <rPh sb="9" eb="10">
      <t>キン</t>
    </rPh>
    <rPh sb="10" eb="12">
      <t>シキュウ</t>
    </rPh>
    <rPh sb="12" eb="13">
      <t>ガク</t>
    </rPh>
    <phoneticPr fontId="36"/>
  </si>
  <si>
    <t>（職種内訳）○○の賃金改善実績の有無（右欄に○・×を記載）</t>
    <rPh sb="1" eb="3">
      <t>ショクシュ</t>
    </rPh>
    <rPh sb="3" eb="5">
      <t>ウチワケ</t>
    </rPh>
    <phoneticPr fontId="37"/>
  </si>
  <si>
    <t>診療所等賃上げ支援事業</t>
    <phoneticPr fontId="36"/>
  </si>
  <si>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7"/>
  </si>
  <si>
    <t>診療所等賃上げ支援事業　実績報告書
（賃金改善報告書）</t>
    <rPh sb="0" eb="4">
      <t>シンリョウジョナド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</si>
  <si>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7"/>
  </si>
  <si>
    <t>神奈川県知事　殿</t>
    <rPh sb="0" eb="4">
      <t>カナガワケン</t>
    </rPh>
    <rPh sb="4" eb="6">
      <t>チジ</t>
    </rPh>
    <phoneticPr fontId="15"/>
  </si>
  <si>
    <t>神奈川県知事　殿</t>
    <rPh sb="0" eb="4">
      <t>カナガワケン</t>
    </rPh>
    <rPh sb="4" eb="6">
      <t>チジ</t>
    </rPh>
    <rPh sb="7" eb="8">
      <t>ドノ</t>
    </rPh>
    <phoneticPr fontId="37"/>
  </si>
  <si>
    <t>円</t>
    <rPh sb="0" eb="1">
      <t>エン</t>
    </rPh>
    <phoneticPr fontId="36"/>
  </si>
  <si>
    <t>対象病床数
(使用許可病床数－令和６年度補正予算病床数適正化支援事業による削減数)</t>
    <rPh sb="0" eb="2">
      <t>タイショウ</t>
    </rPh>
    <rPh sb="2" eb="5">
      <t>ビョウショウスウ</t>
    </rPh>
    <phoneticPr fontId="37"/>
  </si>
  <si>
    <t>※使用許可病床数(R7.8.1時点)
※令和６年度補正予算病床数適正化支援事業による削減数(R7.8.2以降)</t>
    <rPh sb="1" eb="8">
      <t>シヨウキョカビョウショウスウ</t>
    </rPh>
    <rPh sb="15" eb="17">
      <t>ジテン</t>
    </rPh>
    <rPh sb="52" eb="54">
      <t>イコウ</t>
    </rPh>
    <phoneticPr fontId="36"/>
  </si>
  <si>
    <t>O100 外来・在宅ベースアップ評価料（Ⅰ）</t>
  </si>
  <si>
    <t>P100 歯科外来・在宅ベースアップ評価料（Ⅰ）</t>
  </si>
  <si>
    <t>訪問看護ベースアップ評価料（Ⅰ）</t>
  </si>
  <si>
    <t>【上記①で届け出ている診療報酬】</t>
    <rPh sb="1" eb="3">
      <t>ジョウキ</t>
    </rPh>
    <rPh sb="5" eb="6">
      <t>トド</t>
    </rPh>
    <rPh sb="7" eb="8">
      <t>デ</t>
    </rPh>
    <rPh sb="11" eb="15">
      <t>シンリョウホウシュウ</t>
    </rPh>
    <phoneticPr fontId="36"/>
  </si>
  <si>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7"/>
  </si>
  <si>
    <t>O102 入院ベースアップ評価料（医科）</t>
  </si>
  <si>
    <t>P102 入院ベースアップ評価料（歯科）</t>
  </si>
  <si>
    <t>申請者種別</t>
    <rPh sb="0" eb="3">
      <t>シンセイシャ</t>
    </rPh>
    <rPh sb="3" eb="5">
      <t>シュベツ</t>
    </rPh>
    <phoneticPr fontId="36"/>
  </si>
  <si>
    <t>申請年月日</t>
    <rPh sb="0" eb="2">
      <t>シンセイ</t>
    </rPh>
    <rPh sb="2" eb="5">
      <t>ネンガッピ</t>
    </rPh>
    <phoneticPr fontId="36"/>
  </si>
  <si>
    <t>年</t>
    <rPh sb="0" eb="1">
      <t>ネン</t>
    </rPh>
    <phoneticPr fontId="36"/>
  </si>
  <si>
    <t>月</t>
    <rPh sb="0" eb="1">
      <t>ツキ</t>
    </rPh>
    <phoneticPr fontId="36"/>
  </si>
  <si>
    <t>日</t>
    <rPh sb="0" eb="1">
      <t>ニチ</t>
    </rPh>
    <phoneticPr fontId="36"/>
  </si>
  <si>
    <t>法人の名称
※法人のみ記載</t>
    <rPh sb="0" eb="2">
      <t>ホウジン</t>
    </rPh>
    <rPh sb="3" eb="5">
      <t>メイショウ</t>
    </rPh>
    <rPh sb="7" eb="9">
      <t>ホウジン</t>
    </rPh>
    <rPh sb="11" eb="13">
      <t>キサイ</t>
    </rPh>
    <phoneticPr fontId="36"/>
  </si>
  <si>
    <t>法人等の所在地
※個人の方は自宅住所</t>
    <rPh sb="0" eb="3">
      <t>ホウジントウ</t>
    </rPh>
    <rPh sb="4" eb="7">
      <t>ショザイチ</t>
    </rPh>
    <rPh sb="9" eb="11">
      <t>コジン</t>
    </rPh>
    <rPh sb="12" eb="13">
      <t>カタ</t>
    </rPh>
    <rPh sb="14" eb="18">
      <t>ジタクジュウショ</t>
    </rPh>
    <phoneticPr fontId="37"/>
  </si>
  <si>
    <t>代表者職名
※法人のみ記載</t>
    <rPh sb="0" eb="3">
      <t>ダイヒョウシャ</t>
    </rPh>
    <rPh sb="3" eb="5">
      <t>ショクメイ</t>
    </rPh>
    <rPh sb="7" eb="9">
      <t>ホウジン</t>
    </rPh>
    <rPh sb="11" eb="13">
      <t>キサイ</t>
    </rPh>
    <phoneticPr fontId="36"/>
  </si>
  <si>
    <t>代表者氏名</t>
    <rPh sb="0" eb="3">
      <t>ダイヒョウシャ</t>
    </rPh>
    <rPh sb="3" eb="5">
      <t>シメイ</t>
    </rPh>
    <phoneticPr fontId="36"/>
  </si>
  <si>
    <t>本支援金に係る連絡先</t>
    <rPh sb="0" eb="1">
      <t>ホン</t>
    </rPh>
    <rPh sb="1" eb="4">
      <t>シエンキン</t>
    </rPh>
    <rPh sb="5" eb="6">
      <t>カカ</t>
    </rPh>
    <rPh sb="7" eb="10">
      <t>レンラクサキ</t>
    </rPh>
    <phoneticPr fontId="37"/>
  </si>
  <si>
    <t>担当者氏名</t>
    <rPh sb="0" eb="3">
      <t>タントウシャ</t>
    </rPh>
    <rPh sb="3" eb="5">
      <t>シメイ</t>
    </rPh>
    <phoneticPr fontId="37"/>
  </si>
  <si>
    <t>メールアドレス</t>
    <phoneticPr fontId="37"/>
  </si>
  <si>
    <t>２．申請施設</t>
    <rPh sb="2" eb="4">
      <t>シンセイ</t>
    </rPh>
    <rPh sb="4" eb="6">
      <t>シセツ</t>
    </rPh>
    <phoneticPr fontId="37"/>
  </si>
  <si>
    <t>施設区分</t>
    <rPh sb="0" eb="4">
      <t>シセツクブン</t>
    </rPh>
    <phoneticPr fontId="36"/>
  </si>
  <si>
    <t>申請施設名称</t>
    <rPh sb="0" eb="6">
      <t>シンセイシセツメイショウ</t>
    </rPh>
    <phoneticPr fontId="36"/>
  </si>
  <si>
    <t>申請施設所在地</t>
    <rPh sb="0" eb="4">
      <t>シンセイシセツ</t>
    </rPh>
    <rPh sb="4" eb="7">
      <t>ショザイチ</t>
    </rPh>
    <phoneticPr fontId="36"/>
  </si>
  <si>
    <t>〒</t>
    <phoneticPr fontId="36"/>
  </si>
  <si>
    <t>―</t>
    <phoneticPr fontId="36"/>
  </si>
  <si>
    <t>３．支給申請額</t>
    <rPh sb="2" eb="4">
      <t>シキュウ</t>
    </rPh>
    <rPh sb="4" eb="7">
      <t>シンセイガク</t>
    </rPh>
    <phoneticPr fontId="37"/>
  </si>
  <si>
    <t>□　個人</t>
    <rPh sb="2" eb="4">
      <t>コジン</t>
    </rPh>
    <phoneticPr fontId="36"/>
  </si>
  <si>
    <t>令和</t>
    <rPh sb="0" eb="2">
      <t>レイワ</t>
    </rPh>
    <phoneticPr fontId="36"/>
  </si>
  <si>
    <t>　　　１,診療所（有床）
　　　２,無床診療所（医科）
　　　３,無床診療所（歯科）
　　　４,薬局
　　　５,訪問看護ステーション</t>
    <rPh sb="56" eb="60">
      <t>ホウモンカンゴ</t>
    </rPh>
    <phoneticPr fontId="36"/>
  </si>
  <si>
    <t>下記の【誓約・同意事項】に誓約・同意の上、申請します。</t>
    <rPh sb="0" eb="2">
      <t>カキ</t>
    </rPh>
    <phoneticPr fontId="36"/>
  </si>
  <si>
    <t>【診療所等 賃上・物価 支援金】
＜共通事項＞
（１）本支援金の支給を受けるにあたっては、神奈川県医療機関等賃上・物価支援金支給要綱を遵守します。
（２）申請書の記載内容に虚偽がないこと及び記載内容を証明する書類等を適切に保管していることを誓約します。
（３）申請書の記載事項について虚偽であることが判明した場合や、支給要件に該当しないことが判明した場合には、本支援金を返還します。また、前記により当方が不利益を被ることとなっても、異議は一切申し立てません。
（４）支給要綱に定めのある支給要件を満たしていることを誓約します。
（５）申請する医療機関等は健康保険法上の保険医療機関コード等が発行されており、令和７年４月１日から本事業の申請時点までに診療報酬請求の実績を有します。
（６）本支援金等の支給後、各支援金に定めのある返還事由に該当した場合は、各支援金の全額を返還します。
（７）本支援金を重複して申請していません。
（８）代表者又は役員のうちに暴力団員に該当する者はおりません。
（９）申請後に、代表者又は役員のうちに暴力団員に該当する者がいないことを確認するため、県からの求めがあった場合は確認に必要な個人情報の提出に応じ、情報を神奈川県警察本部に照会することについて、代表者及び役員全員が同意しています。
（10）本支援金等に関する報告や調査について、厚生労働省又は都道府県から求められた場合には、これに応じます。
＜診療所等 賃上 支援金を申請する場合＞
（１）本支援金は次のいずれか又は全部のために支出する。
ア：本支援金の給付額を活用してベースアップを実施し、令和８年６月１日から当該ベースアップの水準を維持又は拡大する。
イ：賃金表等や給与規程等の変更に時間を要する金をため、本支援活用して一時金又は特別手当を支給し、　令和８年６月１日から支給した対象職員のベースアップを実施する。
ウ：令和７年度の対象職員のベースアップが令和７年３月31日時点の賃金水準と比較して2.0％を上回って実施しており、令和７年12月から令和８年５月までの間の当該2.0％を上回る部分に充てる。
（２）本支援金の活用により、賃金改善を行う時点から令和８年５月までの間、賃金項目（業績等に応じて変動するものを除く。）の水準を低下させていない。
（３）著しく偏った配分は行っていない。
（４）労働基準法、労働災害補償保険法、最低賃金法、労働安全衛生法、雇用保険法その他の労働に関する法令に違反し、罰金以上の刑に処せられていない。
（５）労働保険料の納付が適正に行われている。</t>
    <phoneticPr fontId="37"/>
  </si>
  <si>
    <t>４．支給申請に関する誓約・同意事項</t>
    <rPh sb="2" eb="4">
      <t>シキュウ</t>
    </rPh>
    <rPh sb="4" eb="6">
      <t>シンセイ</t>
    </rPh>
    <rPh sb="7" eb="8">
      <t>カン</t>
    </rPh>
    <rPh sb="10" eb="12">
      <t>セイヤク</t>
    </rPh>
    <rPh sb="13" eb="15">
      <t>ドウイ</t>
    </rPh>
    <rPh sb="15" eb="17">
      <t>ジコウ</t>
    </rPh>
    <phoneticPr fontId="37"/>
  </si>
  <si>
    <t>【対象施設であることの申出】※該当するいずれか１つの要件にチェックを入れること</t>
    <rPh sb="1" eb="3">
      <t>タイショウ</t>
    </rPh>
    <rPh sb="3" eb="5">
      <t>シセツ</t>
    </rPh>
    <rPh sb="11" eb="13">
      <t>モウシデ</t>
    </rPh>
    <rPh sb="15" eb="17">
      <t>ガイトウ</t>
    </rPh>
    <rPh sb="26" eb="28">
      <t>ヨウケン</t>
    </rPh>
    <rPh sb="34" eb="35">
      <t>イ</t>
    </rPh>
    <phoneticPr fontId="37"/>
  </si>
  <si>
    <t>②：令和８年３月１日時点において、以下に掲げる診療報酬の対象外だが、
　　令和８年６月１日時点で令和８年度診療報酬改定による見直し後のベースアップ評価料を届け出る。
　　※②に該当する場合の職種構成は以下の表のとおり。</t>
    <rPh sb="2" eb="4">
      <t>レイワ</t>
    </rPh>
    <rPh sb="5" eb="6">
      <t>ネン</t>
    </rPh>
    <rPh sb="7" eb="8">
      <t>ガツ</t>
    </rPh>
    <rPh sb="9" eb="10">
      <t>ニチ</t>
    </rPh>
    <rPh sb="10" eb="12">
      <t>ジテン</t>
    </rPh>
    <rPh sb="17" eb="19">
      <t>イカ</t>
    </rPh>
    <rPh sb="20" eb="21">
      <t>カカ</t>
    </rPh>
    <rPh sb="23" eb="25">
      <t>シンリョウ</t>
    </rPh>
    <rPh sb="25" eb="27">
      <t>ホウシュウ</t>
    </rPh>
    <rPh sb="28" eb="31">
      <t>タイショウガイ</t>
    </rPh>
    <rPh sb="100" eb="102">
      <t>イカ</t>
    </rPh>
    <phoneticPr fontId="37"/>
  </si>
  <si>
    <t>【その他要件を満たすことの確認・誓約等】複数選択可</t>
    <rPh sb="3" eb="4">
      <t>ホカ</t>
    </rPh>
    <rPh sb="4" eb="6">
      <t>ヨウケン</t>
    </rPh>
    <rPh sb="7" eb="8">
      <t>ミ</t>
    </rPh>
    <rPh sb="13" eb="15">
      <t>カクニン</t>
    </rPh>
    <rPh sb="16" eb="18">
      <t>セイヤク</t>
    </rPh>
    <rPh sb="18" eb="19">
      <t>トウ</t>
    </rPh>
    <phoneticPr fontId="37"/>
  </si>
  <si>
    <t>【その他要件を満たすことの確認・誓約等】複数選択可</t>
    <rPh sb="3" eb="4">
      <t>ホカ</t>
    </rPh>
    <rPh sb="4" eb="6">
      <t>ヨウケン</t>
    </rPh>
    <rPh sb="7" eb="8">
      <t>ミ</t>
    </rPh>
    <rPh sb="13" eb="15">
      <t>カクニン</t>
    </rPh>
    <rPh sb="16" eb="18">
      <t>セイヤク</t>
    </rPh>
    <rPh sb="18" eb="19">
      <t>トウ</t>
    </rPh>
    <rPh sb="20" eb="25">
      <t>フクスウセンタクカ</t>
    </rPh>
    <phoneticPr fontId="37"/>
  </si>
  <si>
    <t>円</t>
    <rPh sb="0" eb="1">
      <t>エン</t>
    </rPh>
    <phoneticPr fontId="37"/>
  </si>
  <si>
    <r>
      <t xml:space="preserve">給付額
</t>
    </r>
    <r>
      <rPr>
        <b/>
        <sz val="12"/>
        <color theme="1"/>
        <rFont val="ＭＳ ゴシック"/>
        <family val="3"/>
        <charset val="128"/>
      </rPr>
      <t>（３床以上の場合）</t>
    </r>
    <rPh sb="0" eb="3">
      <t>キュウフガク</t>
    </rPh>
    <rPh sb="6" eb="7">
      <t>ユカ</t>
    </rPh>
    <rPh sb="7" eb="9">
      <t>イジョウ</t>
    </rPh>
    <rPh sb="10" eb="12">
      <t>バアイ</t>
    </rPh>
    <phoneticPr fontId="37"/>
  </si>
  <si>
    <r>
      <t xml:space="preserve">給付額
</t>
    </r>
    <r>
      <rPr>
        <b/>
        <sz val="12"/>
        <color theme="1"/>
        <rFont val="ＭＳ ゴシック"/>
        <family val="3"/>
        <charset val="128"/>
      </rPr>
      <t>（２床以下の場合）</t>
    </r>
    <rPh sb="0" eb="3">
      <t>キュウフガク</t>
    </rPh>
    <rPh sb="6" eb="7">
      <t>ユカ</t>
    </rPh>
    <rPh sb="7" eb="9">
      <t>イカ</t>
    </rPh>
    <rPh sb="10" eb="12">
      <t>バアイ</t>
    </rPh>
    <phoneticPr fontId="37"/>
  </si>
  <si>
    <t>所属する同一グループ内の保険薬局の数（R7.4.30時点）</t>
    <phoneticPr fontId="36"/>
  </si>
  <si>
    <t>いずれか１つの該当箇所に☑してください</t>
    <rPh sb="7" eb="11">
      <t>ガイトウカショ</t>
    </rPh>
    <phoneticPr fontId="36"/>
  </si>
  <si>
    <t>医療機関コード※</t>
    <rPh sb="0" eb="4">
      <t>イリョウキカン</t>
    </rPh>
    <phoneticPr fontId="36"/>
  </si>
  <si>
    <t>医療機関コード（ステーションコード）は半角数字10桁入力してください。
（例：県コード:14＋点数コード(医科：１、歯科：３、薬局：４、みなし訪看ST：６、訪看ST：７)＋７桁）</t>
    <rPh sb="71" eb="73">
      <t>ホウカン</t>
    </rPh>
    <phoneticPr fontId="36"/>
  </si>
  <si>
    <t>裏面の「誓約・同意事項」も確認してください。
「誓約・同意事項」にチェック☑がないと支援金を受け取ることができません。</t>
    <rPh sb="0" eb="2">
      <t>リメン</t>
    </rPh>
    <rPh sb="4" eb="6">
      <t>セイヤク</t>
    </rPh>
    <rPh sb="7" eb="11">
      <t>ドウイジコウ</t>
    </rPh>
    <rPh sb="13" eb="15">
      <t>カクニン</t>
    </rPh>
    <rPh sb="24" eb="26">
      <t>セイヤク</t>
    </rPh>
    <rPh sb="27" eb="31">
      <t>ドウイジコウ</t>
    </rPh>
    <rPh sb="42" eb="45">
      <t>シエンキン</t>
    </rPh>
    <rPh sb="46" eb="47">
      <t>ウ</t>
    </rPh>
    <rPh sb="48" eb="49">
      <t>ト</t>
    </rPh>
    <phoneticPr fontId="36"/>
  </si>
  <si>
    <t>　法人</t>
    <rPh sb="1" eb="3">
      <t>ホウジン</t>
    </rPh>
    <phoneticPr fontId="36"/>
  </si>
  <si>
    <t>医療法人県庁</t>
    <rPh sb="0" eb="4">
      <t>イリョウホウジン</t>
    </rPh>
    <rPh sb="4" eb="6">
      <t>ケンチョウ</t>
    </rPh>
    <phoneticPr fontId="36"/>
  </si>
  <si>
    <t>神奈川県横浜市中区日本大通１</t>
    <rPh sb="0" eb="4">
      <t>カナガワケン</t>
    </rPh>
    <rPh sb="4" eb="7">
      <t>ヨコハマシ</t>
    </rPh>
    <rPh sb="7" eb="9">
      <t>ナカク</t>
    </rPh>
    <rPh sb="9" eb="13">
      <t>ニホンオオドオリ</t>
    </rPh>
    <phoneticPr fontId="36"/>
  </si>
  <si>
    <t>理事長</t>
    <rPh sb="0" eb="3">
      <t>リジチョウ</t>
    </rPh>
    <phoneticPr fontId="36"/>
  </si>
  <si>
    <t>県庁太郎</t>
    <rPh sb="0" eb="2">
      <t>ケンチョウ</t>
    </rPh>
    <rPh sb="2" eb="4">
      <t>タロウ</t>
    </rPh>
    <phoneticPr fontId="36"/>
  </si>
  <si>
    <t>○○○@pref.kanagawa.lg.jp</t>
    <phoneticPr fontId="36"/>
  </si>
  <si>
    <t>０４５－９９９－９９９</t>
    <phoneticPr fontId="36"/>
  </si>
  <si>
    <t>医療法人県庁会　神奈川県庁病院</t>
    <rPh sb="0" eb="6">
      <t>イリョウホウジンケンチョウ</t>
    </rPh>
    <rPh sb="6" eb="7">
      <t>カイ</t>
    </rPh>
    <rPh sb="8" eb="11">
      <t>カナガワ</t>
    </rPh>
    <rPh sb="11" eb="13">
      <t>ケンチョウ</t>
    </rPh>
    <rPh sb="13" eb="15">
      <t>ビョウイン</t>
    </rPh>
    <phoneticPr fontId="36"/>
  </si>
  <si>
    <t>１店舗以上５店舗以下</t>
    <phoneticPr fontId="37"/>
  </si>
  <si>
    <t>６店舗以上19店舗以下</t>
    <phoneticPr fontId="37"/>
  </si>
  <si>
    <t>20店舗以上</t>
    <phoneticPr fontId="37"/>
  </si>
  <si>
    <t>チェック欄</t>
    <rPh sb="4" eb="5">
      <t>ラン</t>
    </rPh>
    <phoneticPr fontId="36"/>
  </si>
  <si>
    <t>床</t>
    <phoneticPr fontId="36"/>
  </si>
  <si>
    <t>○</t>
    <phoneticPr fontId="36"/>
  </si>
  <si>
    <t>管理課　県庁次郎　</t>
    <rPh sb="0" eb="3">
      <t>カンリカ</t>
    </rPh>
    <rPh sb="4" eb="6">
      <t>ケンチョウ</t>
    </rPh>
    <rPh sb="6" eb="8">
      <t>ジロウ</t>
    </rPh>
    <phoneticPr fontId="36"/>
  </si>
  <si>
    <t>第１号様式（総括表）</t>
    <rPh sb="0" eb="1">
      <t>ダイ</t>
    </rPh>
    <rPh sb="2" eb="3">
      <t>ゴウ</t>
    </rPh>
    <rPh sb="3" eb="5">
      <t>ヨウシキ</t>
    </rPh>
    <rPh sb="6" eb="9">
      <t>ソウカツヒョウ</t>
    </rPh>
    <phoneticPr fontId="36"/>
  </si>
  <si>
    <t>診療所等賃上げ・物価支援事業支給申請総括表</t>
    <rPh sb="0" eb="3">
      <t>シンリョウジョ</t>
    </rPh>
    <rPh sb="3" eb="4">
      <t>トウ</t>
    </rPh>
    <rPh sb="4" eb="6">
      <t>チンア</t>
    </rPh>
    <rPh sb="8" eb="10">
      <t>ブッカ</t>
    </rPh>
    <rPh sb="10" eb="12">
      <t>シエン</t>
    </rPh>
    <rPh sb="12" eb="14">
      <t>ジギョウ</t>
    </rPh>
    <rPh sb="14" eb="18">
      <t>シキュウシンセイ</t>
    </rPh>
    <rPh sb="18" eb="21">
      <t>ソウカツヒョウ</t>
    </rPh>
    <phoneticPr fontId="15"/>
  </si>
  <si>
    <t>第１号様式（有床診療所（賃上げ））</t>
    <rPh sb="0" eb="1">
      <t>ダイ</t>
    </rPh>
    <rPh sb="2" eb="3">
      <t>ゴウ</t>
    </rPh>
    <rPh sb="3" eb="5">
      <t>ヨウシキ</t>
    </rPh>
    <rPh sb="6" eb="8">
      <t>ユウショウ</t>
    </rPh>
    <rPh sb="8" eb="11">
      <t>シンリョウジョ</t>
    </rPh>
    <rPh sb="12" eb="14">
      <t>チンア</t>
    </rPh>
    <phoneticPr fontId="37"/>
  </si>
  <si>
    <t>①：本事業の給付額を活用してベースアップを実施し、令和８年６月１日から当該ベースアップの水準を維持又は拡大する。</t>
    <phoneticPr fontId="37"/>
  </si>
  <si>
    <t>②：賃金表等や給与規程等の変更に時間を要するため、本事業の給付額を活用して一時金又は特別手当を支給し、
　　令和８年６月１日から支給した対象職員のベースアップを実施する。</t>
    <rPh sb="37" eb="40">
      <t>イチジキン</t>
    </rPh>
    <phoneticPr fontId="36"/>
  </si>
  <si>
    <t>③：令和７年度の対象職員のベースアップが令和７年３月31日時点の賃金水準と比較して2.0％を上回って実施しており、
　　令和７年12月から令和８年５月までの間の当該2.0％を上回る部分に充てる。</t>
    <phoneticPr fontId="36"/>
  </si>
  <si>
    <t>　　　×</t>
    <phoneticPr fontId="37"/>
  </si>
  <si>
    <t>第１号様式（無床診療所（賃上げ））</t>
    <rPh sb="0" eb="1">
      <t>ダイ</t>
    </rPh>
    <rPh sb="2" eb="3">
      <t>ゴウ</t>
    </rPh>
    <rPh sb="3" eb="5">
      <t>ヨウシキ</t>
    </rPh>
    <rPh sb="6" eb="8">
      <t>ムショウ</t>
    </rPh>
    <rPh sb="8" eb="11">
      <t>シンリョウジョ</t>
    </rPh>
    <rPh sb="12" eb="14">
      <t>チンア</t>
    </rPh>
    <phoneticPr fontId="37"/>
  </si>
  <si>
    <t>第１号様式（薬局（賃上げ））</t>
    <rPh sb="0" eb="1">
      <t>ダイ</t>
    </rPh>
    <rPh sb="2" eb="5">
      <t>ゴウヨウシキ</t>
    </rPh>
    <rPh sb="6" eb="8">
      <t>ヤッキョク</t>
    </rPh>
    <rPh sb="9" eb="11">
      <t>チンア</t>
    </rPh>
    <phoneticPr fontId="37"/>
  </si>
  <si>
    <t>　</t>
    <phoneticPr fontId="36"/>
  </si>
  <si>
    <t>③：令和７年度の対象職員のベースアップが令和７年３月31日時点の賃金水準と比較して2.0％を上回って実施してお
　　り、令和７年12月から令和８年５月までの間の当該2.0％を上回る部分に充てる。</t>
    <phoneticPr fontId="36"/>
  </si>
  <si>
    <t>第１号様式（有床診療所（物価））</t>
    <rPh sb="0" eb="1">
      <t>ダイ</t>
    </rPh>
    <rPh sb="2" eb="3">
      <t>ゴウ</t>
    </rPh>
    <rPh sb="3" eb="5">
      <t>ヨウシキ</t>
    </rPh>
    <rPh sb="6" eb="8">
      <t>ユウショウ</t>
    </rPh>
    <rPh sb="8" eb="11">
      <t>シンリョウジョ</t>
    </rPh>
    <rPh sb="12" eb="14">
      <t>ブッカ</t>
    </rPh>
    <phoneticPr fontId="37"/>
  </si>
  <si>
    <t>第１号様式（無床診療所（物価））</t>
    <rPh sb="0" eb="1">
      <t>ダイ</t>
    </rPh>
    <rPh sb="2" eb="5">
      <t>ゴウヨウシキ</t>
    </rPh>
    <rPh sb="6" eb="8">
      <t>ムショウ</t>
    </rPh>
    <rPh sb="8" eb="11">
      <t>シンリョウジョ</t>
    </rPh>
    <rPh sb="12" eb="14">
      <t>ブッカ</t>
    </rPh>
    <phoneticPr fontId="37"/>
  </si>
  <si>
    <t>第１号様式（薬局（物価））</t>
    <rPh sb="0" eb="1">
      <t>ダイ</t>
    </rPh>
    <rPh sb="2" eb="3">
      <t>ゴウ</t>
    </rPh>
    <rPh sb="3" eb="5">
      <t>ヨウシキ</t>
    </rPh>
    <rPh sb="6" eb="8">
      <t>ヤッキョク</t>
    </rPh>
    <rPh sb="9" eb="11">
      <t>ブッカ</t>
    </rPh>
    <phoneticPr fontId="37"/>
  </si>
  <si>
    <t>第１号様式（訪問看護ステーション（賃上げ））</t>
    <rPh sb="0" eb="1">
      <t>ダイ</t>
    </rPh>
    <rPh sb="2" eb="3">
      <t>ゴウ</t>
    </rPh>
    <rPh sb="3" eb="5">
      <t>ヨウシキ</t>
    </rPh>
    <rPh sb="6" eb="8">
      <t>ホウモン</t>
    </rPh>
    <rPh sb="8" eb="10">
      <t>カンゴ</t>
    </rPh>
    <phoneticPr fontId="37"/>
  </si>
  <si>
    <t>令和８年６月１日時点で令和８年度診療報酬改定による見直し後のベースアップ評価料を届け出る。</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1">
      <t>トド</t>
    </rPh>
    <rPh sb="42" eb="43">
      <t>デ</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</si>
</sst>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床&quot;"/>
    <numFmt numFmtId="177" formatCode="#,##0&quot;円&quot;"/>
    <numFmt numFmtId="178" formatCode="#,##0&quot;人&quot;"/>
    <numFmt numFmtId="179" formatCode="#,##0&quot;月&quot;"/>
    <numFmt numFmtId="180" formatCode="#,##0&quot;月分&quot;"/>
    <numFmt numFmtId="181" formatCode="0.0%"/>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8"/>
      <color theme="1"/>
      <name val="ＭＳ ゴシック"/>
      <family val="3"/>
      <charset val="128"/>
    </font>
    <font>
      <sz val="10"/>
      <color theme="1"/>
      <name val="ＭＳ ゴシック"/>
      <family val="3"/>
      <charset val="128"/>
    </font>
    <font>
      <b/>
      <sz val="11"/>
      <name val="ＭＳ Ｐ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10" applyNumberFormat="0" applyAlignment="0" applyProtection="0">
      <alignment vertical="center"/>
    </xf>
    <xf numFmtId="0" fontId="21" fillId="27" borderId="0" applyNumberFormat="0" applyBorder="0" applyAlignment="0" applyProtection="0">
      <alignment vertical="center"/>
    </xf>
    <xf numFmtId="0" fontId="17" fillId="28" borderId="11" applyNumberFormat="0" applyFont="0" applyAlignment="0" applyProtection="0">
      <alignment vertical="center"/>
    </xf>
    <xf numFmtId="0" fontId="22" fillId="0" borderId="12" applyNumberFormat="0" applyFill="0" applyAlignment="0" applyProtection="0">
      <alignment vertical="center"/>
    </xf>
    <xf numFmtId="0" fontId="23" fillId="29" borderId="0" applyNumberFormat="0" applyBorder="0" applyAlignment="0" applyProtection="0">
      <alignment vertical="center"/>
    </xf>
    <xf numFmtId="0" fontId="24" fillId="30" borderId="13" applyNumberFormat="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30" borderId="18" applyNumberFormat="0" applyAlignment="0" applyProtection="0">
      <alignment vertical="center"/>
    </xf>
    <xf numFmtId="0" fontId="31" fillId="0" borderId="0" applyNumberFormat="0" applyFill="0" applyBorder="0" applyAlignment="0" applyProtection="0">
      <alignment vertical="center"/>
    </xf>
    <xf numFmtId="0" fontId="32" fillId="31" borderId="13" applyNumberFormat="0" applyAlignment="0" applyProtection="0">
      <alignment vertical="center"/>
    </xf>
    <xf numFmtId="0" fontId="33" fillId="32" borderId="0" applyNumberFormat="0" applyBorder="0" applyAlignment="0" applyProtection="0">
      <alignment vertical="center"/>
    </xf>
    <xf numFmtId="0" fontId="14" fillId="0" borderId="0">
      <alignment vertical="center"/>
    </xf>
    <xf numFmtId="0" fontId="13" fillId="0" borderId="0">
      <alignment vertical="center"/>
    </xf>
    <xf numFmtId="0" fontId="40" fillId="0" borderId="0"/>
    <xf numFmtId="38" fontId="40"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42" fillId="0" borderId="0">
      <alignment vertical="center"/>
    </xf>
    <xf numFmtId="0" fontId="17" fillId="0" borderId="0">
      <alignment vertical="center"/>
    </xf>
    <xf numFmtId="0" fontId="17" fillId="0" borderId="0">
      <alignment vertical="center"/>
    </xf>
    <xf numFmtId="0" fontId="42" fillId="0" borderId="0">
      <alignment vertical="center"/>
    </xf>
    <xf numFmtId="38" fontId="17" fillId="0" borderId="0" applyFont="0" applyFill="0" applyBorder="0" applyAlignment="0" applyProtection="0">
      <alignment vertical="center"/>
    </xf>
    <xf numFmtId="0" fontId="44" fillId="0" borderId="0">
      <alignment vertical="center"/>
    </xf>
    <xf numFmtId="0" fontId="12" fillId="0" borderId="0">
      <alignment vertical="center"/>
    </xf>
    <xf numFmtId="38" fontId="12" fillId="0" borderId="0" applyFont="0" applyFill="0" applyBorder="0" applyAlignment="0" applyProtection="0">
      <alignment vertical="center"/>
    </xf>
    <xf numFmtId="0" fontId="44"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17" fillId="0" borderId="0" applyFont="0" applyFill="0" applyBorder="0" applyAlignment="0" applyProtection="0">
      <alignment vertical="center"/>
    </xf>
    <xf numFmtId="0" fontId="2" fillId="0" borderId="0">
      <alignment vertical="center"/>
    </xf>
  </cellStyleXfs>
  <cellXfs count="225">
    <xf numFmtId="0" fontId="0" fillId="0" borderId="0" xfId="0">
      <alignment vertical="center"/>
    </xf>
    <xf numFmtId="0" fontId="41" fillId="0" borderId="0" xfId="49" applyFont="1">
      <alignment vertical="center"/>
    </xf>
    <xf numFmtId="0" fontId="44" fillId="0" borderId="0" xfId="48" applyFont="1" applyAlignment="1">
      <alignment horizontal="left" vertical="center"/>
    </xf>
    <xf numFmtId="0" fontId="42" fillId="0" borderId="0" xfId="49" applyFont="1">
      <alignment vertical="center"/>
    </xf>
    <xf numFmtId="0" fontId="44" fillId="0" borderId="0" xfId="48" applyFont="1">
      <alignment vertical="center"/>
    </xf>
    <xf numFmtId="0" fontId="44" fillId="0" borderId="0" xfId="51" applyFont="1">
      <alignment vertical="center"/>
    </xf>
    <xf numFmtId="0" fontId="35" fillId="0" borderId="0" xfId="51" applyFont="1" applyAlignment="1">
      <alignment vertical="center" wrapText="1"/>
    </xf>
    <xf numFmtId="0" fontId="44" fillId="33" borderId="0" xfId="51" applyFont="1" applyFill="1" applyAlignment="1">
      <alignment vertical="center" textRotation="255"/>
    </xf>
    <xf numFmtId="0" fontId="44" fillId="0" borderId="0" xfId="51" applyFont="1" applyAlignment="1">
      <alignment horizontal="center" vertical="center"/>
    </xf>
    <xf numFmtId="0" fontId="44" fillId="0" borderId="0" xfId="51" applyFont="1" applyAlignment="1">
      <alignment vertical="center" wrapText="1"/>
    </xf>
    <xf numFmtId="0" fontId="44" fillId="33" borderId="0" xfId="51" applyFont="1" applyFill="1">
      <alignment vertical="center"/>
    </xf>
    <xf numFmtId="0" fontId="16" fillId="0" borderId="0" xfId="51" applyFont="1" applyAlignment="1">
      <alignment vertical="center" wrapText="1"/>
    </xf>
    <xf numFmtId="0" fontId="44" fillId="33" borderId="0" xfId="51" applyFont="1" applyFill="1" applyAlignment="1">
      <alignment vertical="center" wrapText="1"/>
    </xf>
    <xf numFmtId="0" fontId="44" fillId="33" borderId="0" xfId="53" applyFill="1">
      <alignment vertical="center"/>
    </xf>
    <xf numFmtId="0" fontId="47" fillId="33" borderId="0" xfId="51" applyFont="1" applyFill="1" applyAlignment="1">
      <alignment vertical="center" shrinkToFit="1"/>
    </xf>
    <xf numFmtId="0" fontId="47" fillId="33" borderId="0" xfId="51" applyFont="1" applyFill="1" applyAlignment="1">
      <alignment vertical="center" wrapText="1"/>
    </xf>
    <xf numFmtId="0" fontId="41" fillId="33" borderId="0" xfId="49" applyFont="1" applyFill="1">
      <alignment vertical="center"/>
    </xf>
    <xf numFmtId="0" fontId="39" fillId="33" borderId="0" xfId="51" applyFont="1" applyFill="1" applyAlignment="1">
      <alignment horizontal="right" vertical="center" shrinkToFit="1"/>
    </xf>
    <xf numFmtId="0" fontId="39" fillId="33" borderId="0" xfId="51" applyFont="1" applyFill="1" applyAlignment="1">
      <alignment horizontal="left" vertical="center" shrinkToFit="1"/>
    </xf>
    <xf numFmtId="0" fontId="39" fillId="33" borderId="0" xfId="53" applyFont="1" applyFill="1" applyAlignment="1">
      <alignment horizontal="right" vertical="center"/>
    </xf>
    <xf numFmtId="0" fontId="39" fillId="33" borderId="0" xfId="53" applyFont="1" applyFill="1" applyAlignment="1">
      <alignment horizontal="left" vertical="center"/>
    </xf>
    <xf numFmtId="0" fontId="39" fillId="33" borderId="0" xfId="51" applyFont="1" applyFill="1" applyAlignment="1">
      <alignment horizontal="right" vertical="center"/>
    </xf>
    <xf numFmtId="0" fontId="41" fillId="33" borderId="0" xfId="49" applyFont="1" applyFill="1" applyAlignment="1">
      <alignment horizontal="right" vertical="center"/>
    </xf>
    <xf numFmtId="0" fontId="41" fillId="33" borderId="0" xfId="49" applyFont="1" applyFill="1" applyAlignment="1">
      <alignment horizontal="left" vertical="center" shrinkToFit="1"/>
    </xf>
    <xf numFmtId="0" fontId="41" fillId="33" borderId="0" xfId="49" applyFont="1" applyFill="1" applyAlignment="1">
      <alignment horizontal="left" vertical="center"/>
    </xf>
    <xf numFmtId="0" fontId="41" fillId="0" borderId="0" xfId="49" applyFont="1" applyAlignment="1">
      <alignment horizontal="left" vertical="center"/>
    </xf>
    <xf numFmtId="0" fontId="10" fillId="0" borderId="0" xfId="58">
      <alignment vertical="center"/>
    </xf>
    <xf numFmtId="0" fontId="44" fillId="33" borderId="0" xfId="51" applyFont="1" applyFill="1" applyAlignment="1">
      <alignment horizontal="center" vertical="center"/>
    </xf>
    <xf numFmtId="0" fontId="34" fillId="0" borderId="0" xfId="51" applyFont="1" applyAlignment="1">
      <alignment vertical="top" wrapText="1"/>
    </xf>
    <xf numFmtId="0" fontId="49" fillId="0" borderId="0" xfId="70" applyFont="1" applyProtection="1">
      <alignment vertical="center"/>
      <protection locked="0"/>
    </xf>
    <xf numFmtId="0" fontId="49" fillId="0" borderId="0" xfId="70" applyFont="1" applyAlignment="1" applyProtection="1">
      <alignment horizontal="center" vertical="center"/>
      <protection locked="0"/>
    </xf>
    <xf numFmtId="0" fontId="51" fillId="0" borderId="0" xfId="70" applyFont="1" applyProtection="1">
      <alignment vertical="center"/>
      <protection locked="0"/>
    </xf>
    <xf numFmtId="177" fontId="49" fillId="0" borderId="4" xfId="70" applyNumberFormat="1" applyFont="1" applyBorder="1">
      <alignment vertical="center"/>
    </xf>
    <xf numFmtId="0" fontId="49" fillId="0" borderId="0" xfId="70" applyFont="1" applyAlignment="1" applyProtection="1">
      <alignment vertical="center" wrapText="1"/>
      <protection locked="0"/>
    </xf>
    <xf numFmtId="0" fontId="49" fillId="0" borderId="4" xfId="70" applyFont="1" applyBorder="1" applyAlignment="1" applyProtection="1">
      <alignment vertical="center" wrapText="1"/>
      <protection locked="0"/>
    </xf>
    <xf numFmtId="0" fontId="49" fillId="0" borderId="4" xfId="70" applyFont="1" applyBorder="1" applyAlignment="1" applyProtection="1">
      <alignment horizontal="center" vertical="center" wrapText="1"/>
      <protection locked="0"/>
    </xf>
    <xf numFmtId="177" fontId="49" fillId="0" borderId="0" xfId="70" applyNumberFormat="1" applyFont="1" applyBorder="1">
      <alignment vertical="center"/>
    </xf>
    <xf numFmtId="177" fontId="49" fillId="0" borderId="0" xfId="70" applyNumberFormat="1" applyFont="1" applyBorder="1" applyProtection="1">
      <alignment vertical="center"/>
      <protection locked="0"/>
    </xf>
    <xf numFmtId="176" fontId="49" fillId="0" borderId="0" xfId="70" applyNumberFormat="1" applyFont="1" applyFill="1" applyBorder="1" applyProtection="1">
      <alignment vertical="center"/>
      <protection locked="0"/>
    </xf>
    <xf numFmtId="177" fontId="49" fillId="35" borderId="4" xfId="71" applyNumberFormat="1" applyFont="1" applyFill="1" applyBorder="1" applyProtection="1">
      <alignment vertical="center"/>
      <protection locked="0"/>
    </xf>
    <xf numFmtId="176" fontId="49" fillId="35" borderId="4" xfId="70" applyNumberFormat="1" applyFont="1" applyFill="1" applyBorder="1" applyProtection="1">
      <alignment vertical="center"/>
      <protection locked="0"/>
    </xf>
    <xf numFmtId="0" fontId="49" fillId="0" borderId="4" xfId="70" applyFont="1" applyFill="1" applyBorder="1" applyAlignment="1" applyProtection="1">
      <alignment horizontal="center" vertical="center"/>
      <protection locked="0"/>
    </xf>
    <xf numFmtId="0" fontId="52" fillId="0" borderId="0" xfId="70" applyFont="1" applyAlignment="1" applyProtection="1">
      <alignment vertical="center"/>
      <protection locked="0"/>
    </xf>
    <xf numFmtId="177" fontId="54" fillId="36" borderId="0" xfId="69" applyNumberFormat="1" applyFont="1" applyFill="1" applyAlignment="1" applyProtection="1">
      <alignment horizontal="right" vertical="center"/>
      <protection locked="0"/>
    </xf>
    <xf numFmtId="0" fontId="29" fillId="36" borderId="3" xfId="70" applyFont="1" applyFill="1" applyBorder="1" applyAlignment="1">
      <alignment vertical="center" wrapText="1"/>
    </xf>
    <xf numFmtId="0" fontId="49" fillId="0" borderId="4" xfId="70" applyFont="1" applyBorder="1" applyAlignment="1" applyProtection="1">
      <alignment horizontal="center" vertical="center"/>
      <protection locked="0"/>
    </xf>
    <xf numFmtId="177" fontId="49" fillId="0" borderId="0" xfId="70" applyNumberFormat="1" applyFont="1" applyFill="1" applyBorder="1" applyProtection="1">
      <alignment vertical="center"/>
      <protection locked="0"/>
    </xf>
    <xf numFmtId="0" fontId="49" fillId="0" borderId="0" xfId="70" applyFont="1" applyFill="1" applyBorder="1" applyAlignment="1" applyProtection="1">
      <alignment vertical="center"/>
      <protection locked="0"/>
    </xf>
    <xf numFmtId="176" fontId="49" fillId="0" borderId="0" xfId="70" applyNumberFormat="1" applyFont="1" applyFill="1" applyBorder="1" applyAlignment="1" applyProtection="1">
      <alignment horizontal="center" vertical="center"/>
      <protection locked="0"/>
    </xf>
    <xf numFmtId="0" fontId="44" fillId="0" borderId="0" xfId="48" applyFont="1" applyAlignment="1">
      <alignment vertical="center"/>
    </xf>
    <xf numFmtId="0" fontId="29" fillId="36" borderId="3" xfId="72" applyFont="1" applyFill="1" applyBorder="1" applyAlignment="1">
      <alignment vertical="center" wrapText="1"/>
    </xf>
    <xf numFmtId="0" fontId="49" fillId="35" borderId="0" xfId="70" applyFont="1" applyFill="1" applyProtection="1">
      <alignment vertical="center"/>
      <protection locked="0"/>
    </xf>
    <xf numFmtId="0" fontId="53" fillId="0" borderId="0" xfId="74" applyFont="1">
      <alignment vertical="center"/>
    </xf>
    <xf numFmtId="0" fontId="53" fillId="0" borderId="0" xfId="74" applyFont="1" applyAlignment="1">
      <alignment horizontal="center" vertical="center"/>
    </xf>
    <xf numFmtId="0" fontId="2" fillId="0" borderId="0" xfId="74">
      <alignment vertical="center"/>
    </xf>
    <xf numFmtId="0" fontId="2" fillId="0" borderId="0" xfId="74" applyAlignment="1">
      <alignment horizontal="center" vertical="center"/>
    </xf>
    <xf numFmtId="0" fontId="50" fillId="0" borderId="0" xfId="74" applyFont="1" applyProtection="1">
      <alignment vertical="center"/>
      <protection locked="0"/>
    </xf>
    <xf numFmtId="0" fontId="50" fillId="36" borderId="0" xfId="74" applyFont="1" applyFill="1" applyAlignment="1" applyProtection="1">
      <alignment horizontal="right" vertical="center"/>
      <protection locked="0"/>
    </xf>
    <xf numFmtId="0" fontId="2" fillId="0" borderId="0" xfId="74" applyAlignment="1">
      <alignment vertical="center" wrapText="1"/>
    </xf>
    <xf numFmtId="0" fontId="54" fillId="0" borderId="0" xfId="74" applyFont="1" applyProtection="1">
      <alignment vertical="center"/>
      <protection locked="0"/>
    </xf>
    <xf numFmtId="0" fontId="54" fillId="0" borderId="0" xfId="74" applyFont="1" applyAlignment="1" applyProtection="1">
      <alignment horizontal="center" vertical="center"/>
      <protection locked="0"/>
    </xf>
    <xf numFmtId="0" fontId="54" fillId="36" borderId="0" xfId="74" applyFont="1" applyFill="1" applyAlignment="1" applyProtection="1">
      <alignment horizontal="right" vertical="center"/>
      <protection locked="0"/>
    </xf>
    <xf numFmtId="177" fontId="54" fillId="36" borderId="0" xfId="74" applyNumberFormat="1" applyFont="1" applyFill="1" applyAlignment="1" applyProtection="1">
      <alignment horizontal="right" vertical="center"/>
      <protection locked="0"/>
    </xf>
    <xf numFmtId="0" fontId="17" fillId="0" borderId="0" xfId="74" applyFont="1" applyAlignment="1">
      <alignment vertical="center" wrapText="1"/>
    </xf>
    <xf numFmtId="0" fontId="29" fillId="36" borderId="3" xfId="74" applyFont="1" applyFill="1" applyBorder="1" applyAlignment="1">
      <alignment vertical="center" wrapText="1"/>
    </xf>
    <xf numFmtId="0" fontId="29" fillId="36" borderId="1" xfId="74" applyFont="1" applyFill="1" applyBorder="1" applyAlignment="1">
      <alignment horizontal="center" vertical="center" wrapText="1"/>
    </xf>
    <xf numFmtId="0" fontId="29" fillId="36" borderId="2" xfId="74" applyFont="1" applyFill="1" applyBorder="1" applyAlignment="1">
      <alignment horizontal="center" vertical="center" wrapText="1"/>
    </xf>
    <xf numFmtId="0" fontId="29" fillId="35" borderId="4" xfId="74" applyFont="1" applyFill="1" applyBorder="1" applyAlignment="1">
      <alignment horizontal="center" vertical="center" wrapText="1"/>
    </xf>
    <xf numFmtId="0" fontId="29" fillId="0" borderId="4" xfId="74" applyFont="1" applyBorder="1" applyAlignment="1">
      <alignment horizontal="center" vertical="center" wrapText="1"/>
    </xf>
    <xf numFmtId="0" fontId="0" fillId="0" borderId="0" xfId="74" applyFont="1" applyAlignment="1">
      <alignment vertical="center" wrapText="1"/>
    </xf>
    <xf numFmtId="0" fontId="29" fillId="37" borderId="4" xfId="74" applyFont="1" applyFill="1" applyBorder="1" applyAlignment="1">
      <alignment vertical="center" wrapText="1"/>
    </xf>
    <xf numFmtId="0" fontId="29" fillId="37" borderId="4" xfId="74" applyFont="1" applyFill="1" applyBorder="1" applyAlignment="1">
      <alignment horizontal="center" vertical="center" wrapText="1"/>
    </xf>
    <xf numFmtId="0" fontId="29" fillId="0" borderId="4" xfId="74" applyFont="1" applyBorder="1" applyAlignment="1">
      <alignment vertical="center" wrapText="1"/>
    </xf>
    <xf numFmtId="178" fontId="29" fillId="35" borderId="4" xfId="74" applyNumberFormat="1" applyFont="1" applyFill="1" applyBorder="1" applyAlignment="1">
      <alignment horizontal="center" vertical="center" wrapText="1"/>
    </xf>
    <xf numFmtId="177" fontId="29" fillId="35" borderId="4" xfId="74" applyNumberFormat="1" applyFont="1" applyFill="1" applyBorder="1" applyAlignment="1">
      <alignment horizontal="center" vertical="center" wrapText="1"/>
    </xf>
    <xf numFmtId="179" fontId="29" fillId="35" borderId="4" xfId="74" applyNumberFormat="1" applyFont="1" applyFill="1" applyBorder="1" applyAlignment="1">
      <alignment horizontal="center" vertical="center" wrapText="1"/>
    </xf>
    <xf numFmtId="177" fontId="29" fillId="0" borderId="4" xfId="74" applyNumberFormat="1" applyFont="1" applyBorder="1" applyAlignment="1">
      <alignment horizontal="center" vertical="center" wrapText="1"/>
    </xf>
    <xf numFmtId="178" fontId="29" fillId="0" borderId="4" xfId="74" applyNumberFormat="1" applyFont="1" applyBorder="1" applyAlignment="1">
      <alignment horizontal="center" vertical="center" wrapText="1"/>
    </xf>
    <xf numFmtId="179" fontId="29" fillId="0" borderId="4" xfId="74" applyNumberFormat="1" applyFont="1" applyBorder="1" applyAlignment="1">
      <alignment horizontal="center" vertical="center" wrapText="1"/>
    </xf>
    <xf numFmtId="0" fontId="29" fillId="0" borderId="2" xfId="74" applyFont="1" applyBorder="1" applyAlignment="1">
      <alignment horizontal="center" vertical="center" wrapText="1"/>
    </xf>
    <xf numFmtId="0" fontId="50" fillId="0" borderId="0" xfId="74" applyFont="1" applyAlignment="1" applyProtection="1">
      <alignment horizontal="right" vertical="center"/>
      <protection locked="0"/>
    </xf>
    <xf numFmtId="0" fontId="29" fillId="36" borderId="1" xfId="74" applyFont="1" applyFill="1" applyBorder="1" applyAlignment="1">
      <alignment vertical="center" wrapText="1"/>
    </xf>
    <xf numFmtId="0" fontId="29" fillId="36" borderId="2" xfId="74" applyFont="1" applyFill="1" applyBorder="1" applyAlignment="1">
      <alignment vertical="center" wrapText="1"/>
    </xf>
    <xf numFmtId="181" fontId="29" fillId="0" borderId="4" xfId="73" applyNumberFormat="1" applyFont="1" applyBorder="1" applyAlignment="1">
      <alignment horizontal="center" vertical="center" wrapText="1"/>
    </xf>
    <xf numFmtId="177" fontId="29" fillId="0" borderId="4" xfId="73" applyNumberFormat="1" applyFont="1" applyBorder="1" applyAlignment="1">
      <alignment horizontal="center" vertical="center" wrapText="1"/>
    </xf>
    <xf numFmtId="177" fontId="29" fillId="35" borderId="4" xfId="73" applyNumberFormat="1" applyFont="1" applyFill="1" applyBorder="1" applyAlignment="1">
      <alignment horizontal="center" vertical="center" wrapText="1"/>
    </xf>
    <xf numFmtId="179" fontId="29" fillId="35" borderId="4" xfId="73" applyNumberFormat="1" applyFont="1" applyFill="1" applyBorder="1" applyAlignment="1">
      <alignment horizontal="center" vertical="center" wrapText="1"/>
    </xf>
    <xf numFmtId="178" fontId="29" fillId="35" borderId="4" xfId="73" applyNumberFormat="1" applyFont="1" applyFill="1" applyBorder="1" applyAlignment="1">
      <alignment horizontal="center" vertical="center" wrapText="1"/>
    </xf>
    <xf numFmtId="0" fontId="53" fillId="0" borderId="0" xfId="74" applyFont="1" applyAlignment="1">
      <alignment vertical="center" wrapText="1"/>
    </xf>
    <xf numFmtId="0" fontId="54" fillId="36" borderId="0" xfId="74" applyFont="1" applyFill="1" applyAlignment="1">
      <alignment horizontal="right" vertical="center"/>
    </xf>
    <xf numFmtId="0" fontId="54" fillId="0" borderId="0" xfId="74" applyFont="1" applyFill="1" applyProtection="1">
      <alignment vertical="center"/>
      <protection locked="0"/>
    </xf>
    <xf numFmtId="0" fontId="54" fillId="0" borderId="0" xfId="74" applyFont="1" applyFill="1" applyAlignment="1" applyProtection="1">
      <alignment horizontal="center" vertical="center"/>
      <protection locked="0"/>
    </xf>
    <xf numFmtId="177" fontId="54" fillId="0" borderId="0" xfId="74" applyNumberFormat="1" applyFont="1" applyFill="1" applyAlignment="1" applyProtection="1">
      <alignment horizontal="right" vertical="center"/>
      <protection locked="0"/>
    </xf>
    <xf numFmtId="0" fontId="29" fillId="0" borderId="4" xfId="70" applyFont="1" applyBorder="1" applyAlignment="1">
      <alignment vertical="center" wrapText="1"/>
    </xf>
    <xf numFmtId="178" fontId="29" fillId="35" borderId="4" xfId="70" applyNumberFormat="1" applyFont="1" applyFill="1" applyBorder="1" applyAlignment="1">
      <alignment horizontal="center" vertical="center" wrapText="1"/>
    </xf>
    <xf numFmtId="177" fontId="29" fillId="35" borderId="4" xfId="70" applyNumberFormat="1" applyFont="1" applyFill="1" applyBorder="1" applyAlignment="1">
      <alignment horizontal="center" vertical="center" wrapText="1"/>
    </xf>
    <xf numFmtId="180" fontId="29" fillId="0" borderId="4" xfId="70" applyNumberFormat="1" applyFont="1" applyBorder="1" applyAlignment="1">
      <alignment horizontal="center" vertical="center" wrapText="1"/>
    </xf>
    <xf numFmtId="0" fontId="29" fillId="0" borderId="4" xfId="70" applyFont="1" applyBorder="1" applyAlignment="1">
      <alignment horizontal="center" vertical="center" wrapText="1"/>
    </xf>
    <xf numFmtId="177" fontId="29" fillId="0" borderId="4" xfId="70" applyNumberFormat="1" applyFont="1" applyBorder="1" applyAlignment="1">
      <alignment horizontal="center" vertical="center" wrapText="1"/>
    </xf>
    <xf numFmtId="178" fontId="29" fillId="0" borderId="4" xfId="70" applyNumberFormat="1" applyFont="1" applyBorder="1" applyAlignment="1">
      <alignment horizontal="center" vertical="center" wrapText="1"/>
    </xf>
    <xf numFmtId="0" fontId="0" fillId="0" borderId="0" xfId="70" applyFont="1" applyAlignment="1">
      <alignment vertical="center" wrapText="1"/>
    </xf>
    <xf numFmtId="0" fontId="1" fillId="0" borderId="0" xfId="70" applyFont="1">
      <alignment vertical="center"/>
    </xf>
    <xf numFmtId="0" fontId="4" fillId="0" borderId="0" xfId="70">
      <alignment vertical="center"/>
    </xf>
    <xf numFmtId="0" fontId="29" fillId="0" borderId="4" xfId="74" applyFont="1" applyBorder="1" applyAlignment="1">
      <alignment horizontal="center" vertical="center" wrapText="1"/>
    </xf>
    <xf numFmtId="0" fontId="29" fillId="0" borderId="2" xfId="74" applyFont="1" applyBorder="1" applyAlignment="1">
      <alignment horizontal="center" vertical="center" wrapText="1"/>
    </xf>
    <xf numFmtId="0" fontId="49" fillId="0" borderId="0" xfId="70" applyFont="1" applyAlignment="1" applyProtection="1">
      <alignment horizontal="left" vertical="center" wrapText="1"/>
      <protection locked="0"/>
    </xf>
    <xf numFmtId="0" fontId="49" fillId="0" borderId="0" xfId="70" applyFont="1" applyAlignment="1" applyProtection="1">
      <alignment horizontal="left" vertical="center"/>
      <protection locked="0"/>
    </xf>
    <xf numFmtId="0" fontId="44" fillId="0" borderId="0" xfId="48" applyFont="1" applyAlignment="1">
      <alignment vertical="center"/>
    </xf>
    <xf numFmtId="0" fontId="49" fillId="0" borderId="0" xfId="70" applyFont="1" applyBorder="1" applyAlignment="1" applyProtection="1">
      <alignment horizontal="left" vertical="center" wrapText="1"/>
      <protection locked="0"/>
    </xf>
    <xf numFmtId="0" fontId="49" fillId="0" borderId="0" xfId="70" applyFont="1" applyBorder="1" applyAlignment="1" applyProtection="1">
      <alignment vertical="center" wrapText="1"/>
      <protection locked="0"/>
    </xf>
    <xf numFmtId="0" fontId="50" fillId="0" borderId="0" xfId="70" applyFont="1" applyFill="1" applyProtection="1">
      <alignment vertical="center"/>
      <protection locked="0"/>
    </xf>
    <xf numFmtId="0" fontId="50" fillId="0" borderId="0" xfId="70" applyFont="1" applyFill="1" applyAlignment="1" applyProtection="1">
      <alignment horizontal="right" vertical="center"/>
      <protection locked="0"/>
    </xf>
    <xf numFmtId="0" fontId="55" fillId="0" borderId="0" xfId="70" applyFont="1" applyFill="1" applyBorder="1" applyAlignment="1" applyProtection="1">
      <alignment horizontal="center" vertical="center" wrapText="1"/>
      <protection locked="0"/>
    </xf>
    <xf numFmtId="0" fontId="56" fillId="0" borderId="0" xfId="70" applyFont="1" applyFill="1" applyBorder="1" applyAlignment="1" applyProtection="1">
      <alignment vertical="center" wrapText="1"/>
      <protection locked="0"/>
    </xf>
    <xf numFmtId="0" fontId="49" fillId="0" borderId="0" xfId="70" applyFont="1" applyFill="1" applyProtection="1">
      <alignment vertical="center"/>
      <protection locked="0"/>
    </xf>
    <xf numFmtId="0" fontId="49" fillId="0" borderId="0" xfId="70" applyFont="1" applyAlignment="1" applyProtection="1">
      <alignment horizontal="left" vertical="center" wrapText="1"/>
      <protection locked="0"/>
    </xf>
    <xf numFmtId="0" fontId="49" fillId="0" borderId="0" xfId="70" applyFont="1" applyAlignment="1" applyProtection="1">
      <alignment horizontal="left" vertical="center"/>
      <protection locked="0"/>
    </xf>
    <xf numFmtId="0" fontId="49" fillId="0" borderId="0" xfId="70" applyFont="1" applyFill="1" applyBorder="1" applyAlignment="1" applyProtection="1">
      <alignment horizontal="center" vertical="center"/>
      <protection locked="0"/>
    </xf>
    <xf numFmtId="0" fontId="49" fillId="35" borderId="4" xfId="70" applyFont="1" applyFill="1" applyBorder="1" applyAlignment="1" applyProtection="1">
      <alignment horizontal="center" vertical="center" wrapText="1"/>
      <protection locked="0"/>
    </xf>
    <xf numFmtId="0" fontId="44" fillId="33" borderId="0" xfId="51" applyFont="1" applyFill="1" applyAlignment="1">
      <alignment vertical="center"/>
    </xf>
    <xf numFmtId="0" fontId="41" fillId="0" borderId="0" xfId="51" applyFont="1" applyAlignment="1">
      <alignment vertical="center"/>
    </xf>
    <xf numFmtId="0" fontId="44" fillId="0" borderId="0" xfId="51" applyFont="1" applyFill="1" applyBorder="1" applyAlignment="1">
      <alignment horizontal="center" vertical="center"/>
    </xf>
    <xf numFmtId="0" fontId="47" fillId="0" borderId="0" xfId="51" applyFont="1" applyFill="1" applyBorder="1" applyAlignment="1">
      <alignment horizontal="center" vertical="center"/>
    </xf>
    <xf numFmtId="0" fontId="44" fillId="0" borderId="0" xfId="51" applyFont="1" applyFill="1" applyBorder="1" applyAlignment="1" applyProtection="1">
      <alignment horizontal="center" vertical="center"/>
      <protection locked="0"/>
    </xf>
    <xf numFmtId="0" fontId="56" fillId="0" borderId="0" xfId="70" applyFont="1" applyFill="1" applyBorder="1" applyAlignment="1" applyProtection="1">
      <alignment horizontal="left" vertical="center" wrapText="1"/>
      <protection locked="0"/>
    </xf>
    <xf numFmtId="0" fontId="49" fillId="0" borderId="0" xfId="70" applyFont="1" applyFill="1" applyBorder="1" applyProtection="1">
      <alignment vertical="center"/>
      <protection locked="0"/>
    </xf>
    <xf numFmtId="177" fontId="49" fillId="0" borderId="0" xfId="71" applyNumberFormat="1" applyFont="1" applyFill="1" applyBorder="1" applyProtection="1">
      <alignment vertical="center"/>
      <protection locked="0"/>
    </xf>
    <xf numFmtId="0" fontId="44" fillId="0" borderId="0" xfId="51" applyFont="1" applyAlignment="1">
      <alignment vertical="top" wrapText="1"/>
    </xf>
    <xf numFmtId="0" fontId="44" fillId="0" borderId="0" xfId="51" applyFont="1" applyAlignment="1">
      <alignment vertical="top"/>
    </xf>
    <xf numFmtId="0" fontId="49" fillId="0" borderId="4" xfId="70" applyFont="1" applyBorder="1" applyAlignment="1" applyProtection="1">
      <alignment vertical="center" shrinkToFit="1"/>
      <protection locked="0"/>
    </xf>
    <xf numFmtId="0" fontId="49" fillId="35" borderId="4" xfId="70" applyFont="1" applyFill="1" applyBorder="1" applyAlignment="1" applyProtection="1">
      <alignment horizontal="center" vertical="center"/>
      <protection locked="0"/>
    </xf>
    <xf numFmtId="176" fontId="49" fillId="0" borderId="0" xfId="70" applyNumberFormat="1" applyFont="1" applyProtection="1">
      <alignment vertical="center"/>
      <protection locked="0"/>
    </xf>
    <xf numFmtId="177" fontId="49" fillId="0" borderId="0" xfId="70" applyNumberFormat="1" applyFont="1">
      <alignment vertical="center"/>
    </xf>
    <xf numFmtId="3" fontId="49" fillId="35" borderId="4" xfId="70" applyNumberFormat="1" applyFont="1" applyFill="1" applyBorder="1" applyProtection="1">
      <alignment vertical="center"/>
      <protection locked="0"/>
    </xf>
    <xf numFmtId="177" fontId="49" fillId="35" borderId="0" xfId="70" applyNumberFormat="1" applyFont="1" applyFill="1" applyProtection="1">
      <alignment vertical="center"/>
      <protection locked="0"/>
    </xf>
    <xf numFmtId="177" fontId="49" fillId="0" borderId="0" xfId="70" applyNumberFormat="1" applyFont="1" applyProtection="1">
      <alignment vertical="center"/>
      <protection locked="0"/>
    </xf>
    <xf numFmtId="3" fontId="49" fillId="35" borderId="4" xfId="71" applyNumberFormat="1" applyFont="1" applyFill="1" applyBorder="1" applyProtection="1">
      <alignment vertical="center"/>
      <protection locked="0"/>
    </xf>
    <xf numFmtId="177" fontId="49" fillId="35" borderId="0" xfId="71" applyNumberFormat="1" applyFont="1" applyFill="1" applyBorder="1" applyProtection="1">
      <alignment vertical="center"/>
      <protection locked="0"/>
    </xf>
    <xf numFmtId="0" fontId="49" fillId="0" borderId="0" xfId="70" applyFont="1" applyBorder="1" applyAlignment="1" applyProtection="1">
      <alignment horizontal="center" vertical="center" wrapText="1"/>
      <protection locked="0"/>
    </xf>
    <xf numFmtId="176" fontId="49" fillId="35" borderId="0" xfId="70" applyNumberFormat="1" applyFont="1" applyFill="1" applyBorder="1" applyProtection="1">
      <alignment vertical="center"/>
      <protection locked="0"/>
    </xf>
    <xf numFmtId="0" fontId="16" fillId="33" borderId="0" xfId="51" applyFont="1" applyFill="1" applyAlignment="1">
      <alignment horizontal="center" vertical="center" wrapText="1"/>
    </xf>
    <xf numFmtId="0" fontId="41" fillId="35" borderId="6" xfId="51" applyFont="1" applyFill="1" applyBorder="1" applyAlignment="1">
      <alignment horizontal="center" vertical="center"/>
    </xf>
    <xf numFmtId="0" fontId="41" fillId="35" borderId="7" xfId="51" applyFont="1" applyFill="1" applyBorder="1" applyAlignment="1">
      <alignment horizontal="center" vertical="center"/>
    </xf>
    <xf numFmtId="0" fontId="41" fillId="35" borderId="30" xfId="51" applyFont="1" applyFill="1" applyBorder="1" applyAlignment="1">
      <alignment horizontal="center" vertical="center"/>
    </xf>
    <xf numFmtId="0" fontId="44" fillId="35" borderId="6" xfId="51" applyFont="1" applyFill="1" applyBorder="1" applyAlignment="1" applyProtection="1">
      <alignment horizontal="center" vertical="center" shrinkToFit="1"/>
      <protection locked="0"/>
    </xf>
    <xf numFmtId="0" fontId="44" fillId="35" borderId="7" xfId="51" applyFont="1" applyFill="1" applyBorder="1" applyAlignment="1" applyProtection="1">
      <alignment horizontal="center" vertical="center" shrinkToFit="1"/>
      <protection locked="0"/>
    </xf>
    <xf numFmtId="0" fontId="44" fillId="35" borderId="30" xfId="51" applyFont="1" applyFill="1" applyBorder="1" applyAlignment="1" applyProtection="1">
      <alignment horizontal="center" vertical="center" shrinkToFit="1"/>
      <protection locked="0"/>
    </xf>
    <xf numFmtId="0" fontId="45" fillId="0" borderId="0" xfId="48" applyFont="1" applyAlignment="1">
      <alignment horizontal="center" vertical="center" shrinkToFit="1"/>
    </xf>
    <xf numFmtId="0" fontId="44" fillId="34" borderId="21" xfId="51" applyFont="1" applyFill="1" applyBorder="1" applyAlignment="1">
      <alignment horizontal="center" vertical="center"/>
    </xf>
    <xf numFmtId="0" fontId="44" fillId="35" borderId="21" xfId="51" applyFont="1" applyFill="1" applyBorder="1" applyAlignment="1">
      <alignment vertical="center"/>
    </xf>
    <xf numFmtId="0" fontId="44" fillId="34" borderId="6" xfId="51" applyFont="1" applyFill="1" applyBorder="1" applyAlignment="1" applyProtection="1">
      <alignment horizontal="center" vertical="center" shrinkToFit="1"/>
      <protection locked="0"/>
    </xf>
    <xf numFmtId="0" fontId="44" fillId="34" borderId="30" xfId="51" applyFont="1" applyFill="1" applyBorder="1" applyAlignment="1" applyProtection="1">
      <alignment horizontal="center" vertical="center" shrinkToFit="1"/>
      <protection locked="0"/>
    </xf>
    <xf numFmtId="0" fontId="44" fillId="35" borderId="21" xfId="51" applyFont="1" applyFill="1" applyBorder="1" applyAlignment="1" applyProtection="1">
      <alignment horizontal="center" vertical="center" shrinkToFit="1"/>
      <protection locked="0"/>
    </xf>
    <xf numFmtId="0" fontId="44" fillId="35" borderId="6" xfId="51" applyFont="1" applyFill="1" applyBorder="1" applyAlignment="1">
      <alignment horizontal="center" vertical="center"/>
    </xf>
    <xf numFmtId="0" fontId="44" fillId="35" borderId="7" xfId="51" applyFont="1" applyFill="1" applyBorder="1" applyAlignment="1">
      <alignment horizontal="center" vertical="center"/>
    </xf>
    <xf numFmtId="0" fontId="44" fillId="35" borderId="30" xfId="51" applyFont="1" applyFill="1" applyBorder="1" applyAlignment="1">
      <alignment horizontal="center" vertical="center"/>
    </xf>
    <xf numFmtId="0" fontId="41" fillId="34" borderId="6" xfId="51" applyFont="1" applyFill="1" applyBorder="1" applyAlignment="1">
      <alignment horizontal="center" vertical="center"/>
    </xf>
    <xf numFmtId="0" fontId="41" fillId="34" borderId="7" xfId="51" applyFont="1" applyFill="1" applyBorder="1" applyAlignment="1">
      <alignment horizontal="center" vertical="center"/>
    </xf>
    <xf numFmtId="0" fontId="41" fillId="34" borderId="30" xfId="51" applyFont="1" applyFill="1" applyBorder="1" applyAlignment="1">
      <alignment horizontal="center" vertical="center"/>
    </xf>
    <xf numFmtId="0" fontId="44" fillId="34" borderId="6" xfId="51" applyFont="1" applyFill="1" applyBorder="1" applyAlignment="1">
      <alignment horizontal="left" vertical="center" wrapText="1"/>
    </xf>
    <xf numFmtId="0" fontId="44" fillId="34" borderId="7" xfId="51" applyFont="1" applyFill="1" applyBorder="1" applyAlignment="1">
      <alignment horizontal="left" vertical="center"/>
    </xf>
    <xf numFmtId="0" fontId="44" fillId="34" borderId="30" xfId="51" applyFont="1" applyFill="1" applyBorder="1" applyAlignment="1">
      <alignment horizontal="left" vertical="center"/>
    </xf>
    <xf numFmtId="0" fontId="44" fillId="34" borderId="7" xfId="51" applyFont="1" applyFill="1" applyBorder="1" applyAlignment="1" applyProtection="1">
      <alignment horizontal="center" vertical="center" shrinkToFit="1"/>
      <protection locked="0"/>
    </xf>
    <xf numFmtId="0" fontId="44" fillId="34" borderId="21" xfId="51" applyFont="1" applyFill="1" applyBorder="1" applyAlignment="1">
      <alignment horizontal="center" vertical="center" wrapText="1"/>
    </xf>
    <xf numFmtId="38" fontId="44" fillId="35" borderId="8" xfId="51" applyNumberFormat="1" applyFont="1" applyFill="1" applyBorder="1" applyAlignment="1">
      <alignment horizontal="right" vertical="center"/>
    </xf>
    <xf numFmtId="0" fontId="44" fillId="35" borderId="8" xfId="51" applyFont="1" applyFill="1" applyBorder="1" applyAlignment="1">
      <alignment horizontal="right" vertical="center"/>
    </xf>
    <xf numFmtId="0" fontId="44" fillId="35" borderId="9" xfId="51" applyFont="1" applyFill="1" applyBorder="1" applyAlignment="1">
      <alignment horizontal="right" vertical="center"/>
    </xf>
    <xf numFmtId="0" fontId="44" fillId="34" borderId="6" xfId="51" applyFont="1" applyFill="1" applyBorder="1" applyAlignment="1">
      <alignment horizontal="center" vertical="center" shrinkToFit="1"/>
    </xf>
    <xf numFmtId="0" fontId="44" fillId="34" borderId="7" xfId="51" applyFont="1" applyFill="1" applyBorder="1" applyAlignment="1">
      <alignment horizontal="center" vertical="center" shrinkToFit="1"/>
    </xf>
    <xf numFmtId="0" fontId="44" fillId="34" borderId="20" xfId="51" applyFont="1" applyFill="1" applyBorder="1" applyAlignment="1">
      <alignment horizontal="center" vertical="center" shrinkToFit="1"/>
    </xf>
    <xf numFmtId="0" fontId="44" fillId="35" borderId="21" xfId="51" applyFont="1" applyFill="1" applyBorder="1" applyAlignment="1">
      <alignment horizontal="center" vertical="center" wrapText="1"/>
    </xf>
    <xf numFmtId="0" fontId="44" fillId="33" borderId="21" xfId="51" applyFont="1" applyFill="1" applyBorder="1" applyAlignment="1">
      <alignment horizontal="center" vertical="center" wrapText="1"/>
    </xf>
    <xf numFmtId="0" fontId="44" fillId="34" borderId="22" xfId="51" applyFont="1" applyFill="1" applyBorder="1" applyAlignment="1">
      <alignment horizontal="center" vertical="center"/>
    </xf>
    <xf numFmtId="0" fontId="44" fillId="34" borderId="23" xfId="51" applyFont="1" applyFill="1" applyBorder="1" applyAlignment="1">
      <alignment horizontal="center" vertical="center"/>
    </xf>
    <xf numFmtId="0" fontId="44" fillId="34" borderId="24" xfId="51" applyFont="1" applyFill="1" applyBorder="1" applyAlignment="1">
      <alignment horizontal="center" vertical="center"/>
    </xf>
    <xf numFmtId="0" fontId="44" fillId="34" borderId="27" xfId="51" applyFont="1" applyFill="1" applyBorder="1" applyAlignment="1">
      <alignment horizontal="center" vertical="center"/>
    </xf>
    <xf numFmtId="0" fontId="44" fillId="34" borderId="28" xfId="51" applyFont="1" applyFill="1" applyBorder="1" applyAlignment="1">
      <alignment horizontal="center" vertical="center"/>
    </xf>
    <xf numFmtId="0" fontId="44" fillId="34" borderId="29" xfId="51" applyFont="1" applyFill="1" applyBorder="1" applyAlignment="1">
      <alignment horizontal="center" vertical="center"/>
    </xf>
    <xf numFmtId="0" fontId="57" fillId="33" borderId="34" xfId="51" applyFont="1" applyFill="1" applyBorder="1" applyAlignment="1">
      <alignment horizontal="center" vertical="center" wrapText="1"/>
    </xf>
    <xf numFmtId="0" fontId="57" fillId="33" borderId="19" xfId="51" applyFont="1" applyFill="1" applyBorder="1" applyAlignment="1">
      <alignment horizontal="center" vertical="center" wrapText="1"/>
    </xf>
    <xf numFmtId="0" fontId="57" fillId="33" borderId="35" xfId="51" applyFont="1" applyFill="1" applyBorder="1" applyAlignment="1">
      <alignment horizontal="center" vertical="center" wrapText="1"/>
    </xf>
    <xf numFmtId="0" fontId="57" fillId="33" borderId="36" xfId="51" applyFont="1" applyFill="1" applyBorder="1" applyAlignment="1">
      <alignment horizontal="center" vertical="center" wrapText="1"/>
    </xf>
    <xf numFmtId="0" fontId="57" fillId="33" borderId="5" xfId="51" applyFont="1" applyFill="1" applyBorder="1" applyAlignment="1">
      <alignment horizontal="center" vertical="center" wrapText="1"/>
    </xf>
    <xf numFmtId="0" fontId="57" fillId="33" borderId="37" xfId="51" applyFont="1" applyFill="1" applyBorder="1" applyAlignment="1">
      <alignment horizontal="center" vertical="center" wrapText="1"/>
    </xf>
    <xf numFmtId="0" fontId="44" fillId="33" borderId="0" xfId="51" applyFont="1" applyFill="1" applyAlignment="1">
      <alignment horizontal="center" vertical="center"/>
    </xf>
    <xf numFmtId="49" fontId="48" fillId="33" borderId="0" xfId="51" quotePrefix="1" applyNumberFormat="1" applyFont="1" applyFill="1" applyAlignment="1">
      <alignment horizontal="center" vertical="center"/>
    </xf>
    <xf numFmtId="0" fontId="48" fillId="33" borderId="0" xfId="51" quotePrefix="1" applyFont="1" applyFill="1" applyAlignment="1">
      <alignment horizontal="center" vertical="center"/>
    </xf>
    <xf numFmtId="0" fontId="46" fillId="33" borderId="0" xfId="51" applyFont="1" applyFill="1" applyAlignment="1">
      <alignment horizontal="left" shrinkToFit="1"/>
    </xf>
    <xf numFmtId="0" fontId="46" fillId="33" borderId="0" xfId="51" applyFont="1" applyFill="1" applyAlignment="1">
      <alignment horizontal="left" vertical="center" wrapText="1"/>
    </xf>
    <xf numFmtId="0" fontId="44" fillId="33" borderId="22" xfId="51" applyFont="1" applyFill="1" applyBorder="1" applyAlignment="1">
      <alignment horizontal="left" vertical="top" wrapText="1"/>
    </xf>
    <xf numFmtId="0" fontId="44" fillId="33" borderId="23" xfId="51" applyFont="1" applyFill="1" applyBorder="1" applyAlignment="1">
      <alignment horizontal="left" vertical="top" wrapText="1"/>
    </xf>
    <xf numFmtId="0" fontId="44" fillId="33" borderId="24" xfId="51" applyFont="1" applyFill="1" applyBorder="1" applyAlignment="1">
      <alignment horizontal="left" vertical="top" wrapText="1"/>
    </xf>
    <xf numFmtId="0" fontId="44" fillId="33" borderId="25" xfId="51" applyFont="1" applyFill="1" applyBorder="1" applyAlignment="1">
      <alignment horizontal="left" vertical="top" wrapText="1"/>
    </xf>
    <xf numFmtId="0" fontId="44" fillId="33" borderId="0" xfId="51" applyFont="1" applyFill="1" applyBorder="1" applyAlignment="1">
      <alignment horizontal="left" vertical="top" wrapText="1"/>
    </xf>
    <xf numFmtId="0" fontId="44" fillId="33" borderId="26" xfId="51" applyFont="1" applyFill="1" applyBorder="1" applyAlignment="1">
      <alignment horizontal="left" vertical="top" wrapText="1"/>
    </xf>
    <xf numFmtId="0" fontId="44" fillId="33" borderId="27" xfId="51" applyFont="1" applyFill="1" applyBorder="1" applyAlignment="1">
      <alignment horizontal="left" vertical="top" wrapText="1"/>
    </xf>
    <xf numFmtId="0" fontId="44" fillId="33" borderId="28" xfId="51" applyFont="1" applyFill="1" applyBorder="1" applyAlignment="1">
      <alignment horizontal="left" vertical="top" wrapText="1"/>
    </xf>
    <xf numFmtId="0" fontId="44" fillId="33" borderId="29" xfId="51" applyFont="1" applyFill="1" applyBorder="1" applyAlignment="1">
      <alignment horizontal="left" vertical="top" wrapText="1"/>
    </xf>
    <xf numFmtId="0" fontId="34" fillId="0" borderId="0" xfId="51" applyFont="1" applyAlignment="1">
      <alignment horizontal="left" vertical="top" wrapText="1"/>
    </xf>
    <xf numFmtId="0" fontId="44" fillId="35" borderId="21" xfId="51" applyFont="1" applyFill="1" applyBorder="1" applyAlignment="1">
      <alignment horizontal="center" vertical="center"/>
    </xf>
    <xf numFmtId="0" fontId="41" fillId="34" borderId="21" xfId="51" applyFont="1" applyFill="1" applyBorder="1" applyAlignment="1">
      <alignment horizontal="center" vertical="center"/>
    </xf>
    <xf numFmtId="0" fontId="35" fillId="34" borderId="6" xfId="51" applyFont="1" applyFill="1" applyBorder="1" applyAlignment="1">
      <alignment horizontal="center" vertical="center" wrapText="1"/>
    </xf>
    <xf numFmtId="0" fontId="35" fillId="34" borderId="30" xfId="51" applyFont="1" applyFill="1" applyBorder="1" applyAlignment="1">
      <alignment horizontal="center" vertical="center" wrapText="1"/>
    </xf>
    <xf numFmtId="0" fontId="35" fillId="34" borderId="21" xfId="51" applyFont="1" applyFill="1" applyBorder="1" applyAlignment="1">
      <alignment horizontal="center" vertical="center" wrapText="1"/>
    </xf>
    <xf numFmtId="0" fontId="35" fillId="35" borderId="21" xfId="51" applyFont="1" applyFill="1" applyBorder="1" applyAlignment="1">
      <alignment horizontal="center" vertical="center" wrapText="1"/>
    </xf>
    <xf numFmtId="0" fontId="44" fillId="35" borderId="31" xfId="51" applyFont="1" applyFill="1" applyBorder="1" applyAlignment="1">
      <alignment horizontal="center" vertical="center"/>
    </xf>
    <xf numFmtId="0" fontId="44" fillId="35" borderId="32" xfId="51" applyFont="1" applyFill="1" applyBorder="1" applyAlignment="1">
      <alignment horizontal="center" vertical="center"/>
    </xf>
    <xf numFmtId="0" fontId="44" fillId="35" borderId="33" xfId="51" applyFont="1" applyFill="1" applyBorder="1" applyAlignment="1">
      <alignment horizontal="center" vertical="center"/>
    </xf>
    <xf numFmtId="0" fontId="44" fillId="35" borderId="21" xfId="51" applyFont="1" applyFill="1" applyBorder="1" applyAlignment="1" applyProtection="1">
      <alignment horizontal="center" vertical="center"/>
      <protection locked="0"/>
    </xf>
    <xf numFmtId="0" fontId="29" fillId="0" borderId="3" xfId="74" applyFont="1" applyBorder="1" applyAlignment="1">
      <alignment horizontal="left" vertical="center" wrapText="1"/>
    </xf>
    <xf numFmtId="0" fontId="29" fillId="0" borderId="1" xfId="74" applyFont="1" applyBorder="1" applyAlignment="1">
      <alignment horizontal="left" vertical="center" wrapText="1"/>
    </xf>
    <xf numFmtId="0" fontId="29" fillId="0" borderId="2" xfId="74" applyFont="1" applyBorder="1" applyAlignment="1">
      <alignment horizontal="left" vertical="center" wrapText="1"/>
    </xf>
    <xf numFmtId="0" fontId="53" fillId="0" borderId="0" xfId="74" applyFont="1" applyAlignment="1">
      <alignment horizontal="center" vertical="center" wrapText="1"/>
    </xf>
    <xf numFmtId="0" fontId="53" fillId="0" borderId="0" xfId="74" applyFont="1" applyAlignment="1">
      <alignment horizontal="center" vertical="center"/>
    </xf>
    <xf numFmtId="0" fontId="29" fillId="0" borderId="4" xfId="74" applyFont="1" applyBorder="1" applyAlignment="1">
      <alignment horizontal="center" vertical="center" wrapText="1"/>
    </xf>
    <xf numFmtId="0" fontId="49" fillId="0" borderId="0" xfId="70" applyFont="1" applyAlignment="1" applyProtection="1">
      <alignment horizontal="left" vertical="center"/>
      <protection locked="0"/>
    </xf>
    <xf numFmtId="0" fontId="49" fillId="0" borderId="0" xfId="70" applyFont="1" applyAlignment="1" applyProtection="1">
      <alignment horizontal="left" vertical="center" wrapText="1"/>
      <protection locked="0"/>
    </xf>
    <xf numFmtId="0" fontId="52" fillId="0" borderId="0" xfId="70" applyFont="1" applyAlignment="1" applyProtection="1">
      <alignment horizontal="center" vertical="center"/>
      <protection locked="0"/>
    </xf>
    <xf numFmtId="0" fontId="56" fillId="0" borderId="19" xfId="70" applyFont="1" applyFill="1" applyBorder="1" applyAlignment="1" applyProtection="1">
      <alignment horizontal="left" vertical="center" wrapText="1"/>
      <protection locked="0"/>
    </xf>
    <xf numFmtId="0" fontId="56" fillId="0" borderId="0" xfId="70" applyFont="1" applyFill="1" applyBorder="1" applyAlignment="1" applyProtection="1">
      <alignment horizontal="left" vertical="center" wrapText="1"/>
      <protection locked="0"/>
    </xf>
    <xf numFmtId="0" fontId="38" fillId="0" borderId="5" xfId="74" applyFont="1" applyBorder="1" applyAlignment="1">
      <alignment horizontal="center" vertical="center"/>
    </xf>
    <xf numFmtId="0" fontId="29" fillId="0" borderId="3" xfId="74" applyFont="1" applyBorder="1" applyAlignment="1">
      <alignment horizontal="center" vertical="center" wrapText="1"/>
    </xf>
    <xf numFmtId="0" fontId="29" fillId="0" borderId="1" xfId="74" applyFont="1" applyBorder="1" applyAlignment="1">
      <alignment horizontal="center" vertical="center" wrapText="1"/>
    </xf>
    <xf numFmtId="0" fontId="29" fillId="0" borderId="2" xfId="74" applyFont="1" applyBorder="1" applyAlignment="1">
      <alignment horizontal="center" vertical="center" wrapText="1"/>
    </xf>
    <xf numFmtId="3" fontId="49" fillId="35" borderId="4" xfId="70" applyNumberFormat="1" applyFont="1" applyFill="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9" builtinId="6"/>
    <cellStyle name="桁区切り 2" xfId="45" xr:uid="{CD67EFBF-400C-4B07-BCEB-A0027327DCF5}"/>
    <cellStyle name="桁区切り 3" xfId="47" xr:uid="{AB5505B8-8A62-4FD5-B31F-9DC22426A9F8}"/>
    <cellStyle name="桁区切り 4" xfId="55" xr:uid="{5F309A36-140D-47EB-8105-0C495539606A}"/>
    <cellStyle name="桁区切り 5" xfId="66" xr:uid="{26EC84EE-47B8-4233-9DC2-4CC5B212C87D}"/>
    <cellStyle name="桁区切り 6" xfId="52" xr:uid="{BF22C893-E31D-441E-9A64-2C018E6D3029}"/>
    <cellStyle name="桁区切り 7" xfId="68"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B07A3CCD-FC68-43F9-B328-D95140D277AB}"/>
    <cellStyle name="標準 11" xfId="62" xr:uid="{9B601C58-85E3-4454-8654-D24BB2FD36CE}"/>
    <cellStyle name="標準 12" xfId="65" xr:uid="{38805D8A-BFD2-45FA-82BE-7B2EDE6BE6FF}"/>
    <cellStyle name="標準 13" xfId="67" xr:uid="{1409C473-0305-43BB-83A7-EA5AE49044E4}"/>
    <cellStyle name="標準 14" xfId="70" xr:uid="{58426D68-38F5-4374-B60E-F77002238811}"/>
    <cellStyle name="標準 14 2" xfId="72" xr:uid="{7BABEBB7-081E-4A5F-904C-84BF7357BA49}"/>
    <cellStyle name="標準 14 3" xfId="74"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0" xr:uid="{2B253781-2D09-489B-9B11-55E4BD8027A3}"/>
    <cellStyle name="標準 2 2 2 5" xfId="53" xr:uid="{02B551D9-CF4B-44A2-B6B1-517B14302B58}"/>
    <cellStyle name="標準 2 2_交付金交付申請書（一般）H25配布用 20130122 2" xfId="51" xr:uid="{75264522-0B32-4E2D-BED6-0A3E1A19120D}"/>
    <cellStyle name="標準 2 2_交付金交付申請書H27 改修前後比較資料 20150109" xfId="48" xr:uid="{B86A0388-6ED1-440E-BA45-2F4434287ADB}"/>
    <cellStyle name="標準 2 3" xfId="60" xr:uid="{685918BA-EFA6-48D4-9612-B28B72E5A513}"/>
    <cellStyle name="標準 2 4" xfId="64" xr:uid="{3D0DE8B6-2E69-466B-B9A5-18AB22BE0E39}"/>
    <cellStyle name="標準 3" xfId="44" xr:uid="{688EC529-7D23-40FF-88E6-83B164BE8918}"/>
    <cellStyle name="標準 4" xfId="46" xr:uid="{83513287-A120-41F2-8A09-E56F12D5E9F9}"/>
    <cellStyle name="標準 5" xfId="54" xr:uid="{0DE01FB5-51F4-4D14-85B5-6993EE0BDCA9}"/>
    <cellStyle name="標準 6" xfId="56" xr:uid="{62FD77E9-1762-4209-8D87-55F3227D2E07}"/>
    <cellStyle name="標準 7" xfId="57" xr:uid="{76717828-E033-46D3-A01F-C02C470F20DB}"/>
    <cellStyle name="標準 8" xfId="58" xr:uid="{5BA54FC9-DB59-4ACD-9004-CEFFA82D6F3C}"/>
    <cellStyle name="標準 8 2" xfId="63" xr:uid="{749B5BDE-ACE5-4528-89E8-F2CA188B66BB}"/>
    <cellStyle name="標準 9" xfId="59"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144780</xdr:colOff>
          <xdr:row>8</xdr:row>
          <xdr:rowOff>68580</xdr:rowOff>
        </xdr:from>
        <xdr:to>
          <xdr:col>19</xdr:col>
          <xdr:colOff>99060</xdr:colOff>
          <xdr:row>8</xdr:row>
          <xdr:rowOff>381000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99060</xdr:rowOff>
        </xdr:from>
        <xdr:to>
          <xdr:col>3</xdr:col>
          <xdr:colOff>15240</xdr:colOff>
          <xdr:row>37</xdr:row>
          <xdr:rowOff>449580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85317</xdr:colOff>
      <xdr:row>2</xdr:row>
      <xdr:rowOff>199880</xdr:rowOff>
    </xdr:from>
    <xdr:to>
      <xdr:col>40</xdr:col>
      <xdr:colOff>60012</xdr:colOff>
      <xdr:row>6</xdr:row>
      <xdr:rowOff>198703</xdr:rowOff>
    </xdr:to>
    <xdr:grpSp>
      <xdr:nvGrpSpPr>
        <xdr:cNvPr id="3" name="グループ化 2">
          <a:extLst>
            <a:ext uri="{FF2B5EF4-FFF2-40B4-BE49-F238E27FC236}">
              <a16:creationId xmlns:a16="http://schemas.microsoft.com/office/drawing/2014/main" id="{CAE576AD-F721-4A8C-A398-790B74561542}"/>
            </a:ext>
          </a:extLst>
        </xdr:cNvPr>
        <xdr:cNvGrpSpPr/>
      </xdr:nvGrpSpPr>
      <xdr:grpSpPr>
        <a:xfrm>
          <a:off x="4182972" y="773285"/>
          <a:ext cx="2540730" cy="875123"/>
          <a:chOff x="4128333" y="422365"/>
          <a:chExt cx="2572022" cy="691639"/>
        </a:xfrm>
      </xdr:grpSpPr>
      <xdr:sp macro="" textlink="">
        <xdr:nvSpPr>
          <xdr:cNvPr id="4" name="正方形/長方形 3">
            <a:extLst>
              <a:ext uri="{FF2B5EF4-FFF2-40B4-BE49-F238E27FC236}">
                <a16:creationId xmlns:a16="http://schemas.microsoft.com/office/drawing/2014/main" id="{AB80F6D8-0659-DCA2-7F0C-6BB84EDD1DEB}"/>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200" b="1" kern="1200"/>
              <a:t>申請施設名</a:t>
            </a:r>
            <a:endParaRPr kumimoji="1" lang="en-US" altLang="ja-JP" sz="1200" b="1" kern="1200"/>
          </a:p>
        </xdr:txBody>
      </xdr:sp>
      <xdr:sp macro="" textlink="">
        <xdr:nvSpPr>
          <xdr:cNvPr id="5" name="大かっこ 4">
            <a:extLst>
              <a:ext uri="{FF2B5EF4-FFF2-40B4-BE49-F238E27FC236}">
                <a16:creationId xmlns:a16="http://schemas.microsoft.com/office/drawing/2014/main" id="{136DBE4D-1DDC-0C98-9654-D2F4150EB15F}"/>
              </a:ext>
            </a:extLst>
          </xdr:cNvPr>
          <xdr:cNvSpPr/>
        </xdr:nvSpPr>
        <xdr:spPr bwMode="auto">
          <a:xfrm>
            <a:off x="4128333" y="666240"/>
            <a:ext cx="2448312" cy="391783"/>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t>医療法人県庁会　神奈川県庁病院</a:t>
            </a:r>
          </a:p>
        </xdr:txBody>
      </xdr:sp>
    </xdr:grpSp>
    <xdr:clientData/>
  </xdr:twoCellAnchor>
  <xdr:twoCellAnchor>
    <xdr:from>
      <xdr:col>32</xdr:col>
      <xdr:colOff>28322</xdr:colOff>
      <xdr:row>0</xdr:row>
      <xdr:rowOff>75947</xdr:rowOff>
    </xdr:from>
    <xdr:to>
      <xdr:col>40</xdr:col>
      <xdr:colOff>18705</xdr:colOff>
      <xdr:row>2</xdr:row>
      <xdr:rowOff>48970</xdr:rowOff>
    </xdr:to>
    <xdr:sp macro="" textlink="">
      <xdr:nvSpPr>
        <xdr:cNvPr id="2" name="正方形/長方形 1">
          <a:extLst>
            <a:ext uri="{FF2B5EF4-FFF2-40B4-BE49-F238E27FC236}">
              <a16:creationId xmlns:a16="http://schemas.microsoft.com/office/drawing/2014/main" id="{3C465570-F2F5-4B16-A987-7236C5CFAC2D}"/>
            </a:ext>
          </a:extLst>
        </xdr:cNvPr>
        <xdr:cNvSpPr/>
      </xdr:nvSpPr>
      <xdr:spPr bwMode="auto">
        <a:xfrm>
          <a:off x="5619497" y="75947"/>
          <a:ext cx="1133383" cy="544523"/>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1197428</xdr:colOff>
      <xdr:row>1</xdr:row>
      <xdr:rowOff>293457</xdr:rowOff>
    </xdr:from>
    <xdr:to>
      <xdr:col>7</xdr:col>
      <xdr:colOff>526976</xdr:colOff>
      <xdr:row>5</xdr:row>
      <xdr:rowOff>27211</xdr:rowOff>
    </xdr:to>
    <xdr:grpSp>
      <xdr:nvGrpSpPr>
        <xdr:cNvPr id="2" name="グループ化 1">
          <a:extLst>
            <a:ext uri="{FF2B5EF4-FFF2-40B4-BE49-F238E27FC236}">
              <a16:creationId xmlns:a16="http://schemas.microsoft.com/office/drawing/2014/main" id="{37A015A5-AC30-432F-A9DE-CBA24C1F4563}"/>
            </a:ext>
          </a:extLst>
        </xdr:cNvPr>
        <xdr:cNvGrpSpPr/>
      </xdr:nvGrpSpPr>
      <xdr:grpSpPr>
        <a:xfrm>
          <a:off x="6081667" y="599527"/>
          <a:ext cx="2580475" cy="859065"/>
          <a:chOff x="4122420" y="422365"/>
          <a:chExt cx="2577935" cy="691639"/>
        </a:xfrm>
      </xdr:grpSpPr>
      <xdr:sp macro="" textlink="">
        <xdr:nvSpPr>
          <xdr:cNvPr id="3" name="正方形/長方形 2">
            <a:extLst>
              <a:ext uri="{FF2B5EF4-FFF2-40B4-BE49-F238E27FC236}">
                <a16:creationId xmlns:a16="http://schemas.microsoft.com/office/drawing/2014/main" id="{793504D2-D2E9-ADB2-17F2-3AC087105793}"/>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400" b="1" kern="1200"/>
              <a:t>申請施設名</a:t>
            </a:r>
            <a:endParaRPr kumimoji="1" lang="en-US" altLang="ja-JP" sz="1400" b="1" kern="1200"/>
          </a:p>
        </xdr:txBody>
      </xdr:sp>
      <xdr:sp macro="" textlink="">
        <xdr:nvSpPr>
          <xdr:cNvPr id="4" name="大かっこ 3">
            <a:extLst>
              <a:ext uri="{FF2B5EF4-FFF2-40B4-BE49-F238E27FC236}">
                <a16:creationId xmlns:a16="http://schemas.microsoft.com/office/drawing/2014/main" id="{3566B6F1-8A90-E8BF-D9E8-98CE8240F222}"/>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a:effectLst/>
                <a:latin typeface="+mn-lt"/>
                <a:ea typeface="+mn-ea"/>
                <a:cs typeface="+mn-cs"/>
              </a:rPr>
              <a:t>医療法人県庁会　神奈川県庁病院</a:t>
            </a:r>
            <a:endParaRPr kumimoji="1" lang="ja-JP" altLang="en-US" sz="1100" kern="1200"/>
          </a:p>
        </xdr:txBody>
      </xdr:sp>
    </xdr:grpSp>
    <xdr:clientData/>
  </xdr:twoCellAnchor>
  <xdr:twoCellAnchor>
    <xdr:from>
      <xdr:col>6</xdr:col>
      <xdr:colOff>772876</xdr:colOff>
      <xdr:row>0</xdr:row>
      <xdr:rowOff>121102</xdr:rowOff>
    </xdr:from>
    <xdr:to>
      <xdr:col>7</xdr:col>
      <xdr:colOff>326493</xdr:colOff>
      <xdr:row>2</xdr:row>
      <xdr:rowOff>48552</xdr:rowOff>
    </xdr:to>
    <xdr:sp macro="" textlink="">
      <xdr:nvSpPr>
        <xdr:cNvPr id="5" name="正方形/長方形 4">
          <a:extLst>
            <a:ext uri="{FF2B5EF4-FFF2-40B4-BE49-F238E27FC236}">
              <a16:creationId xmlns:a16="http://schemas.microsoft.com/office/drawing/2014/main" id="{4CBE5182-2E9E-4481-88B6-6C0FBCD97218}"/>
            </a:ext>
          </a:extLst>
        </xdr:cNvPr>
        <xdr:cNvSpPr/>
      </xdr:nvSpPr>
      <xdr:spPr bwMode="auto">
        <a:xfrm>
          <a:off x="7494805" y="121102"/>
          <a:ext cx="1113902" cy="54430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259080</xdr:colOff>
          <xdr:row>11</xdr:row>
          <xdr:rowOff>76200</xdr:rowOff>
        </xdr:from>
        <xdr:to>
          <xdr:col>1</xdr:col>
          <xdr:colOff>472440</xdr:colOff>
          <xdr:row>11</xdr:row>
          <xdr:rowOff>381000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C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14</xdr:row>
          <xdr:rowOff>76200</xdr:rowOff>
        </xdr:from>
        <xdr:to>
          <xdr:col>1</xdr:col>
          <xdr:colOff>478155</xdr:colOff>
          <xdr:row>14</xdr:row>
          <xdr:rowOff>381000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C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17</xdr:row>
          <xdr:rowOff>76200</xdr:rowOff>
        </xdr:from>
        <xdr:to>
          <xdr:col>1</xdr:col>
          <xdr:colOff>472440</xdr:colOff>
          <xdr:row>17</xdr:row>
          <xdr:rowOff>381000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C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952500</xdr:colOff>
      <xdr:row>1</xdr:row>
      <xdr:rowOff>238701</xdr:rowOff>
    </xdr:from>
    <xdr:to>
      <xdr:col>7</xdr:col>
      <xdr:colOff>278802</xdr:colOff>
      <xdr:row>4</xdr:row>
      <xdr:rowOff>154243</xdr:rowOff>
    </xdr:to>
    <xdr:grpSp>
      <xdr:nvGrpSpPr>
        <xdr:cNvPr id="2" name="グループ化 1">
          <a:extLst>
            <a:ext uri="{FF2B5EF4-FFF2-40B4-BE49-F238E27FC236}">
              <a16:creationId xmlns:a16="http://schemas.microsoft.com/office/drawing/2014/main" id="{6FF85BAF-38AC-486E-93CC-6B6A84A00D8E}"/>
            </a:ext>
          </a:extLst>
        </xdr:cNvPr>
        <xdr:cNvGrpSpPr/>
      </xdr:nvGrpSpPr>
      <xdr:grpSpPr>
        <a:xfrm>
          <a:off x="7514167" y="558106"/>
          <a:ext cx="2589778" cy="844970"/>
          <a:chOff x="4122420" y="422365"/>
          <a:chExt cx="2577935" cy="691639"/>
        </a:xfrm>
      </xdr:grpSpPr>
      <xdr:sp macro="" textlink="">
        <xdr:nvSpPr>
          <xdr:cNvPr id="3" name="正方形/長方形 2">
            <a:extLst>
              <a:ext uri="{FF2B5EF4-FFF2-40B4-BE49-F238E27FC236}">
                <a16:creationId xmlns:a16="http://schemas.microsoft.com/office/drawing/2014/main" id="{8FDF0FEA-4222-AEE2-6EC5-41FA5FDD1CDB}"/>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400" b="1" kern="1200"/>
              <a:t>申請施設名称</a:t>
            </a:r>
            <a:endParaRPr kumimoji="1" lang="en-US" altLang="ja-JP" sz="1400" b="1" kern="1200"/>
          </a:p>
        </xdr:txBody>
      </xdr:sp>
      <xdr:sp macro="" textlink="">
        <xdr:nvSpPr>
          <xdr:cNvPr id="4" name="大かっこ 3">
            <a:extLst>
              <a:ext uri="{FF2B5EF4-FFF2-40B4-BE49-F238E27FC236}">
                <a16:creationId xmlns:a16="http://schemas.microsoft.com/office/drawing/2014/main" id="{ECBFCBFA-14E1-185A-D999-65A1E97C7047}"/>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a:effectLst/>
                <a:latin typeface="+mn-lt"/>
                <a:ea typeface="+mn-ea"/>
                <a:cs typeface="+mn-cs"/>
              </a:rPr>
              <a:t>医療法人県庁会　神奈川県庁病院</a:t>
            </a:r>
            <a:endParaRPr kumimoji="1" lang="ja-JP" altLang="en-US" sz="1100" kern="1200"/>
          </a:p>
        </xdr:txBody>
      </xdr:sp>
    </xdr:grpSp>
    <xdr:clientData/>
  </xdr:twoCellAnchor>
  <xdr:twoCellAnchor>
    <xdr:from>
      <xdr:col>6</xdr:col>
      <xdr:colOff>621441</xdr:colOff>
      <xdr:row>0</xdr:row>
      <xdr:rowOff>64944</xdr:rowOff>
    </xdr:from>
    <xdr:to>
      <xdr:col>7</xdr:col>
      <xdr:colOff>239630</xdr:colOff>
      <xdr:row>2</xdr:row>
      <xdr:rowOff>12668</xdr:rowOff>
    </xdr:to>
    <xdr:sp macro="" textlink="">
      <xdr:nvSpPr>
        <xdr:cNvPr id="5" name="正方形/長方形 4">
          <a:extLst>
            <a:ext uri="{FF2B5EF4-FFF2-40B4-BE49-F238E27FC236}">
              <a16:creationId xmlns:a16="http://schemas.microsoft.com/office/drawing/2014/main" id="{75C3F1D2-AA0A-40C5-A420-D1EDB7A58AB7}"/>
            </a:ext>
          </a:extLst>
        </xdr:cNvPr>
        <xdr:cNvSpPr/>
      </xdr:nvSpPr>
      <xdr:spPr bwMode="auto">
        <a:xfrm>
          <a:off x="9053231" y="64944"/>
          <a:ext cx="1176825" cy="55386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1568140</xdr:colOff>
      <xdr:row>15</xdr:row>
      <xdr:rowOff>383323</xdr:rowOff>
    </xdr:from>
    <xdr:to>
      <xdr:col>7</xdr:col>
      <xdr:colOff>2246815</xdr:colOff>
      <xdr:row>18</xdr:row>
      <xdr:rowOff>453328</xdr:rowOff>
    </xdr:to>
    <xdr:sp macro="" textlink="">
      <xdr:nvSpPr>
        <xdr:cNvPr id="2" name="正方形/長方形 1">
          <a:extLst>
            <a:ext uri="{FF2B5EF4-FFF2-40B4-BE49-F238E27FC236}">
              <a16:creationId xmlns:a16="http://schemas.microsoft.com/office/drawing/2014/main" id="{FF6097F9-7F15-4293-8E20-9E3E46ECECC5}"/>
            </a:ext>
          </a:extLst>
        </xdr:cNvPr>
        <xdr:cNvSpPr/>
      </xdr:nvSpPr>
      <xdr:spPr bwMode="auto">
        <a:xfrm>
          <a:off x="7898780" y="7701311"/>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137160</xdr:rowOff>
        </xdr:from>
        <xdr:to>
          <xdr:col>1</xdr:col>
          <xdr:colOff>533400</xdr:colOff>
          <xdr:row>9</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10</xdr:row>
          <xdr:rowOff>0</xdr:rowOff>
        </xdr:from>
        <xdr:to>
          <xdr:col>1</xdr:col>
          <xdr:colOff>541020</xdr:colOff>
          <xdr:row>10</xdr:row>
          <xdr:rowOff>312420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22</xdr:row>
          <xdr:rowOff>30480</xdr:rowOff>
        </xdr:from>
        <xdr:to>
          <xdr:col>1</xdr:col>
          <xdr:colOff>525780</xdr:colOff>
          <xdr:row>22</xdr:row>
          <xdr:rowOff>350520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xdr:row>
          <xdr:rowOff>7620</xdr:rowOff>
        </xdr:from>
        <xdr:to>
          <xdr:col>1</xdr:col>
          <xdr:colOff>533400</xdr:colOff>
          <xdr:row>16</xdr:row>
          <xdr:rowOff>327660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7620</xdr:rowOff>
        </xdr:from>
        <xdr:to>
          <xdr:col>1</xdr:col>
          <xdr:colOff>533400</xdr:colOff>
          <xdr:row>17</xdr:row>
          <xdr:rowOff>327660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7620</xdr:rowOff>
        </xdr:from>
        <xdr:to>
          <xdr:col>1</xdr:col>
          <xdr:colOff>533400</xdr:colOff>
          <xdr:row>18</xdr:row>
          <xdr:rowOff>327660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19</xdr:row>
          <xdr:rowOff>7620</xdr:rowOff>
        </xdr:from>
        <xdr:to>
          <xdr:col>1</xdr:col>
          <xdr:colOff>541020</xdr:colOff>
          <xdr:row>20</xdr:row>
          <xdr:rowOff>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14</xdr:row>
          <xdr:rowOff>175260</xdr:rowOff>
        </xdr:from>
        <xdr:to>
          <xdr:col>1</xdr:col>
          <xdr:colOff>533400</xdr:colOff>
          <xdr:row>15</xdr:row>
          <xdr:rowOff>304800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464820</xdr:rowOff>
        </xdr:from>
        <xdr:to>
          <xdr:col>1</xdr:col>
          <xdr:colOff>518160</xdr:colOff>
          <xdr:row>23</xdr:row>
          <xdr:rowOff>304800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24</xdr:row>
          <xdr:rowOff>7620</xdr:rowOff>
        </xdr:from>
        <xdr:to>
          <xdr:col>1</xdr:col>
          <xdr:colOff>525780</xdr:colOff>
          <xdr:row>24</xdr:row>
          <xdr:rowOff>327660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46882</xdr:colOff>
      <xdr:row>3</xdr:row>
      <xdr:rowOff>219753</xdr:rowOff>
    </xdr:from>
    <xdr:to>
      <xdr:col>7</xdr:col>
      <xdr:colOff>342992</xdr:colOff>
      <xdr:row>7</xdr:row>
      <xdr:rowOff>123778</xdr:rowOff>
    </xdr:to>
    <xdr:grpSp>
      <xdr:nvGrpSpPr>
        <xdr:cNvPr id="2" name="グループ化 1">
          <a:extLst>
            <a:ext uri="{FF2B5EF4-FFF2-40B4-BE49-F238E27FC236}">
              <a16:creationId xmlns:a16="http://schemas.microsoft.com/office/drawing/2014/main" id="{5CCB7B34-9B6B-4D4F-A0F7-90D34083FF75}"/>
            </a:ext>
          </a:extLst>
        </xdr:cNvPr>
        <xdr:cNvGrpSpPr/>
      </xdr:nvGrpSpPr>
      <xdr:grpSpPr>
        <a:xfrm>
          <a:off x="8094372" y="1139949"/>
          <a:ext cx="2574125" cy="870468"/>
          <a:chOff x="4122420" y="422365"/>
          <a:chExt cx="2577935" cy="691639"/>
        </a:xfrm>
      </xdr:grpSpPr>
      <xdr:sp macro="" textlink="">
        <xdr:nvSpPr>
          <xdr:cNvPr id="3" name="正方形/長方形 2">
            <a:extLst>
              <a:ext uri="{FF2B5EF4-FFF2-40B4-BE49-F238E27FC236}">
                <a16:creationId xmlns:a16="http://schemas.microsoft.com/office/drawing/2014/main" id="{09532E94-013F-34E6-D76B-12C781360348}"/>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200" b="1" kern="1200"/>
              <a:t>申請施設名</a:t>
            </a:r>
            <a:endParaRPr kumimoji="1" lang="en-US" altLang="ja-JP" sz="1200" b="1" kern="1200"/>
          </a:p>
        </xdr:txBody>
      </xdr:sp>
      <xdr:sp macro="" textlink="">
        <xdr:nvSpPr>
          <xdr:cNvPr id="4" name="大かっこ 3">
            <a:extLst>
              <a:ext uri="{FF2B5EF4-FFF2-40B4-BE49-F238E27FC236}">
                <a16:creationId xmlns:a16="http://schemas.microsoft.com/office/drawing/2014/main" id="{A445081A-239E-0047-B1BE-D6F657F5CE75}"/>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医療法人県庁会　神奈川県庁病院</a:t>
            </a:r>
            <a:endParaRPr kumimoji="1" lang="en-US" altLang="ja-JP" sz="1100" kern="1200">
              <a:effectLst/>
              <a:latin typeface="+mn-lt"/>
              <a:ea typeface="+mn-ea"/>
              <a:cs typeface="+mn-cs"/>
            </a:endParaRPr>
          </a:p>
        </xdr:txBody>
      </xdr:sp>
    </xdr:grpSp>
    <xdr:clientData/>
  </xdr:twoCellAnchor>
  <xdr:twoCellAnchor>
    <xdr:from>
      <xdr:col>6</xdr:col>
      <xdr:colOff>1618715</xdr:colOff>
      <xdr:row>0</xdr:row>
      <xdr:rowOff>107680</xdr:rowOff>
    </xdr:from>
    <xdr:to>
      <xdr:col>7</xdr:col>
      <xdr:colOff>428648</xdr:colOff>
      <xdr:row>2</xdr:row>
      <xdr:rowOff>48426</xdr:rowOff>
    </xdr:to>
    <xdr:sp macro="" textlink="">
      <xdr:nvSpPr>
        <xdr:cNvPr id="7" name="正方形/長方形 6">
          <a:extLst>
            <a:ext uri="{FF2B5EF4-FFF2-40B4-BE49-F238E27FC236}">
              <a16:creationId xmlns:a16="http://schemas.microsoft.com/office/drawing/2014/main" id="{EC3F8BCF-D9CA-4A22-AD13-470760A1D1E2}"/>
            </a:ext>
          </a:extLst>
        </xdr:cNvPr>
        <xdr:cNvSpPr/>
      </xdr:nvSpPr>
      <xdr:spPr bwMode="auto">
        <a:xfrm>
          <a:off x="9826428" y="107680"/>
          <a:ext cx="1120252" cy="5487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137160</xdr:rowOff>
        </xdr:from>
        <xdr:to>
          <xdr:col>1</xdr:col>
          <xdr:colOff>533400</xdr:colOff>
          <xdr:row>10</xdr:row>
          <xdr:rowOff>22860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10</xdr:row>
          <xdr:rowOff>0</xdr:rowOff>
        </xdr:from>
        <xdr:to>
          <xdr:col>1</xdr:col>
          <xdr:colOff>541020</xdr:colOff>
          <xdr:row>10</xdr:row>
          <xdr:rowOff>327660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20</xdr:row>
          <xdr:rowOff>30480</xdr:rowOff>
        </xdr:from>
        <xdr:to>
          <xdr:col>1</xdr:col>
          <xdr:colOff>518160</xdr:colOff>
          <xdr:row>21</xdr:row>
          <xdr:rowOff>22860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0</xdr:rowOff>
        </xdr:from>
        <xdr:to>
          <xdr:col>1</xdr:col>
          <xdr:colOff>518160</xdr:colOff>
          <xdr:row>21</xdr:row>
          <xdr:rowOff>312420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373380</xdr:rowOff>
        </xdr:from>
        <xdr:to>
          <xdr:col>1</xdr:col>
          <xdr:colOff>518160</xdr:colOff>
          <xdr:row>22</xdr:row>
          <xdr:rowOff>266700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14</xdr:row>
          <xdr:rowOff>175260</xdr:rowOff>
        </xdr:from>
        <xdr:to>
          <xdr:col>1</xdr:col>
          <xdr:colOff>556260</xdr:colOff>
          <xdr:row>15</xdr:row>
          <xdr:rowOff>304800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15</xdr:row>
          <xdr:rowOff>274320</xdr:rowOff>
        </xdr:from>
        <xdr:to>
          <xdr:col>1</xdr:col>
          <xdr:colOff>541020</xdr:colOff>
          <xdr:row>16</xdr:row>
          <xdr:rowOff>251460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16</xdr:row>
          <xdr:rowOff>297180</xdr:rowOff>
        </xdr:from>
        <xdr:to>
          <xdr:col>1</xdr:col>
          <xdr:colOff>556260</xdr:colOff>
          <xdr:row>18</xdr:row>
          <xdr:rowOff>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247650</xdr:colOff>
      <xdr:row>3</xdr:row>
      <xdr:rowOff>244475</xdr:rowOff>
    </xdr:from>
    <xdr:to>
      <xdr:col>7</xdr:col>
      <xdr:colOff>275425</xdr:colOff>
      <xdr:row>7</xdr:row>
      <xdr:rowOff>149770</xdr:rowOff>
    </xdr:to>
    <xdr:grpSp>
      <xdr:nvGrpSpPr>
        <xdr:cNvPr id="3" name="グループ化 2">
          <a:extLst>
            <a:ext uri="{FF2B5EF4-FFF2-40B4-BE49-F238E27FC236}">
              <a16:creationId xmlns:a16="http://schemas.microsoft.com/office/drawing/2014/main" id="{33839530-3A48-48CB-8367-9AC4E7DF6B50}"/>
            </a:ext>
          </a:extLst>
        </xdr:cNvPr>
        <xdr:cNvGrpSpPr/>
      </xdr:nvGrpSpPr>
      <xdr:grpSpPr>
        <a:xfrm>
          <a:off x="7797165" y="1172210"/>
          <a:ext cx="2576665" cy="863510"/>
          <a:chOff x="4122420" y="422365"/>
          <a:chExt cx="2577935" cy="691639"/>
        </a:xfrm>
      </xdr:grpSpPr>
      <xdr:sp macro="" textlink="">
        <xdr:nvSpPr>
          <xdr:cNvPr id="4" name="正方形/長方形 3">
            <a:extLst>
              <a:ext uri="{FF2B5EF4-FFF2-40B4-BE49-F238E27FC236}">
                <a16:creationId xmlns:a16="http://schemas.microsoft.com/office/drawing/2014/main" id="{87E72A5E-9E8F-175F-3563-A57AC20A0EB7}"/>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400" b="1" kern="1200"/>
              <a:t>申請施設名</a:t>
            </a:r>
            <a:endParaRPr kumimoji="1" lang="en-US" altLang="ja-JP" sz="1400" b="1" kern="1200"/>
          </a:p>
        </xdr:txBody>
      </xdr:sp>
      <xdr:sp macro="" textlink="">
        <xdr:nvSpPr>
          <xdr:cNvPr id="5" name="大かっこ 4">
            <a:extLst>
              <a:ext uri="{FF2B5EF4-FFF2-40B4-BE49-F238E27FC236}">
                <a16:creationId xmlns:a16="http://schemas.microsoft.com/office/drawing/2014/main" id="{C88CAFB3-5387-D6A4-5A7F-FAA1B7DDF2F9}"/>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a:effectLst/>
                <a:latin typeface="+mn-lt"/>
                <a:ea typeface="+mn-ea"/>
                <a:cs typeface="+mn-cs"/>
              </a:rPr>
              <a:t>医療法人県庁会　神奈川県庁病院</a:t>
            </a:r>
            <a:endParaRPr kumimoji="1" lang="ja-JP" altLang="en-US" sz="1100" kern="1200"/>
          </a:p>
        </xdr:txBody>
      </xdr:sp>
    </xdr:grpSp>
    <xdr:clientData/>
  </xdr:twoCellAnchor>
  <xdr:twoCellAnchor>
    <xdr:from>
      <xdr:col>6</xdr:col>
      <xdr:colOff>1825625</xdr:colOff>
      <xdr:row>0</xdr:row>
      <xdr:rowOff>82550</xdr:rowOff>
    </xdr:from>
    <xdr:to>
      <xdr:col>7</xdr:col>
      <xdr:colOff>383652</xdr:colOff>
      <xdr:row>2</xdr:row>
      <xdr:rowOff>27417</xdr:rowOff>
    </xdr:to>
    <xdr:sp macro="" textlink="">
      <xdr:nvSpPr>
        <xdr:cNvPr id="6" name="正方形/長方形 5">
          <a:extLst>
            <a:ext uri="{FF2B5EF4-FFF2-40B4-BE49-F238E27FC236}">
              <a16:creationId xmlns:a16="http://schemas.microsoft.com/office/drawing/2014/main" id="{E344BD71-E0F9-4F93-94E1-3709053769D5}"/>
            </a:ext>
          </a:extLst>
        </xdr:cNvPr>
        <xdr:cNvSpPr/>
      </xdr:nvSpPr>
      <xdr:spPr bwMode="auto">
        <a:xfrm>
          <a:off x="9521825" y="82550"/>
          <a:ext cx="1148827" cy="55446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312420</xdr:colOff>
          <xdr:row>8</xdr:row>
          <xdr:rowOff>144780</xdr:rowOff>
        </xdr:from>
        <xdr:to>
          <xdr:col>1</xdr:col>
          <xdr:colOff>541020</xdr:colOff>
          <xdr:row>10</xdr:row>
          <xdr:rowOff>38100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220980</xdr:rowOff>
        </xdr:from>
        <xdr:to>
          <xdr:col>1</xdr:col>
          <xdr:colOff>533400</xdr:colOff>
          <xdr:row>12</xdr:row>
          <xdr:rowOff>304800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4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xdr:row>
          <xdr:rowOff>388620</xdr:rowOff>
        </xdr:from>
        <xdr:to>
          <xdr:col>1</xdr:col>
          <xdr:colOff>533400</xdr:colOff>
          <xdr:row>13</xdr:row>
          <xdr:rowOff>259080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4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13</xdr:row>
          <xdr:rowOff>403860</xdr:rowOff>
        </xdr:from>
        <xdr:to>
          <xdr:col>1</xdr:col>
          <xdr:colOff>525780</xdr:colOff>
          <xdr:row>14</xdr:row>
          <xdr:rowOff>266700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4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20</xdr:row>
          <xdr:rowOff>76200</xdr:rowOff>
        </xdr:from>
        <xdr:to>
          <xdr:col>1</xdr:col>
          <xdr:colOff>480060</xdr:colOff>
          <xdr:row>20</xdr:row>
          <xdr:rowOff>381000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4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23</xdr:row>
          <xdr:rowOff>76200</xdr:rowOff>
        </xdr:from>
        <xdr:to>
          <xdr:col>1</xdr:col>
          <xdr:colOff>487680</xdr:colOff>
          <xdr:row>23</xdr:row>
          <xdr:rowOff>381000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4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26</xdr:row>
          <xdr:rowOff>76200</xdr:rowOff>
        </xdr:from>
        <xdr:to>
          <xdr:col>1</xdr:col>
          <xdr:colOff>480060</xdr:colOff>
          <xdr:row>26</xdr:row>
          <xdr:rowOff>381000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4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1800972</xdr:colOff>
      <xdr:row>3</xdr:row>
      <xdr:rowOff>190687</xdr:rowOff>
    </xdr:from>
    <xdr:to>
      <xdr:col>7</xdr:col>
      <xdr:colOff>257047</xdr:colOff>
      <xdr:row>7</xdr:row>
      <xdr:rowOff>8053</xdr:rowOff>
    </xdr:to>
    <xdr:grpSp>
      <xdr:nvGrpSpPr>
        <xdr:cNvPr id="2" name="グループ化 1">
          <a:extLst>
            <a:ext uri="{FF2B5EF4-FFF2-40B4-BE49-F238E27FC236}">
              <a16:creationId xmlns:a16="http://schemas.microsoft.com/office/drawing/2014/main" id="{CAE70EA0-D06E-4918-8A14-F78DDA77B80B}"/>
            </a:ext>
          </a:extLst>
        </xdr:cNvPr>
        <xdr:cNvGrpSpPr/>
      </xdr:nvGrpSpPr>
      <xdr:grpSpPr>
        <a:xfrm>
          <a:off x="8171020" y="1115973"/>
          <a:ext cx="2588836" cy="880628"/>
          <a:chOff x="4122420" y="422365"/>
          <a:chExt cx="2577935" cy="691639"/>
        </a:xfrm>
      </xdr:grpSpPr>
      <xdr:sp macro="" textlink="">
        <xdr:nvSpPr>
          <xdr:cNvPr id="3" name="正方形/長方形 2">
            <a:extLst>
              <a:ext uri="{FF2B5EF4-FFF2-40B4-BE49-F238E27FC236}">
                <a16:creationId xmlns:a16="http://schemas.microsoft.com/office/drawing/2014/main" id="{498A34B9-AC4F-8CFF-9FD4-B44E22A3DCD3}"/>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400" b="1" kern="1200"/>
              <a:t>申請施設名</a:t>
            </a:r>
            <a:endParaRPr kumimoji="1" lang="en-US" altLang="ja-JP" sz="1400" b="1" kern="1200"/>
          </a:p>
        </xdr:txBody>
      </xdr:sp>
      <xdr:sp macro="" textlink="">
        <xdr:nvSpPr>
          <xdr:cNvPr id="4" name="大かっこ 3">
            <a:extLst>
              <a:ext uri="{FF2B5EF4-FFF2-40B4-BE49-F238E27FC236}">
                <a16:creationId xmlns:a16="http://schemas.microsoft.com/office/drawing/2014/main" id="{033AE8D1-6CE1-0969-B025-738253FF6414}"/>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a:effectLst/>
                <a:latin typeface="+mn-lt"/>
                <a:ea typeface="+mn-ea"/>
                <a:cs typeface="+mn-cs"/>
              </a:rPr>
              <a:t>医療法人県庁会　神奈川県庁病院</a:t>
            </a:r>
            <a:endParaRPr kumimoji="1" lang="ja-JP" altLang="en-US" sz="1100" kern="1200"/>
          </a:p>
        </xdr:txBody>
      </xdr:sp>
    </xdr:grpSp>
    <xdr:clientData/>
  </xdr:twoCellAnchor>
  <xdr:twoCellAnchor>
    <xdr:from>
      <xdr:col>6</xdr:col>
      <xdr:colOff>1059898</xdr:colOff>
      <xdr:row>0</xdr:row>
      <xdr:rowOff>163233</xdr:rowOff>
    </xdr:from>
    <xdr:to>
      <xdr:col>7</xdr:col>
      <xdr:colOff>89319</xdr:colOff>
      <xdr:row>2</xdr:row>
      <xdr:rowOff>96707</xdr:rowOff>
    </xdr:to>
    <xdr:sp macro="" textlink="">
      <xdr:nvSpPr>
        <xdr:cNvPr id="5" name="正方形/長方形 4">
          <a:extLst>
            <a:ext uri="{FF2B5EF4-FFF2-40B4-BE49-F238E27FC236}">
              <a16:creationId xmlns:a16="http://schemas.microsoft.com/office/drawing/2014/main" id="{FBE048EC-679B-4313-857D-7FEE453B9CFF}"/>
            </a:ext>
          </a:extLst>
        </xdr:cNvPr>
        <xdr:cNvSpPr/>
      </xdr:nvSpPr>
      <xdr:spPr bwMode="auto">
        <a:xfrm>
          <a:off x="9632398" y="163233"/>
          <a:ext cx="1136127" cy="53859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312420</xdr:colOff>
          <xdr:row>8</xdr:row>
          <xdr:rowOff>7620</xdr:rowOff>
        </xdr:from>
        <xdr:to>
          <xdr:col>1</xdr:col>
          <xdr:colOff>541020</xdr:colOff>
          <xdr:row>8</xdr:row>
          <xdr:rowOff>312420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10</xdr:row>
          <xdr:rowOff>106680</xdr:rowOff>
        </xdr:from>
        <xdr:to>
          <xdr:col>1</xdr:col>
          <xdr:colOff>525780</xdr:colOff>
          <xdr:row>10</xdr:row>
          <xdr:rowOff>419100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20</xdr:row>
          <xdr:rowOff>220980</xdr:rowOff>
        </xdr:from>
        <xdr:to>
          <xdr:col>1</xdr:col>
          <xdr:colOff>533400</xdr:colOff>
          <xdr:row>21</xdr:row>
          <xdr:rowOff>304800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5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22</xdr:row>
          <xdr:rowOff>144780</xdr:rowOff>
        </xdr:from>
        <xdr:to>
          <xdr:col>1</xdr:col>
          <xdr:colOff>541020</xdr:colOff>
          <xdr:row>22</xdr:row>
          <xdr:rowOff>457200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5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23</xdr:row>
          <xdr:rowOff>0</xdr:rowOff>
        </xdr:from>
        <xdr:to>
          <xdr:col>1</xdr:col>
          <xdr:colOff>541020</xdr:colOff>
          <xdr:row>23</xdr:row>
          <xdr:rowOff>327660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5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14</xdr:row>
          <xdr:rowOff>175260</xdr:rowOff>
        </xdr:from>
        <xdr:to>
          <xdr:col>1</xdr:col>
          <xdr:colOff>556260</xdr:colOff>
          <xdr:row>16</xdr:row>
          <xdr:rowOff>7620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5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15</xdr:row>
          <xdr:rowOff>274320</xdr:rowOff>
        </xdr:from>
        <xdr:to>
          <xdr:col>1</xdr:col>
          <xdr:colOff>541020</xdr:colOff>
          <xdr:row>16</xdr:row>
          <xdr:rowOff>297180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5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16</xdr:row>
          <xdr:rowOff>297180</xdr:rowOff>
        </xdr:from>
        <xdr:to>
          <xdr:col>1</xdr:col>
          <xdr:colOff>556260</xdr:colOff>
          <xdr:row>18</xdr:row>
          <xdr:rowOff>7620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5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48218</xdr:colOff>
      <xdr:row>2</xdr:row>
      <xdr:rowOff>323533</xdr:rowOff>
    </xdr:from>
    <xdr:to>
      <xdr:col>7</xdr:col>
      <xdr:colOff>336085</xdr:colOff>
      <xdr:row>6</xdr:row>
      <xdr:rowOff>83560</xdr:rowOff>
    </xdr:to>
    <xdr:grpSp>
      <xdr:nvGrpSpPr>
        <xdr:cNvPr id="2" name="グループ化 1">
          <a:extLst>
            <a:ext uri="{FF2B5EF4-FFF2-40B4-BE49-F238E27FC236}">
              <a16:creationId xmlns:a16="http://schemas.microsoft.com/office/drawing/2014/main" id="{2A31AA55-D791-493A-8651-4774CD2FA464}"/>
            </a:ext>
          </a:extLst>
        </xdr:cNvPr>
        <xdr:cNvGrpSpPr/>
      </xdr:nvGrpSpPr>
      <xdr:grpSpPr>
        <a:xfrm>
          <a:off x="7607321" y="923964"/>
          <a:ext cx="2565870" cy="857160"/>
          <a:chOff x="4122420" y="422365"/>
          <a:chExt cx="2577935" cy="691639"/>
        </a:xfrm>
      </xdr:grpSpPr>
      <xdr:sp macro="" textlink="">
        <xdr:nvSpPr>
          <xdr:cNvPr id="3" name="正方形/長方形 2">
            <a:extLst>
              <a:ext uri="{FF2B5EF4-FFF2-40B4-BE49-F238E27FC236}">
                <a16:creationId xmlns:a16="http://schemas.microsoft.com/office/drawing/2014/main" id="{E289487B-8831-D253-2C92-FFCEAEF8FE75}"/>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400" b="1" kern="1200"/>
              <a:t>申請施設名</a:t>
            </a:r>
            <a:endParaRPr kumimoji="1" lang="en-US" altLang="ja-JP" sz="1400" b="1" kern="1200"/>
          </a:p>
        </xdr:txBody>
      </xdr:sp>
      <xdr:sp macro="" textlink="">
        <xdr:nvSpPr>
          <xdr:cNvPr id="4" name="大かっこ 3">
            <a:extLst>
              <a:ext uri="{FF2B5EF4-FFF2-40B4-BE49-F238E27FC236}">
                <a16:creationId xmlns:a16="http://schemas.microsoft.com/office/drawing/2014/main" id="{53171DB4-BBA1-EECF-0B91-981F12F3BE4A}"/>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a:effectLst/>
                <a:latin typeface="+mn-lt"/>
                <a:ea typeface="+mn-ea"/>
                <a:cs typeface="+mn-cs"/>
              </a:rPr>
              <a:t>医療法人県庁会　神奈川県庁病院</a:t>
            </a:r>
            <a:endParaRPr kumimoji="1" lang="ja-JP" altLang="en-US" sz="1100" kern="1200"/>
          </a:p>
        </xdr:txBody>
      </xdr:sp>
    </xdr:grpSp>
    <xdr:clientData/>
  </xdr:twoCellAnchor>
  <xdr:twoCellAnchor>
    <xdr:from>
      <xdr:col>6</xdr:col>
      <xdr:colOff>1484734</xdr:colOff>
      <xdr:row>0</xdr:row>
      <xdr:rowOff>141150</xdr:rowOff>
    </xdr:from>
    <xdr:to>
      <xdr:col>7</xdr:col>
      <xdr:colOff>285442</xdr:colOff>
      <xdr:row>2</xdr:row>
      <xdr:rowOff>78676</xdr:rowOff>
    </xdr:to>
    <xdr:sp macro="" textlink="">
      <xdr:nvSpPr>
        <xdr:cNvPr id="5" name="正方形/長方形 4">
          <a:extLst>
            <a:ext uri="{FF2B5EF4-FFF2-40B4-BE49-F238E27FC236}">
              <a16:creationId xmlns:a16="http://schemas.microsoft.com/office/drawing/2014/main" id="{5D87B67D-1C48-4D43-B7D2-B2E2E14CDEB4}"/>
            </a:ext>
          </a:extLst>
        </xdr:cNvPr>
        <xdr:cNvSpPr/>
      </xdr:nvSpPr>
      <xdr:spPr bwMode="auto">
        <a:xfrm>
          <a:off x="9178003" y="141150"/>
          <a:ext cx="1134857" cy="54461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E2898EC-8AC4-41B3-BF1C-4BD55069E485}"/>
            </a:ext>
          </a:extLst>
        </xdr:cNvPr>
        <xdr:cNvSpPr/>
      </xdr:nvSpPr>
      <xdr:spPr bwMode="auto">
        <a:xfrm>
          <a:off x="6779559" y="8527677"/>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317500</xdr:colOff>
      <xdr:row>15</xdr:row>
      <xdr:rowOff>635000</xdr:rowOff>
    </xdr:from>
    <xdr:to>
      <xdr:col>7</xdr:col>
      <xdr:colOff>2724680</xdr:colOff>
      <xdr:row>19</xdr:row>
      <xdr:rowOff>166158</xdr:rowOff>
    </xdr:to>
    <xdr:sp macro="" textlink="">
      <xdr:nvSpPr>
        <xdr:cNvPr id="2" name="正方形/長方形 1">
          <a:extLst>
            <a:ext uri="{FF2B5EF4-FFF2-40B4-BE49-F238E27FC236}">
              <a16:creationId xmlns:a16="http://schemas.microsoft.com/office/drawing/2014/main" id="{CC00A00A-4A29-4957-B791-9AAE4F44A8E0}"/>
            </a:ext>
          </a:extLst>
        </xdr:cNvPr>
        <xdr:cNvSpPr/>
      </xdr:nvSpPr>
      <xdr:spPr bwMode="auto">
        <a:xfrm>
          <a:off x="8374063" y="7924271"/>
          <a:ext cx="6045200" cy="204470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1202884</xdr:colOff>
      <xdr:row>1</xdr:row>
      <xdr:rowOff>285479</xdr:rowOff>
    </xdr:from>
    <xdr:to>
      <xdr:col>8</xdr:col>
      <xdr:colOff>140916</xdr:colOff>
      <xdr:row>5</xdr:row>
      <xdr:rowOff>82934</xdr:rowOff>
    </xdr:to>
    <xdr:grpSp>
      <xdr:nvGrpSpPr>
        <xdr:cNvPr id="2" name="グループ化 1">
          <a:extLst>
            <a:ext uri="{FF2B5EF4-FFF2-40B4-BE49-F238E27FC236}">
              <a16:creationId xmlns:a16="http://schemas.microsoft.com/office/drawing/2014/main" id="{68189CDF-54A4-45F5-B055-A82CA5B2EC36}"/>
            </a:ext>
          </a:extLst>
        </xdr:cNvPr>
        <xdr:cNvGrpSpPr/>
      </xdr:nvGrpSpPr>
      <xdr:grpSpPr>
        <a:xfrm>
          <a:off x="7021748" y="604028"/>
          <a:ext cx="2582380" cy="905420"/>
          <a:chOff x="4122420" y="422365"/>
          <a:chExt cx="2577935" cy="691639"/>
        </a:xfrm>
      </xdr:grpSpPr>
      <xdr:sp macro="" textlink="">
        <xdr:nvSpPr>
          <xdr:cNvPr id="3" name="正方形/長方形 2">
            <a:extLst>
              <a:ext uri="{FF2B5EF4-FFF2-40B4-BE49-F238E27FC236}">
                <a16:creationId xmlns:a16="http://schemas.microsoft.com/office/drawing/2014/main" id="{FD5E96C9-B626-5150-79D0-5B9F5FB526F2}"/>
              </a:ext>
            </a:extLst>
          </xdr:cNvPr>
          <xdr:cNvSpPr/>
        </xdr:nvSpPr>
        <xdr:spPr bwMode="auto">
          <a:xfrm>
            <a:off x="4161609" y="422365"/>
            <a:ext cx="2538746" cy="69163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ja-JP" altLang="en-US" sz="1400" b="1" kern="1200"/>
              <a:t>申請施設名</a:t>
            </a:r>
            <a:endParaRPr kumimoji="1" lang="en-US" altLang="ja-JP" sz="1400" b="1" kern="1200"/>
          </a:p>
        </xdr:txBody>
      </xdr:sp>
      <xdr:sp macro="" textlink="">
        <xdr:nvSpPr>
          <xdr:cNvPr id="4" name="大かっこ 3">
            <a:extLst>
              <a:ext uri="{FF2B5EF4-FFF2-40B4-BE49-F238E27FC236}">
                <a16:creationId xmlns:a16="http://schemas.microsoft.com/office/drawing/2014/main" id="{C0E4C9A9-0A06-7BAC-7F73-2DBDD62D79A7}"/>
              </a:ext>
            </a:extLst>
          </xdr:cNvPr>
          <xdr:cNvSpPr/>
        </xdr:nvSpPr>
        <xdr:spPr bwMode="auto">
          <a:xfrm>
            <a:off x="4122420" y="662940"/>
            <a:ext cx="2461260" cy="396240"/>
          </a:xfrm>
          <a:prstGeom prst="bracketPair">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ja-JP" sz="1100">
                <a:effectLst/>
                <a:latin typeface="+mn-lt"/>
                <a:ea typeface="+mn-ea"/>
                <a:cs typeface="+mn-cs"/>
              </a:rPr>
              <a:t>医療法人県庁会　神奈川県庁病院</a:t>
            </a:r>
            <a:endParaRPr kumimoji="1" lang="ja-JP" altLang="en-US" sz="1100" kern="1200"/>
          </a:p>
        </xdr:txBody>
      </xdr:sp>
    </xdr:grpSp>
    <xdr:clientData/>
  </xdr:twoCellAnchor>
  <xdr:twoCellAnchor>
    <xdr:from>
      <xdr:col>7</xdr:col>
      <xdr:colOff>904048</xdr:colOff>
      <xdr:row>0</xdr:row>
      <xdr:rowOff>49696</xdr:rowOff>
    </xdr:from>
    <xdr:to>
      <xdr:col>8</xdr:col>
      <xdr:colOff>114745</xdr:colOff>
      <xdr:row>1</xdr:row>
      <xdr:rowOff>273549</xdr:rowOff>
    </xdr:to>
    <xdr:sp macro="" textlink="">
      <xdr:nvSpPr>
        <xdr:cNvPr id="5" name="正方形/長方形 4">
          <a:extLst>
            <a:ext uri="{FF2B5EF4-FFF2-40B4-BE49-F238E27FC236}">
              <a16:creationId xmlns:a16="http://schemas.microsoft.com/office/drawing/2014/main" id="{FBD73EC4-88B9-4789-AA62-59609A31D809}"/>
            </a:ext>
          </a:extLst>
        </xdr:cNvPr>
        <xdr:cNvSpPr/>
      </xdr:nvSpPr>
      <xdr:spPr bwMode="auto">
        <a:xfrm>
          <a:off x="8590309" y="49696"/>
          <a:ext cx="1173675" cy="53859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kern="12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5.vml"/><Relationship Id="rId7" Type="http://schemas.openxmlformats.org/officeDocument/2006/relationships/ctrlProp" Target="../ctrlProps/ctrlProp3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B1:AO83"/>
  <sheetViews>
    <sheetView showGridLines="0" tabSelected="1" view="pageBreakPreview" zoomScaleNormal="100" zoomScaleSheetLayoutView="100" workbookViewId="0">
      <selection activeCell="F1" sqref="F1"/>
    </sheetView>
  </sheetViews>
  <sheetFormatPr defaultColWidth="1.33203125" defaultRowHeight="6.75" customHeight="1"/>
  <cols>
    <col min="1" max="1" width="1.33203125" style="5"/>
    <col min="2" max="6" width="3.33203125" style="5" customWidth="1"/>
    <col min="7" max="7" width="5.33203125" style="5" customWidth="1"/>
    <col min="8" max="13" width="1.33203125" style="5"/>
    <col min="14" max="14" width="11.33203125" style="5" customWidth="1"/>
    <col min="15" max="40" width="2.109375" style="5" customWidth="1"/>
    <col min="41" max="16384" width="1.33203125" style="5"/>
  </cols>
  <sheetData>
    <row r="1" spans="2:41" ht="19.5" customHeight="1">
      <c r="B1" s="49" t="s">
        <v>195</v>
      </c>
      <c r="C1" s="49"/>
      <c r="D1" s="4"/>
      <c r="E1" s="4"/>
      <c r="F1" s="4"/>
      <c r="G1" s="4"/>
      <c r="H1" s="1"/>
      <c r="I1" s="1"/>
      <c r="J1" s="1"/>
      <c r="K1" s="2"/>
      <c r="L1" s="2"/>
      <c r="M1" s="2"/>
      <c r="N1" s="2"/>
      <c r="O1" s="2"/>
      <c r="P1" s="2"/>
      <c r="Q1" s="2"/>
      <c r="R1" s="2"/>
      <c r="S1" s="3"/>
      <c r="T1" s="3"/>
      <c r="U1" s="3"/>
      <c r="V1" s="3"/>
      <c r="W1" s="4"/>
      <c r="X1" s="4"/>
      <c r="Y1" s="4"/>
      <c r="Z1" s="4"/>
      <c r="AA1" s="4"/>
      <c r="AB1" s="4"/>
      <c r="AC1" s="4"/>
      <c r="AD1" s="4"/>
      <c r="AE1" s="4"/>
      <c r="AF1" s="4"/>
      <c r="AG1" s="4"/>
      <c r="AH1" s="4"/>
      <c r="AI1" s="4"/>
      <c r="AJ1" s="4"/>
      <c r="AK1" s="4"/>
      <c r="AL1" s="4"/>
      <c r="AM1" s="4"/>
      <c r="AN1" s="4"/>
    </row>
    <row r="2" spans="2:41" ht="25.5" customHeight="1">
      <c r="B2" s="147" t="s">
        <v>196</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row>
    <row r="3" spans="2:41" ht="24" customHeight="1">
      <c r="B3" s="4"/>
      <c r="C3" s="107" t="s">
        <v>131</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row>
    <row r="4" spans="2:41" ht="15" customHeight="1">
      <c r="B4" s="4"/>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row>
    <row r="5" spans="2:41" ht="15" customHeight="1">
      <c r="C5" s="198" t="s">
        <v>52</v>
      </c>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row>
    <row r="6" spans="2:41" ht="15" customHeight="1">
      <c r="C6" s="120"/>
      <c r="D6" s="120"/>
      <c r="E6" s="120"/>
      <c r="F6" s="120"/>
      <c r="G6" s="120"/>
      <c r="H6" s="120"/>
      <c r="I6" s="120"/>
      <c r="J6" s="120"/>
      <c r="K6" s="120"/>
      <c r="L6" s="120"/>
      <c r="M6" s="120"/>
      <c r="N6" s="120"/>
      <c r="O6" s="120"/>
      <c r="P6" s="120"/>
      <c r="Q6" s="120"/>
      <c r="R6" s="28"/>
      <c r="S6" s="28"/>
      <c r="T6" s="28"/>
      <c r="U6" s="28"/>
      <c r="V6" s="28"/>
      <c r="W6" s="28"/>
      <c r="X6" s="28"/>
      <c r="Y6" s="28"/>
      <c r="Z6" s="28"/>
      <c r="AA6" s="28"/>
      <c r="AB6" s="28"/>
      <c r="AC6" s="28"/>
      <c r="AD6" s="28"/>
      <c r="AE6" s="28"/>
      <c r="AF6" s="28"/>
      <c r="AG6" s="28"/>
      <c r="AH6" s="28"/>
      <c r="AI6" s="28"/>
      <c r="AJ6" s="28"/>
      <c r="AK6" s="28"/>
      <c r="AL6" s="28"/>
      <c r="AM6" s="28"/>
      <c r="AN6" s="28"/>
    </row>
    <row r="7" spans="2:41" ht="19.5" customHeight="1" thickBot="1">
      <c r="B7" s="120" t="s">
        <v>0</v>
      </c>
      <c r="C7" s="120"/>
      <c r="D7" s="120"/>
      <c r="E7" s="120"/>
      <c r="F7" s="120"/>
      <c r="G7" s="120"/>
      <c r="H7" s="120"/>
      <c r="I7" s="120"/>
      <c r="J7" s="120"/>
      <c r="K7" s="120"/>
      <c r="L7" s="120"/>
      <c r="M7" s="120"/>
      <c r="N7" s="120"/>
      <c r="O7" s="120"/>
      <c r="P7" s="120"/>
      <c r="Q7" s="120"/>
      <c r="R7" s="6"/>
      <c r="S7" s="6"/>
      <c r="T7" s="6"/>
      <c r="U7" s="6"/>
      <c r="V7" s="6"/>
      <c r="W7" s="6"/>
      <c r="X7" s="6"/>
      <c r="Y7" s="6"/>
      <c r="Z7" s="6"/>
      <c r="AA7" s="6"/>
      <c r="AB7" s="6"/>
      <c r="AC7" s="6"/>
      <c r="AD7" s="6"/>
      <c r="AE7" s="6"/>
      <c r="AF7" s="6"/>
      <c r="AG7" s="6"/>
      <c r="AH7" s="6"/>
      <c r="AI7" s="6"/>
      <c r="AJ7" s="6"/>
      <c r="AK7" s="6"/>
      <c r="AL7" s="6"/>
      <c r="AM7" s="6"/>
      <c r="AN7" s="6"/>
    </row>
    <row r="8" spans="2:41" ht="34.5" customHeight="1" thickBot="1">
      <c r="B8" s="200" t="s">
        <v>144</v>
      </c>
      <c r="C8" s="200"/>
      <c r="D8" s="200"/>
      <c r="E8" s="200"/>
      <c r="F8" s="200"/>
      <c r="G8" s="200"/>
      <c r="H8" s="200"/>
      <c r="I8" s="200"/>
      <c r="J8" s="200"/>
      <c r="K8" s="200"/>
      <c r="L8" s="200"/>
      <c r="M8" s="200"/>
      <c r="N8" s="200"/>
      <c r="O8" s="156" t="s">
        <v>163</v>
      </c>
      <c r="P8" s="157"/>
      <c r="Q8" s="158"/>
      <c r="R8" s="141">
        <v>8</v>
      </c>
      <c r="S8" s="142"/>
      <c r="T8" s="142"/>
      <c r="U8" s="142"/>
      <c r="V8" s="142"/>
      <c r="W8" s="143"/>
      <c r="X8" s="201" t="s">
        <v>145</v>
      </c>
      <c r="Y8" s="202"/>
      <c r="Z8" s="204" t="s">
        <v>193</v>
      </c>
      <c r="AA8" s="204"/>
      <c r="AB8" s="204"/>
      <c r="AC8" s="204"/>
      <c r="AD8" s="204"/>
      <c r="AE8" s="204"/>
      <c r="AF8" s="203" t="s">
        <v>146</v>
      </c>
      <c r="AG8" s="203"/>
      <c r="AH8" s="204" t="s">
        <v>193</v>
      </c>
      <c r="AI8" s="204"/>
      <c r="AJ8" s="204"/>
      <c r="AK8" s="204"/>
      <c r="AL8" s="204"/>
      <c r="AM8" s="203" t="s">
        <v>147</v>
      </c>
      <c r="AN8" s="203"/>
    </row>
    <row r="9" spans="2:41" ht="34.5" customHeight="1" thickBot="1">
      <c r="B9" s="148" t="s">
        <v>143</v>
      </c>
      <c r="C9" s="148"/>
      <c r="D9" s="148"/>
      <c r="E9" s="148"/>
      <c r="F9" s="148"/>
      <c r="G9" s="148"/>
      <c r="H9" s="148"/>
      <c r="I9" s="148"/>
      <c r="J9" s="148"/>
      <c r="K9" s="148"/>
      <c r="L9" s="148"/>
      <c r="M9" s="148"/>
      <c r="N9" s="148"/>
      <c r="O9" s="153" t="s">
        <v>180</v>
      </c>
      <c r="P9" s="154"/>
      <c r="Q9" s="154"/>
      <c r="R9" s="154"/>
      <c r="S9" s="154"/>
      <c r="T9" s="154"/>
      <c r="U9" s="154"/>
      <c r="V9" s="154"/>
      <c r="W9" s="154"/>
      <c r="X9" s="154"/>
      <c r="Y9" s="154"/>
      <c r="Z9" s="154"/>
      <c r="AA9" s="155"/>
      <c r="AB9" s="153" t="s">
        <v>162</v>
      </c>
      <c r="AC9" s="154"/>
      <c r="AD9" s="154"/>
      <c r="AE9" s="154"/>
      <c r="AF9" s="154"/>
      <c r="AG9" s="154"/>
      <c r="AH9" s="154"/>
      <c r="AI9" s="154"/>
      <c r="AJ9" s="154"/>
      <c r="AK9" s="154"/>
      <c r="AL9" s="154"/>
      <c r="AM9" s="154"/>
      <c r="AN9" s="155"/>
    </row>
    <row r="10" spans="2:41" ht="34.5" customHeight="1" thickBot="1">
      <c r="B10" s="163" t="s">
        <v>148</v>
      </c>
      <c r="C10" s="148"/>
      <c r="D10" s="148"/>
      <c r="E10" s="148"/>
      <c r="F10" s="148"/>
      <c r="G10" s="148"/>
      <c r="H10" s="148"/>
      <c r="I10" s="148"/>
      <c r="J10" s="148"/>
      <c r="K10" s="148"/>
      <c r="L10" s="148"/>
      <c r="M10" s="148"/>
      <c r="N10" s="148"/>
      <c r="O10" s="199" t="s">
        <v>181</v>
      </c>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row>
    <row r="11" spans="2:41" ht="34.5" customHeight="1" thickBot="1">
      <c r="B11" s="163" t="s">
        <v>149</v>
      </c>
      <c r="C11" s="148"/>
      <c r="D11" s="148"/>
      <c r="E11" s="148"/>
      <c r="F11" s="148"/>
      <c r="G11" s="148"/>
      <c r="H11" s="148"/>
      <c r="I11" s="148"/>
      <c r="J11" s="148"/>
      <c r="K11" s="148"/>
      <c r="L11" s="148"/>
      <c r="M11" s="148"/>
      <c r="N11" s="148"/>
      <c r="O11" s="150" t="s">
        <v>159</v>
      </c>
      <c r="P11" s="162"/>
      <c r="Q11" s="151"/>
      <c r="R11" s="144">
        <v>231</v>
      </c>
      <c r="S11" s="145"/>
      <c r="T11" s="145"/>
      <c r="U11" s="145"/>
      <c r="V11" s="145"/>
      <c r="W11" s="146"/>
      <c r="X11" s="150" t="s">
        <v>160</v>
      </c>
      <c r="Y11" s="151"/>
      <c r="Z11" s="144">
        <v>8588</v>
      </c>
      <c r="AA11" s="145"/>
      <c r="AB11" s="145"/>
      <c r="AC11" s="145"/>
      <c r="AD11" s="145"/>
      <c r="AE11" s="145"/>
      <c r="AF11" s="145"/>
      <c r="AG11" s="145"/>
      <c r="AH11" s="145"/>
      <c r="AI11" s="145"/>
      <c r="AJ11" s="145"/>
      <c r="AK11" s="145"/>
      <c r="AL11" s="145"/>
      <c r="AM11" s="145"/>
      <c r="AN11" s="146"/>
      <c r="AO11" s="8"/>
    </row>
    <row r="12" spans="2:41" ht="63.75" customHeight="1" thickBot="1">
      <c r="B12" s="148"/>
      <c r="C12" s="148"/>
      <c r="D12" s="148"/>
      <c r="E12" s="148"/>
      <c r="F12" s="148"/>
      <c r="G12" s="148"/>
      <c r="H12" s="148"/>
      <c r="I12" s="148"/>
      <c r="J12" s="148"/>
      <c r="K12" s="148"/>
      <c r="L12" s="148"/>
      <c r="M12" s="148"/>
      <c r="N12" s="148"/>
      <c r="O12" s="144" t="s">
        <v>182</v>
      </c>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6"/>
      <c r="AO12" s="8"/>
    </row>
    <row r="13" spans="2:41" ht="34.5" customHeight="1" thickBot="1">
      <c r="B13" s="163" t="s">
        <v>150</v>
      </c>
      <c r="C13" s="148"/>
      <c r="D13" s="148"/>
      <c r="E13" s="148"/>
      <c r="F13" s="148"/>
      <c r="G13" s="148"/>
      <c r="H13" s="148"/>
      <c r="I13" s="148"/>
      <c r="J13" s="148"/>
      <c r="K13" s="148"/>
      <c r="L13" s="148"/>
      <c r="M13" s="148"/>
      <c r="N13" s="148"/>
      <c r="O13" s="144" t="s">
        <v>183</v>
      </c>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6"/>
      <c r="AO13" s="8"/>
    </row>
    <row r="14" spans="2:41" ht="34.5" customHeight="1" thickBot="1">
      <c r="B14" s="163" t="s">
        <v>151</v>
      </c>
      <c r="C14" s="163"/>
      <c r="D14" s="163"/>
      <c r="E14" s="163"/>
      <c r="F14" s="163"/>
      <c r="G14" s="163"/>
      <c r="H14" s="163"/>
      <c r="I14" s="163"/>
      <c r="J14" s="163"/>
      <c r="K14" s="163"/>
      <c r="L14" s="163"/>
      <c r="M14" s="163"/>
      <c r="N14" s="163"/>
      <c r="O14" s="152" t="s">
        <v>184</v>
      </c>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8"/>
    </row>
    <row r="15" spans="2:41" ht="30" customHeight="1" thickBot="1">
      <c r="B15" s="148" t="s">
        <v>152</v>
      </c>
      <c r="C15" s="148"/>
      <c r="D15" s="148"/>
      <c r="E15" s="148"/>
      <c r="F15" s="148"/>
      <c r="G15" s="148"/>
      <c r="H15" s="148"/>
      <c r="I15" s="148"/>
      <c r="J15" s="148"/>
      <c r="K15" s="148"/>
      <c r="L15" s="148"/>
      <c r="M15" s="148"/>
      <c r="N15" s="148"/>
      <c r="O15" s="148" t="s">
        <v>153</v>
      </c>
      <c r="P15" s="148"/>
      <c r="Q15" s="148"/>
      <c r="R15" s="148"/>
      <c r="S15" s="148"/>
      <c r="T15" s="148"/>
      <c r="U15" s="152" t="s">
        <v>194</v>
      </c>
      <c r="V15" s="152"/>
      <c r="W15" s="152"/>
      <c r="X15" s="152"/>
      <c r="Y15" s="152"/>
      <c r="Z15" s="152"/>
      <c r="AA15" s="152"/>
      <c r="AB15" s="152"/>
      <c r="AC15" s="152"/>
      <c r="AD15" s="152"/>
      <c r="AE15" s="152"/>
      <c r="AF15" s="152"/>
      <c r="AG15" s="152"/>
      <c r="AH15" s="152"/>
      <c r="AI15" s="152"/>
      <c r="AJ15" s="152"/>
      <c r="AK15" s="152"/>
      <c r="AL15" s="152"/>
      <c r="AM15" s="152"/>
      <c r="AN15" s="152"/>
    </row>
    <row r="16" spans="2:41" ht="30" customHeight="1" thickBot="1">
      <c r="B16" s="148"/>
      <c r="C16" s="148"/>
      <c r="D16" s="148"/>
      <c r="E16" s="148"/>
      <c r="F16" s="148"/>
      <c r="G16" s="148"/>
      <c r="H16" s="148"/>
      <c r="I16" s="148"/>
      <c r="J16" s="148"/>
      <c r="K16" s="148"/>
      <c r="L16" s="148"/>
      <c r="M16" s="148"/>
      <c r="N16" s="148"/>
      <c r="O16" s="148" t="s">
        <v>154</v>
      </c>
      <c r="P16" s="148"/>
      <c r="Q16" s="148"/>
      <c r="R16" s="148"/>
      <c r="S16" s="148"/>
      <c r="T16" s="148"/>
      <c r="U16" s="152" t="s">
        <v>185</v>
      </c>
      <c r="V16" s="152"/>
      <c r="W16" s="152"/>
      <c r="X16" s="152"/>
      <c r="Y16" s="152"/>
      <c r="Z16" s="152"/>
      <c r="AA16" s="152"/>
      <c r="AB16" s="152"/>
      <c r="AC16" s="152"/>
      <c r="AD16" s="152"/>
      <c r="AE16" s="152"/>
      <c r="AF16" s="152"/>
      <c r="AG16" s="152"/>
      <c r="AH16" s="152"/>
      <c r="AI16" s="152"/>
      <c r="AJ16" s="152"/>
      <c r="AK16" s="152"/>
      <c r="AL16" s="152"/>
      <c r="AM16" s="152"/>
      <c r="AN16" s="152"/>
    </row>
    <row r="17" spans="2:41" ht="30" customHeight="1" thickBot="1">
      <c r="B17" s="148"/>
      <c r="C17" s="148"/>
      <c r="D17" s="148"/>
      <c r="E17" s="148"/>
      <c r="F17" s="148"/>
      <c r="G17" s="148"/>
      <c r="H17" s="148"/>
      <c r="I17" s="148"/>
      <c r="J17" s="148"/>
      <c r="K17" s="148"/>
      <c r="L17" s="148"/>
      <c r="M17" s="148"/>
      <c r="N17" s="148"/>
      <c r="O17" s="148" t="s">
        <v>1</v>
      </c>
      <c r="P17" s="148"/>
      <c r="Q17" s="148"/>
      <c r="R17" s="148"/>
      <c r="S17" s="148"/>
      <c r="T17" s="148"/>
      <c r="U17" s="208" t="s">
        <v>186</v>
      </c>
      <c r="V17" s="208"/>
      <c r="W17" s="208"/>
      <c r="X17" s="208"/>
      <c r="Y17" s="208"/>
      <c r="Z17" s="208"/>
      <c r="AA17" s="208"/>
      <c r="AB17" s="208"/>
      <c r="AC17" s="208"/>
      <c r="AD17" s="208"/>
      <c r="AE17" s="208"/>
      <c r="AF17" s="208"/>
      <c r="AG17" s="208"/>
      <c r="AH17" s="208"/>
      <c r="AI17" s="208"/>
      <c r="AJ17" s="208"/>
      <c r="AK17" s="208"/>
      <c r="AL17" s="208"/>
      <c r="AM17" s="208"/>
      <c r="AN17" s="208"/>
    </row>
    <row r="18" spans="2:41" ht="17.25" customHeight="1">
      <c r="B18" s="121"/>
      <c r="C18" s="121"/>
      <c r="D18" s="121"/>
      <c r="E18" s="121"/>
      <c r="F18" s="121"/>
      <c r="G18" s="121"/>
      <c r="H18" s="121"/>
      <c r="I18" s="121"/>
      <c r="J18" s="121"/>
      <c r="K18" s="121"/>
      <c r="L18" s="121"/>
      <c r="M18" s="121"/>
      <c r="N18" s="121"/>
      <c r="O18" s="122"/>
      <c r="P18" s="122"/>
      <c r="Q18" s="122"/>
      <c r="R18" s="122"/>
      <c r="S18" s="122"/>
      <c r="T18" s="122"/>
      <c r="U18" s="123"/>
      <c r="V18" s="123"/>
      <c r="W18" s="123"/>
      <c r="X18" s="123"/>
      <c r="Y18" s="123"/>
      <c r="Z18" s="123"/>
      <c r="AA18" s="123"/>
      <c r="AB18" s="123"/>
      <c r="AC18" s="123"/>
      <c r="AD18" s="123"/>
      <c r="AE18" s="123"/>
      <c r="AF18" s="123"/>
      <c r="AG18" s="123"/>
      <c r="AH18" s="123"/>
      <c r="AI18" s="123"/>
      <c r="AJ18" s="123"/>
      <c r="AK18" s="123"/>
      <c r="AL18" s="123"/>
      <c r="AM18" s="123"/>
      <c r="AN18" s="123"/>
    </row>
    <row r="19" spans="2:41" ht="16.5" customHeight="1" thickBot="1">
      <c r="B19" s="119" t="s">
        <v>155</v>
      </c>
      <c r="C19" s="119"/>
      <c r="D19" s="119"/>
      <c r="E19" s="119"/>
      <c r="F19" s="119"/>
      <c r="G19" s="119"/>
      <c r="H19" s="119"/>
      <c r="I19" s="119"/>
      <c r="J19" s="119"/>
      <c r="K19" s="119"/>
      <c r="L19" s="119"/>
      <c r="M19" s="119"/>
      <c r="N19" s="119"/>
      <c r="O19" s="119"/>
      <c r="P19" s="119"/>
      <c r="Q19" s="119"/>
      <c r="R19" s="27"/>
      <c r="S19" s="7"/>
      <c r="T19" s="7"/>
      <c r="U19" s="7"/>
      <c r="V19" s="7"/>
      <c r="W19" s="7"/>
      <c r="X19" s="7"/>
      <c r="Y19" s="7"/>
      <c r="Z19" s="7"/>
      <c r="AA19" s="7"/>
      <c r="AB19" s="7"/>
      <c r="AC19" s="7"/>
      <c r="AD19" s="7"/>
      <c r="AE19" s="7"/>
      <c r="AF19" s="7"/>
      <c r="AG19" s="7"/>
      <c r="AH19" s="7"/>
      <c r="AI19" s="7"/>
      <c r="AJ19" s="7"/>
      <c r="AK19" s="7"/>
      <c r="AL19" s="7"/>
      <c r="AM19" s="7"/>
      <c r="AN19" s="7"/>
      <c r="AO19" s="9"/>
    </row>
    <row r="20" spans="2:41" ht="87" customHeight="1" thickBot="1">
      <c r="B20" s="148" t="s">
        <v>156</v>
      </c>
      <c r="C20" s="148"/>
      <c r="D20" s="148"/>
      <c r="E20" s="148"/>
      <c r="F20" s="148"/>
      <c r="G20" s="148"/>
      <c r="H20" s="148"/>
      <c r="I20" s="148"/>
      <c r="J20" s="148"/>
      <c r="K20" s="148"/>
      <c r="L20" s="148"/>
      <c r="M20" s="148"/>
      <c r="N20" s="148"/>
      <c r="O20" s="153">
        <v>1</v>
      </c>
      <c r="P20" s="154"/>
      <c r="Q20" s="154"/>
      <c r="R20" s="154"/>
      <c r="S20" s="154"/>
      <c r="T20" s="155"/>
      <c r="U20" s="159" t="s">
        <v>164</v>
      </c>
      <c r="V20" s="160"/>
      <c r="W20" s="160"/>
      <c r="X20" s="160"/>
      <c r="Y20" s="160"/>
      <c r="Z20" s="160"/>
      <c r="AA20" s="160"/>
      <c r="AB20" s="160"/>
      <c r="AC20" s="160"/>
      <c r="AD20" s="160"/>
      <c r="AE20" s="160"/>
      <c r="AF20" s="160"/>
      <c r="AG20" s="160"/>
      <c r="AH20" s="160"/>
      <c r="AI20" s="160"/>
      <c r="AJ20" s="160"/>
      <c r="AK20" s="160"/>
      <c r="AL20" s="160"/>
      <c r="AM20" s="160"/>
      <c r="AN20" s="161"/>
      <c r="AO20" s="9"/>
    </row>
    <row r="21" spans="2:41" ht="34.5" customHeight="1" thickBot="1">
      <c r="B21" s="148" t="s">
        <v>177</v>
      </c>
      <c r="C21" s="148"/>
      <c r="D21" s="148"/>
      <c r="E21" s="148"/>
      <c r="F21" s="148"/>
      <c r="G21" s="148"/>
      <c r="H21" s="148"/>
      <c r="I21" s="148"/>
      <c r="J21" s="148"/>
      <c r="K21" s="148"/>
      <c r="L21" s="148"/>
      <c r="M21" s="148"/>
      <c r="N21" s="148"/>
      <c r="O21" s="153">
        <v>14</v>
      </c>
      <c r="P21" s="154"/>
      <c r="Q21" s="155"/>
      <c r="R21" s="153">
        <v>9</v>
      </c>
      <c r="S21" s="155"/>
      <c r="T21" s="153">
        <v>9</v>
      </c>
      <c r="U21" s="155"/>
      <c r="V21" s="153">
        <v>9</v>
      </c>
      <c r="W21" s="155"/>
      <c r="X21" s="153">
        <v>9</v>
      </c>
      <c r="Y21" s="155"/>
      <c r="Z21" s="153">
        <v>9</v>
      </c>
      <c r="AA21" s="155"/>
      <c r="AB21" s="153">
        <v>9</v>
      </c>
      <c r="AC21" s="155"/>
      <c r="AD21" s="153">
        <v>9</v>
      </c>
      <c r="AE21" s="155"/>
      <c r="AF21" s="153">
        <v>9</v>
      </c>
      <c r="AG21" s="155"/>
      <c r="AH21" s="205"/>
      <c r="AI21" s="206"/>
      <c r="AJ21" s="206"/>
      <c r="AK21" s="206"/>
      <c r="AL21" s="206"/>
      <c r="AM21" s="206"/>
      <c r="AN21" s="207"/>
      <c r="AO21" s="9"/>
    </row>
    <row r="22" spans="2:41" ht="42" customHeight="1" thickBot="1">
      <c r="B22" s="148" t="s">
        <v>157</v>
      </c>
      <c r="C22" s="148"/>
      <c r="D22" s="148"/>
      <c r="E22" s="148"/>
      <c r="F22" s="148"/>
      <c r="G22" s="148"/>
      <c r="H22" s="148"/>
      <c r="I22" s="148"/>
      <c r="J22" s="148"/>
      <c r="K22" s="148"/>
      <c r="L22" s="148"/>
      <c r="M22" s="148"/>
      <c r="N22" s="148"/>
      <c r="O22" s="149" t="s">
        <v>187</v>
      </c>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9"/>
    </row>
    <row r="23" spans="2:41" ht="34.5" customHeight="1" thickBot="1">
      <c r="B23" s="172" t="s">
        <v>158</v>
      </c>
      <c r="C23" s="173"/>
      <c r="D23" s="173"/>
      <c r="E23" s="173"/>
      <c r="F23" s="173"/>
      <c r="G23" s="173"/>
      <c r="H23" s="173"/>
      <c r="I23" s="173"/>
      <c r="J23" s="173"/>
      <c r="K23" s="173"/>
      <c r="L23" s="173"/>
      <c r="M23" s="173"/>
      <c r="N23" s="174"/>
      <c r="O23" s="150" t="s">
        <v>159</v>
      </c>
      <c r="P23" s="162"/>
      <c r="Q23" s="151"/>
      <c r="R23" s="144">
        <v>231</v>
      </c>
      <c r="S23" s="145"/>
      <c r="T23" s="145"/>
      <c r="U23" s="145"/>
      <c r="V23" s="145"/>
      <c r="W23" s="146"/>
      <c r="X23" s="150" t="s">
        <v>160</v>
      </c>
      <c r="Y23" s="151"/>
      <c r="Z23" s="144">
        <v>8588</v>
      </c>
      <c r="AA23" s="145"/>
      <c r="AB23" s="145"/>
      <c r="AC23" s="145"/>
      <c r="AD23" s="145"/>
      <c r="AE23" s="145"/>
      <c r="AF23" s="145"/>
      <c r="AG23" s="145"/>
      <c r="AH23" s="145"/>
      <c r="AI23" s="145"/>
      <c r="AJ23" s="145"/>
      <c r="AK23" s="145"/>
      <c r="AL23" s="145"/>
      <c r="AM23" s="145"/>
      <c r="AN23" s="146"/>
      <c r="AO23" s="9"/>
    </row>
    <row r="24" spans="2:41" ht="58.5" customHeight="1" thickBot="1">
      <c r="B24" s="175"/>
      <c r="C24" s="176"/>
      <c r="D24" s="176"/>
      <c r="E24" s="176"/>
      <c r="F24" s="176"/>
      <c r="G24" s="176"/>
      <c r="H24" s="176"/>
      <c r="I24" s="176"/>
      <c r="J24" s="176"/>
      <c r="K24" s="176"/>
      <c r="L24" s="176"/>
      <c r="M24" s="176"/>
      <c r="N24" s="177"/>
      <c r="O24" s="144" t="s">
        <v>182</v>
      </c>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6"/>
      <c r="AO24" s="9"/>
    </row>
    <row r="25" spans="2:41" s="128" customFormat="1" ht="57.75" customHeight="1">
      <c r="B25" s="190" t="s">
        <v>178</v>
      </c>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27"/>
    </row>
    <row r="26" spans="2:41" ht="18.75" customHeight="1" thickBot="1">
      <c r="B26" s="119" t="s">
        <v>161</v>
      </c>
      <c r="C26" s="119"/>
      <c r="D26" s="119"/>
      <c r="E26" s="119"/>
      <c r="F26" s="119"/>
      <c r="G26" s="119"/>
      <c r="H26" s="119"/>
      <c r="I26" s="119"/>
      <c r="J26" s="119"/>
      <c r="K26" s="119"/>
      <c r="L26" s="119"/>
      <c r="M26" s="119"/>
      <c r="N26" s="119"/>
      <c r="O26" s="119"/>
      <c r="P26" s="119"/>
      <c r="Q26" s="119"/>
      <c r="R26" s="27"/>
      <c r="S26" s="7"/>
      <c r="T26" s="7"/>
      <c r="U26" s="7"/>
      <c r="V26" s="7"/>
      <c r="W26" s="7"/>
      <c r="X26" s="7"/>
      <c r="Y26" s="7"/>
      <c r="Z26" s="7"/>
      <c r="AA26" s="7"/>
      <c r="AB26" s="7"/>
      <c r="AC26" s="7"/>
      <c r="AD26" s="7"/>
      <c r="AE26" s="7"/>
      <c r="AF26" s="7"/>
      <c r="AG26" s="7"/>
      <c r="AH26" s="7"/>
      <c r="AI26" s="7"/>
      <c r="AJ26" s="7"/>
      <c r="AK26" s="7"/>
      <c r="AL26" s="7"/>
      <c r="AM26" s="7"/>
      <c r="AN26" s="7"/>
      <c r="AO26" s="9"/>
    </row>
    <row r="27" spans="2:41" ht="30.75" customHeight="1" thickBot="1">
      <c r="B27" s="167" t="s">
        <v>127</v>
      </c>
      <c r="C27" s="168"/>
      <c r="D27" s="168"/>
      <c r="E27" s="168"/>
      <c r="F27" s="168"/>
      <c r="G27" s="168"/>
      <c r="H27" s="168"/>
      <c r="I27" s="168"/>
      <c r="J27" s="168"/>
      <c r="K27" s="168" t="s">
        <v>2</v>
      </c>
      <c r="L27" s="168"/>
      <c r="M27" s="168"/>
      <c r="N27" s="169"/>
      <c r="O27" s="164">
        <v>3600000</v>
      </c>
      <c r="P27" s="165"/>
      <c r="Q27" s="165"/>
      <c r="R27" s="165"/>
      <c r="S27" s="165"/>
      <c r="T27" s="165"/>
      <c r="U27" s="165"/>
      <c r="V27" s="165"/>
      <c r="W27" s="165"/>
      <c r="X27" s="166"/>
      <c r="Y27" s="10" t="s">
        <v>133</v>
      </c>
      <c r="Z27" s="10"/>
      <c r="AA27" s="10"/>
      <c r="AB27" s="10"/>
      <c r="AC27" s="10"/>
      <c r="AD27" s="10"/>
      <c r="AE27" s="10"/>
      <c r="AF27" s="10"/>
      <c r="AG27" s="10"/>
      <c r="AH27" s="10"/>
      <c r="AI27" s="10"/>
      <c r="AJ27" s="10"/>
      <c r="AK27" s="10"/>
      <c r="AL27" s="10"/>
      <c r="AM27" s="10"/>
      <c r="AN27" s="10"/>
      <c r="AO27" s="11"/>
    </row>
    <row r="28" spans="2:41" ht="30.75" customHeight="1" thickBot="1">
      <c r="B28" s="167" t="s">
        <v>85</v>
      </c>
      <c r="C28" s="168"/>
      <c r="D28" s="168"/>
      <c r="E28" s="168"/>
      <c r="F28" s="168"/>
      <c r="G28" s="168"/>
      <c r="H28" s="168"/>
      <c r="I28" s="168"/>
      <c r="J28" s="168"/>
      <c r="K28" s="168" t="s">
        <v>2</v>
      </c>
      <c r="L28" s="168"/>
      <c r="M28" s="168"/>
      <c r="N28" s="169"/>
      <c r="O28" s="164">
        <v>650000</v>
      </c>
      <c r="P28" s="165"/>
      <c r="Q28" s="165"/>
      <c r="R28" s="165"/>
      <c r="S28" s="165"/>
      <c r="T28" s="165"/>
      <c r="U28" s="165"/>
      <c r="V28" s="165"/>
      <c r="W28" s="165"/>
      <c r="X28" s="166"/>
      <c r="Y28" s="10" t="s">
        <v>133</v>
      </c>
      <c r="Z28" s="10"/>
      <c r="AA28" s="10"/>
      <c r="AB28" s="10"/>
      <c r="AC28" s="10"/>
      <c r="AD28" s="10"/>
      <c r="AE28" s="10"/>
      <c r="AF28" s="10"/>
      <c r="AG28" s="10"/>
      <c r="AH28" s="10"/>
      <c r="AI28" s="10"/>
      <c r="AJ28" s="10"/>
      <c r="AK28" s="10"/>
      <c r="AL28" s="10"/>
      <c r="AM28" s="10"/>
      <c r="AN28" s="10"/>
      <c r="AO28" s="11"/>
    </row>
    <row r="29" spans="2:41" ht="29.25" customHeight="1" thickBot="1">
      <c r="B29" s="167" t="s">
        <v>3</v>
      </c>
      <c r="C29" s="168"/>
      <c r="D29" s="168"/>
      <c r="E29" s="168"/>
      <c r="F29" s="168"/>
      <c r="G29" s="168"/>
      <c r="H29" s="168"/>
      <c r="I29" s="168"/>
      <c r="J29" s="168"/>
      <c r="K29" s="168" t="s">
        <v>2</v>
      </c>
      <c r="L29" s="168"/>
      <c r="M29" s="168"/>
      <c r="N29" s="169"/>
      <c r="O29" s="164">
        <f>SUM(O27:X28)</f>
        <v>4250000</v>
      </c>
      <c r="P29" s="165"/>
      <c r="Q29" s="165"/>
      <c r="R29" s="165"/>
      <c r="S29" s="165"/>
      <c r="T29" s="165"/>
      <c r="U29" s="165"/>
      <c r="V29" s="165"/>
      <c r="W29" s="165"/>
      <c r="X29" s="166"/>
      <c r="Y29" s="10" t="s">
        <v>133</v>
      </c>
      <c r="Z29" s="10"/>
      <c r="AA29" s="10"/>
      <c r="AB29" s="10"/>
      <c r="AC29" s="10"/>
      <c r="AD29" s="10"/>
      <c r="AE29" s="10"/>
      <c r="AF29" s="10"/>
      <c r="AG29" s="10"/>
      <c r="AH29" s="10"/>
      <c r="AI29" s="10"/>
      <c r="AJ29" s="10"/>
      <c r="AK29" s="10"/>
      <c r="AL29" s="10"/>
      <c r="AM29" s="10"/>
      <c r="AN29" s="10"/>
      <c r="AO29" s="11"/>
    </row>
    <row r="30" spans="2:41" ht="16.5" customHeight="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0"/>
      <c r="AH30" s="12"/>
      <c r="AI30" s="12"/>
      <c r="AJ30" s="12"/>
      <c r="AK30" s="12"/>
      <c r="AL30" s="12"/>
      <c r="AM30" s="12"/>
      <c r="AN30" s="12"/>
    </row>
    <row r="31" spans="2:41" ht="16.5" customHeight="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0"/>
      <c r="AH31" s="12"/>
      <c r="AI31" s="12"/>
      <c r="AJ31" s="12"/>
      <c r="AK31" s="12"/>
      <c r="AL31" s="12"/>
      <c r="AM31" s="12"/>
      <c r="AN31" s="12"/>
    </row>
    <row r="32" spans="2:41" ht="16.5" customHeight="1">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0"/>
      <c r="AH32" s="12"/>
      <c r="AI32" s="12"/>
      <c r="AJ32" s="12"/>
      <c r="AK32" s="12"/>
      <c r="AL32" s="12"/>
      <c r="AM32" s="12"/>
      <c r="AN32" s="12"/>
    </row>
    <row r="33" spans="2:40" ht="23.25" customHeight="1">
      <c r="B33" s="178" t="s">
        <v>179</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80"/>
    </row>
    <row r="34" spans="2:40" ht="23.25" customHeight="1">
      <c r="B34" s="181"/>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3"/>
    </row>
    <row r="35" spans="2:40" ht="16.5" customHeight="1">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0"/>
      <c r="AH35" s="12"/>
      <c r="AI35" s="12"/>
      <c r="AJ35" s="12"/>
      <c r="AK35" s="12"/>
      <c r="AL35" s="12"/>
      <c r="AM35" s="12"/>
      <c r="AN35" s="12"/>
    </row>
    <row r="36" spans="2:40" ht="16.5" customHeight="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0"/>
      <c r="AH36" s="12"/>
      <c r="AI36" s="12"/>
      <c r="AJ36" s="12"/>
      <c r="AK36" s="12"/>
      <c r="AL36" s="12"/>
      <c r="AM36" s="12"/>
      <c r="AN36" s="12"/>
    </row>
    <row r="37" spans="2:40" ht="16.5" customHeight="1" thickBot="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0"/>
      <c r="AH37" s="12"/>
      <c r="AI37" s="12"/>
      <c r="AJ37" s="12"/>
      <c r="AK37" s="12"/>
      <c r="AL37" s="12"/>
      <c r="AM37" s="12"/>
      <c r="AN37" s="12"/>
    </row>
    <row r="38" spans="2:40" ht="45" customHeight="1" thickBot="1">
      <c r="B38" s="170"/>
      <c r="C38" s="170"/>
      <c r="D38" s="170"/>
      <c r="E38" s="171" t="s">
        <v>165</v>
      </c>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row>
    <row r="39" spans="2:40" ht="16.5" customHeight="1">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0"/>
      <c r="AH39" s="12"/>
      <c r="AI39" s="12"/>
      <c r="AJ39" s="12"/>
      <c r="AK39" s="12"/>
      <c r="AL39" s="12"/>
      <c r="AM39" s="12"/>
      <c r="AN39" s="12"/>
    </row>
    <row r="40" spans="2:40" ht="16.5" customHeight="1" thickBot="1">
      <c r="B40" s="119" t="s">
        <v>167</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0"/>
      <c r="AH40" s="12"/>
      <c r="AI40" s="12"/>
      <c r="AJ40" s="12"/>
      <c r="AK40" s="12"/>
      <c r="AL40" s="12"/>
      <c r="AM40" s="12"/>
      <c r="AN40" s="12"/>
    </row>
    <row r="41" spans="2:40" ht="55.5" customHeight="1">
      <c r="B41" s="189" t="s">
        <v>166</v>
      </c>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1"/>
    </row>
    <row r="42" spans="2:40" ht="55.5" customHeight="1">
      <c r="B42" s="192"/>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4"/>
    </row>
    <row r="43" spans="2:40" ht="55.5" customHeight="1">
      <c r="B43" s="192"/>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4"/>
    </row>
    <row r="44" spans="2:40" ht="55.5" customHeight="1">
      <c r="B44" s="192"/>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4"/>
    </row>
    <row r="45" spans="2:40" ht="55.5" customHeight="1">
      <c r="B45" s="192"/>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4"/>
    </row>
    <row r="46" spans="2:40" ht="55.5" customHeight="1">
      <c r="B46" s="192"/>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4"/>
    </row>
    <row r="47" spans="2:40" ht="55.5" customHeight="1">
      <c r="B47" s="192"/>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4"/>
    </row>
    <row r="48" spans="2:40" ht="55.5" customHeight="1" thickBot="1">
      <c r="B48" s="195"/>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7"/>
    </row>
    <row r="49" spans="2:41" ht="6" customHeight="1">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row>
    <row r="50" spans="2:41" ht="6" customHeight="1">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row>
    <row r="51" spans="2:41" ht="5.25" customHeight="1">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row r="52" spans="2:41" ht="5.25"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row>
    <row r="53" spans="2:41" ht="5.25" customHeight="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row>
    <row r="54" spans="2:41" ht="3" customHeight="1">
      <c r="B54" s="14"/>
      <c r="C54" s="14"/>
      <c r="D54" s="14"/>
      <c r="E54" s="14"/>
      <c r="F54" s="14"/>
      <c r="G54" s="14"/>
      <c r="H54" s="14"/>
      <c r="I54" s="15"/>
      <c r="J54" s="15"/>
      <c r="K54" s="15"/>
      <c r="L54" s="15"/>
      <c r="M54" s="15"/>
      <c r="N54" s="15"/>
      <c r="O54" s="15"/>
      <c r="P54" s="15"/>
      <c r="Q54" s="15"/>
      <c r="R54" s="15"/>
      <c r="S54" s="15"/>
      <c r="T54" s="15"/>
      <c r="U54" s="15"/>
      <c r="V54" s="15"/>
      <c r="W54" s="15"/>
      <c r="X54" s="10"/>
      <c r="Y54" s="16"/>
      <c r="Z54" s="16"/>
      <c r="AA54" s="16"/>
      <c r="AB54" s="16"/>
      <c r="AC54" s="16"/>
      <c r="AD54" s="16"/>
      <c r="AE54" s="16"/>
      <c r="AF54" s="16"/>
      <c r="AG54" s="16"/>
      <c r="AH54" s="16"/>
      <c r="AI54" s="16"/>
      <c r="AJ54" s="16"/>
      <c r="AK54" s="16"/>
      <c r="AL54" s="16"/>
      <c r="AM54" s="16"/>
      <c r="AN54" s="16"/>
    </row>
    <row r="55" spans="2:41" ht="3" customHeight="1">
      <c r="B55" s="14"/>
      <c r="C55" s="14"/>
      <c r="D55" s="14"/>
      <c r="E55" s="14"/>
      <c r="F55" s="14"/>
      <c r="G55" s="14"/>
      <c r="H55" s="14"/>
      <c r="I55" s="15"/>
      <c r="J55" s="15"/>
      <c r="K55" s="15"/>
      <c r="L55" s="15"/>
      <c r="M55" s="15"/>
      <c r="N55" s="15"/>
      <c r="O55" s="15"/>
      <c r="P55" s="15"/>
      <c r="Q55" s="15"/>
      <c r="R55" s="15"/>
      <c r="S55" s="15"/>
      <c r="T55" s="15"/>
      <c r="U55" s="15"/>
      <c r="V55" s="15"/>
      <c r="W55" s="15"/>
      <c r="X55" s="10"/>
      <c r="Y55" s="16"/>
      <c r="Z55" s="16"/>
      <c r="AA55" s="16"/>
      <c r="AB55" s="16"/>
      <c r="AC55" s="16"/>
      <c r="AD55" s="16"/>
      <c r="AE55" s="16"/>
      <c r="AF55" s="16"/>
      <c r="AG55" s="16"/>
      <c r="AH55" s="16"/>
      <c r="AI55" s="16"/>
      <c r="AJ55" s="16"/>
      <c r="AK55" s="16"/>
      <c r="AL55" s="16"/>
      <c r="AM55" s="16"/>
      <c r="AN55" s="16"/>
    </row>
    <row r="56" spans="2:41" ht="3" customHeight="1">
      <c r="B56" s="14"/>
      <c r="C56" s="14"/>
      <c r="D56" s="14"/>
      <c r="E56" s="14"/>
      <c r="F56" s="14"/>
      <c r="G56" s="14"/>
      <c r="H56" s="14"/>
      <c r="I56" s="15"/>
      <c r="J56" s="15"/>
      <c r="K56" s="15"/>
      <c r="L56" s="15"/>
      <c r="M56" s="15"/>
      <c r="N56" s="15"/>
      <c r="O56" s="15"/>
      <c r="P56" s="15"/>
      <c r="Q56" s="15"/>
      <c r="R56" s="15"/>
      <c r="S56" s="15"/>
      <c r="T56" s="15"/>
      <c r="U56" s="15"/>
      <c r="V56" s="15"/>
      <c r="W56" s="15"/>
      <c r="X56" s="10"/>
      <c r="Y56" s="16"/>
      <c r="Z56" s="16"/>
      <c r="AA56" s="16"/>
      <c r="AB56" s="16"/>
      <c r="AC56" s="16"/>
      <c r="AD56" s="16"/>
      <c r="AE56" s="16"/>
      <c r="AF56" s="16"/>
      <c r="AG56" s="16"/>
      <c r="AH56" s="16"/>
      <c r="AI56" s="16"/>
      <c r="AJ56" s="16"/>
      <c r="AK56" s="16"/>
      <c r="AL56" s="16"/>
      <c r="AM56" s="16"/>
      <c r="AN56" s="16"/>
    </row>
    <row r="57" spans="2:41" ht="3" customHeight="1">
      <c r="B57" s="14"/>
      <c r="C57" s="14"/>
      <c r="D57" s="14"/>
      <c r="E57" s="14"/>
      <c r="F57" s="14"/>
      <c r="G57" s="14"/>
      <c r="H57" s="14"/>
      <c r="I57" s="15"/>
      <c r="J57" s="15"/>
      <c r="K57" s="15"/>
      <c r="L57" s="15"/>
      <c r="M57" s="15"/>
      <c r="N57" s="15"/>
      <c r="O57" s="15"/>
      <c r="P57" s="15"/>
      <c r="Q57" s="15"/>
      <c r="R57" s="15"/>
      <c r="S57" s="15"/>
      <c r="T57" s="15"/>
      <c r="U57" s="15"/>
      <c r="V57" s="15"/>
      <c r="W57" s="15"/>
      <c r="X57" s="10"/>
      <c r="Y57" s="16"/>
      <c r="Z57" s="16"/>
      <c r="AA57" s="16"/>
      <c r="AB57" s="16"/>
      <c r="AC57" s="16"/>
      <c r="AD57" s="16"/>
      <c r="AE57" s="16"/>
      <c r="AF57" s="16"/>
      <c r="AG57" s="16"/>
      <c r="AH57" s="16"/>
      <c r="AI57" s="16"/>
      <c r="AJ57" s="16"/>
      <c r="AK57" s="16"/>
      <c r="AL57" s="16"/>
      <c r="AM57" s="16"/>
      <c r="AN57" s="16"/>
    </row>
    <row r="58" spans="2:41" ht="3" customHeight="1">
      <c r="B58" s="14"/>
      <c r="C58" s="14"/>
      <c r="D58" s="14"/>
      <c r="E58" s="14"/>
      <c r="F58" s="14"/>
      <c r="G58" s="14"/>
      <c r="H58" s="14"/>
      <c r="I58" s="15"/>
      <c r="J58" s="15"/>
      <c r="K58" s="15"/>
      <c r="L58" s="15"/>
      <c r="M58" s="15"/>
      <c r="N58" s="15"/>
      <c r="O58" s="15"/>
      <c r="P58" s="15"/>
      <c r="Q58" s="15"/>
      <c r="R58" s="15"/>
      <c r="S58" s="15"/>
      <c r="T58" s="15"/>
      <c r="U58" s="15"/>
      <c r="V58" s="15"/>
      <c r="W58" s="15"/>
      <c r="X58" s="10"/>
      <c r="Y58" s="16"/>
      <c r="Z58" s="16"/>
      <c r="AA58" s="16"/>
      <c r="AB58" s="16"/>
      <c r="AC58" s="16"/>
      <c r="AD58" s="16"/>
      <c r="AE58" s="16"/>
      <c r="AF58" s="16"/>
      <c r="AG58" s="16"/>
      <c r="AH58" s="16"/>
      <c r="AI58" s="16"/>
      <c r="AJ58" s="16"/>
      <c r="AK58" s="16"/>
      <c r="AL58" s="16"/>
      <c r="AM58" s="16"/>
      <c r="AN58" s="16"/>
    </row>
    <row r="59" spans="2:41" ht="3" customHeight="1">
      <c r="B59" s="14"/>
      <c r="C59" s="14"/>
      <c r="D59" s="14"/>
      <c r="E59" s="14"/>
      <c r="F59" s="14"/>
      <c r="G59" s="14"/>
      <c r="H59" s="14"/>
      <c r="I59" s="15"/>
      <c r="J59" s="15"/>
      <c r="K59" s="15"/>
      <c r="L59" s="15"/>
      <c r="M59" s="15"/>
      <c r="N59" s="15"/>
      <c r="O59" s="15"/>
      <c r="P59" s="15"/>
      <c r="Q59" s="15"/>
      <c r="R59" s="15"/>
      <c r="S59" s="15"/>
      <c r="T59" s="15"/>
      <c r="U59" s="15"/>
      <c r="V59" s="15"/>
      <c r="W59" s="15"/>
      <c r="X59" s="10"/>
      <c r="Y59" s="16"/>
      <c r="Z59" s="16"/>
      <c r="AA59" s="16"/>
      <c r="AB59" s="16"/>
      <c r="AC59" s="16"/>
      <c r="AD59" s="16"/>
      <c r="AE59" s="16"/>
      <c r="AF59" s="16"/>
      <c r="AG59" s="16"/>
      <c r="AH59" s="16"/>
      <c r="AI59" s="16"/>
      <c r="AJ59" s="16"/>
      <c r="AK59" s="16"/>
      <c r="AL59" s="16"/>
      <c r="AM59" s="16"/>
      <c r="AN59" s="16"/>
    </row>
    <row r="60" spans="2:41" ht="4.5" customHeight="1">
      <c r="B60" s="17"/>
      <c r="C60" s="17"/>
      <c r="D60" s="17"/>
      <c r="E60" s="18"/>
      <c r="F60" s="18"/>
      <c r="G60" s="18"/>
      <c r="H60" s="18"/>
      <c r="I60" s="17"/>
      <c r="J60" s="17"/>
      <c r="K60" s="17"/>
      <c r="L60" s="18"/>
      <c r="M60" s="18"/>
      <c r="N60" s="18"/>
      <c r="O60" s="18"/>
      <c r="P60" s="19"/>
      <c r="Q60" s="19"/>
      <c r="R60" s="19"/>
      <c r="S60" s="19"/>
      <c r="T60" s="20"/>
      <c r="U60" s="20"/>
      <c r="V60" s="20"/>
      <c r="W60" s="19"/>
      <c r="X60" s="19"/>
      <c r="Y60" s="20"/>
      <c r="Z60" s="20"/>
      <c r="AA60" s="20"/>
      <c r="AB60" s="20"/>
      <c r="AC60" s="10"/>
      <c r="AD60" s="21"/>
      <c r="AE60" s="22"/>
      <c r="AF60" s="23"/>
      <c r="AG60" s="23"/>
      <c r="AH60" s="23"/>
      <c r="AI60" s="23"/>
      <c r="AJ60" s="23"/>
      <c r="AK60" s="22"/>
      <c r="AL60" s="22"/>
      <c r="AM60" s="24"/>
      <c r="AN60" s="24"/>
      <c r="AO60" s="25"/>
    </row>
    <row r="61" spans="2:41" ht="6.75" customHeight="1">
      <c r="B61" s="10"/>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0"/>
      <c r="AN61" s="10"/>
    </row>
    <row r="62" spans="2:41" ht="6.75" customHeight="1">
      <c r="B62" s="10"/>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0"/>
      <c r="AN62" s="10"/>
    </row>
    <row r="63" spans="2:41" ht="6" customHeight="1">
      <c r="B63" s="1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0"/>
    </row>
    <row r="64" spans="2:41" ht="6" customHeight="1">
      <c r="B64" s="1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0"/>
    </row>
    <row r="65" spans="2:40" ht="6" customHeight="1">
      <c r="B65" s="1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0"/>
    </row>
    <row r="66" spans="2:40" ht="6.75" customHeight="1">
      <c r="B66" s="10"/>
      <c r="C66" s="187"/>
      <c r="D66" s="187"/>
      <c r="E66" s="187"/>
      <c r="F66" s="187"/>
      <c r="G66" s="187"/>
      <c r="H66" s="187"/>
      <c r="I66" s="187"/>
      <c r="J66" s="187"/>
      <c r="K66" s="187"/>
      <c r="L66" s="187"/>
      <c r="M66" s="187"/>
      <c r="N66" s="187"/>
      <c r="O66" s="187"/>
      <c r="P66" s="187"/>
      <c r="Q66" s="187"/>
      <c r="R66" s="187"/>
      <c r="S66" s="187"/>
      <c r="T66" s="187"/>
      <c r="U66" s="187"/>
      <c r="V66" s="187"/>
      <c r="W66" s="187"/>
      <c r="X66" s="10"/>
      <c r="Y66" s="10"/>
      <c r="Z66" s="10"/>
      <c r="AA66" s="10"/>
      <c r="AB66" s="10"/>
      <c r="AC66" s="10"/>
      <c r="AD66" s="10"/>
      <c r="AE66" s="10"/>
      <c r="AF66" s="10"/>
      <c r="AG66" s="10"/>
      <c r="AH66" s="10"/>
      <c r="AI66" s="10"/>
      <c r="AJ66" s="10"/>
      <c r="AK66" s="10"/>
      <c r="AL66" s="10"/>
      <c r="AM66" s="10"/>
      <c r="AN66" s="10"/>
    </row>
    <row r="67" spans="2:40" ht="6.75" customHeight="1">
      <c r="B67" s="10"/>
      <c r="C67" s="187"/>
      <c r="D67" s="187"/>
      <c r="E67" s="187"/>
      <c r="F67" s="187"/>
      <c r="G67" s="187"/>
      <c r="H67" s="187"/>
      <c r="I67" s="187"/>
      <c r="J67" s="187"/>
      <c r="K67" s="187"/>
      <c r="L67" s="187"/>
      <c r="M67" s="187"/>
      <c r="N67" s="187"/>
      <c r="O67" s="187"/>
      <c r="P67" s="187"/>
      <c r="Q67" s="187"/>
      <c r="R67" s="187"/>
      <c r="S67" s="187"/>
      <c r="T67" s="187"/>
      <c r="U67" s="187"/>
      <c r="V67" s="187"/>
      <c r="W67" s="187"/>
      <c r="X67" s="10"/>
      <c r="Y67" s="10"/>
      <c r="Z67" s="10"/>
      <c r="AA67" s="10"/>
      <c r="AB67" s="10"/>
      <c r="AC67" s="10"/>
      <c r="AD67" s="10"/>
      <c r="AE67" s="10"/>
      <c r="AF67" s="10"/>
      <c r="AG67" s="10"/>
      <c r="AH67" s="10"/>
      <c r="AI67" s="10"/>
      <c r="AJ67" s="10"/>
      <c r="AK67" s="10"/>
      <c r="AL67" s="10"/>
      <c r="AM67" s="10"/>
      <c r="AN67" s="10"/>
    </row>
    <row r="68" spans="2:40" ht="6" customHeight="1">
      <c r="B68" s="10"/>
      <c r="C68" s="140"/>
      <c r="D68" s="140"/>
      <c r="E68" s="140"/>
      <c r="F68" s="140"/>
      <c r="G68" s="140"/>
      <c r="H68" s="140"/>
      <c r="I68" s="140"/>
      <c r="J68" s="140"/>
      <c r="K68" s="140"/>
      <c r="L68" s="140"/>
      <c r="M68" s="140"/>
      <c r="N68" s="140"/>
      <c r="O68" s="140"/>
      <c r="P68" s="140"/>
      <c r="Q68" s="140"/>
      <c r="R68" s="140"/>
      <c r="S68" s="140"/>
      <c r="T68" s="140"/>
      <c r="U68" s="140"/>
      <c r="V68" s="140"/>
      <c r="W68" s="140"/>
      <c r="X68" s="10"/>
      <c r="Y68" s="10"/>
      <c r="Z68" s="10"/>
      <c r="AA68" s="10"/>
      <c r="AB68" s="10"/>
      <c r="AC68" s="10"/>
      <c r="AD68" s="10"/>
      <c r="AE68" s="10"/>
      <c r="AF68" s="10"/>
      <c r="AG68" s="10"/>
      <c r="AH68" s="10"/>
      <c r="AI68" s="10"/>
      <c r="AJ68" s="10"/>
      <c r="AK68" s="10"/>
      <c r="AL68" s="10"/>
      <c r="AM68" s="10"/>
      <c r="AN68" s="10"/>
    </row>
    <row r="69" spans="2:40" ht="6" customHeight="1">
      <c r="B69" s="10"/>
      <c r="C69" s="140"/>
      <c r="D69" s="140"/>
      <c r="E69" s="140"/>
      <c r="F69" s="140"/>
      <c r="G69" s="140"/>
      <c r="H69" s="140"/>
      <c r="I69" s="140"/>
      <c r="J69" s="140"/>
      <c r="K69" s="140"/>
      <c r="L69" s="140"/>
      <c r="M69" s="140"/>
      <c r="N69" s="140"/>
      <c r="O69" s="140"/>
      <c r="P69" s="140"/>
      <c r="Q69" s="140"/>
      <c r="R69" s="140"/>
      <c r="S69" s="140"/>
      <c r="T69" s="140"/>
      <c r="U69" s="140"/>
      <c r="V69" s="140"/>
      <c r="W69" s="140"/>
      <c r="X69" s="10"/>
      <c r="Y69" s="10"/>
      <c r="Z69" s="10"/>
      <c r="AA69" s="10"/>
      <c r="AB69" s="10"/>
      <c r="AC69" s="10"/>
      <c r="AD69" s="10"/>
      <c r="AE69" s="10"/>
      <c r="AF69" s="10"/>
      <c r="AG69" s="10"/>
      <c r="AH69" s="10"/>
      <c r="AI69" s="10"/>
      <c r="AJ69" s="10"/>
      <c r="AK69" s="10"/>
      <c r="AL69" s="10"/>
      <c r="AM69" s="10"/>
      <c r="AN69" s="10"/>
    </row>
    <row r="70" spans="2:40" ht="6" customHeight="1">
      <c r="B70" s="10"/>
      <c r="C70" s="140"/>
      <c r="D70" s="140"/>
      <c r="E70" s="140"/>
      <c r="F70" s="140"/>
      <c r="G70" s="140"/>
      <c r="H70" s="140"/>
      <c r="I70" s="140"/>
      <c r="J70" s="140"/>
      <c r="K70" s="140"/>
      <c r="L70" s="140"/>
      <c r="M70" s="140"/>
      <c r="N70" s="140"/>
      <c r="O70" s="140"/>
      <c r="P70" s="140"/>
      <c r="Q70" s="140"/>
      <c r="R70" s="140"/>
      <c r="S70" s="140"/>
      <c r="T70" s="140"/>
      <c r="U70" s="140"/>
      <c r="V70" s="140"/>
      <c r="W70" s="140"/>
      <c r="X70" s="10"/>
      <c r="Y70" s="10"/>
      <c r="Z70" s="10"/>
      <c r="AA70" s="10"/>
      <c r="AB70" s="10"/>
      <c r="AC70" s="10"/>
      <c r="AD70" s="10"/>
      <c r="AE70" s="10"/>
      <c r="AF70" s="185"/>
      <c r="AG70" s="185"/>
      <c r="AH70" s="185"/>
      <c r="AI70" s="185"/>
      <c r="AJ70" s="185"/>
      <c r="AK70" s="185"/>
      <c r="AL70" s="185"/>
      <c r="AM70" s="185"/>
      <c r="AN70" s="185"/>
    </row>
    <row r="71" spans="2:40" ht="9" customHeight="1">
      <c r="B71" s="10"/>
      <c r="C71" s="10"/>
      <c r="D71" s="10"/>
      <c r="E71" s="10"/>
      <c r="F71" s="10"/>
      <c r="G71" s="10"/>
      <c r="H71" s="10"/>
      <c r="I71" s="10"/>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row>
    <row r="72" spans="2:40" ht="6" customHeight="1">
      <c r="B72" s="10"/>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row>
    <row r="73" spans="2:40" ht="6" customHeight="1">
      <c r="B73" s="10"/>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row>
    <row r="74" spans="2:40" ht="6" customHeight="1">
      <c r="B74" s="10"/>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row>
    <row r="75" spans="2:40" ht="6.75" customHeight="1">
      <c r="B75" s="10"/>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row>
    <row r="76" spans="2:40" ht="6.75" customHeight="1">
      <c r="B76" s="10"/>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row>
    <row r="77" spans="2:40" ht="6.75" customHeight="1">
      <c r="B77" s="10"/>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row>
    <row r="78" spans="2:40" ht="6.75" customHeight="1">
      <c r="B78" s="10"/>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184"/>
      <c r="AM78" s="184"/>
      <c r="AN78" s="184"/>
    </row>
    <row r="79" spans="2:40" ht="6.75" customHeight="1">
      <c r="B79" s="10"/>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row>
    <row r="80" spans="2:40" ht="6.75" customHeight="1">
      <c r="B80" s="10"/>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row>
    <row r="81" spans="2:40" ht="6.75" customHeight="1">
      <c r="B81" s="10"/>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row>
    <row r="82" spans="2:40" ht="5.25" customHeight="1">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2:40" ht="5.25" customHeight="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sheetData>
  <sheetProtection selectLockedCells="1"/>
  <mergeCells count="101">
    <mergeCell ref="B11:N12"/>
    <mergeCell ref="B25:AN25"/>
    <mergeCell ref="O21:Q21"/>
    <mergeCell ref="R21:S21"/>
    <mergeCell ref="T21:U21"/>
    <mergeCell ref="V21:W21"/>
    <mergeCell ref="X21:Y21"/>
    <mergeCell ref="Z21:AA21"/>
    <mergeCell ref="AB21:AC21"/>
    <mergeCell ref="AH21:AN21"/>
    <mergeCell ref="X23:Y23"/>
    <mergeCell ref="Z23:AN23"/>
    <mergeCell ref="U16:AN16"/>
    <mergeCell ref="U17:AN17"/>
    <mergeCell ref="O13:AN13"/>
    <mergeCell ref="O14:AN14"/>
    <mergeCell ref="C5:AN5"/>
    <mergeCell ref="B9:N9"/>
    <mergeCell ref="B10:N10"/>
    <mergeCell ref="O10:AN10"/>
    <mergeCell ref="B8:N8"/>
    <mergeCell ref="X8:Y8"/>
    <mergeCell ref="AF8:AG8"/>
    <mergeCell ref="AM8:AN8"/>
    <mergeCell ref="Z8:AE8"/>
    <mergeCell ref="AH8:AL8"/>
    <mergeCell ref="C66:W67"/>
    <mergeCell ref="C61:AL62"/>
    <mergeCell ref="C63:D65"/>
    <mergeCell ref="B41:AN48"/>
    <mergeCell ref="B29:J29"/>
    <mergeCell ref="K29:N29"/>
    <mergeCell ref="M63:N65"/>
    <mergeCell ref="AF63:AG65"/>
    <mergeCell ref="AH63:AI65"/>
    <mergeCell ref="AJ63:AK65"/>
    <mergeCell ref="AL63:AM65"/>
    <mergeCell ref="O63:P65"/>
    <mergeCell ref="Q63:S65"/>
    <mergeCell ref="T63:U65"/>
    <mergeCell ref="V63:W65"/>
    <mergeCell ref="X63:Y65"/>
    <mergeCell ref="AB63:AC65"/>
    <mergeCell ref="AD63:AE65"/>
    <mergeCell ref="Z63:AA65"/>
    <mergeCell ref="C72:AN81"/>
    <mergeCell ref="Q68:S70"/>
    <mergeCell ref="T68:U70"/>
    <mergeCell ref="V68:W70"/>
    <mergeCell ref="AF70:AN70"/>
    <mergeCell ref="J71:AN71"/>
    <mergeCell ref="C68:D70"/>
    <mergeCell ref="E68:F70"/>
    <mergeCell ref="G68:H70"/>
    <mergeCell ref="I68:J70"/>
    <mergeCell ref="K68:L70"/>
    <mergeCell ref="M68:N70"/>
    <mergeCell ref="O68:P70"/>
    <mergeCell ref="O29:X29"/>
    <mergeCell ref="B27:J27"/>
    <mergeCell ref="K27:N27"/>
    <mergeCell ref="B38:D38"/>
    <mergeCell ref="E38:AN38"/>
    <mergeCell ref="B23:N24"/>
    <mergeCell ref="O23:Q23"/>
    <mergeCell ref="R23:W23"/>
    <mergeCell ref="B15:N17"/>
    <mergeCell ref="O15:T15"/>
    <mergeCell ref="O16:T16"/>
    <mergeCell ref="O17:T17"/>
    <mergeCell ref="AD21:AE21"/>
    <mergeCell ref="AF21:AG21"/>
    <mergeCell ref="B33:AN34"/>
    <mergeCell ref="O27:X27"/>
    <mergeCell ref="B28:J28"/>
    <mergeCell ref="K28:N28"/>
    <mergeCell ref="O28:X28"/>
    <mergeCell ref="E63:F65"/>
    <mergeCell ref="G63:H65"/>
    <mergeCell ref="I63:J65"/>
    <mergeCell ref="K63:L65"/>
    <mergeCell ref="R8:W8"/>
    <mergeCell ref="O24:AN24"/>
    <mergeCell ref="B2:AN2"/>
    <mergeCell ref="B20:N20"/>
    <mergeCell ref="B21:N21"/>
    <mergeCell ref="B22:N22"/>
    <mergeCell ref="O22:AN22"/>
    <mergeCell ref="X11:Y11"/>
    <mergeCell ref="R11:W11"/>
    <mergeCell ref="Z11:AN11"/>
    <mergeCell ref="O12:AN12"/>
    <mergeCell ref="U15:AN15"/>
    <mergeCell ref="O9:AA9"/>
    <mergeCell ref="AB9:AN9"/>
    <mergeCell ref="O8:Q8"/>
    <mergeCell ref="U20:AN20"/>
    <mergeCell ref="O20:T20"/>
    <mergeCell ref="O11:Q11"/>
    <mergeCell ref="B13:N13"/>
    <mergeCell ref="B14:N14"/>
  </mergeCells>
  <phoneticPr fontId="36"/>
  <dataValidations count="2">
    <dataValidation allowBlank="1" showInputMessage="1" showErrorMessage="1" promptTitle="開設者" prompt="法人名を記載してください（個人の場合は記載不要）" sqref="U17:U18" xr:uid="{A8683AC4-B936-4EAC-B29D-DED405E4DB17}"/>
    <dataValidation imeMode="fullKatakana" allowBlank="1" showInputMessage="1" showErrorMessage="1" sqref="R23 U15:U16 O11:O14 X11 Z11 R11 O23:O24 X23 Z23 O9 AB9" xr:uid="{9BA9BFCA-8241-4600-B80E-D20516AA7492}"/>
  </dataValidations>
  <printOptions horizontalCentered="1"/>
  <pageMargins left="0.19685039370078741" right="0.19685039370078741" top="0.74803149606299213" bottom="0.74803149606299213" header="0.31496062992125984" footer="0.31496062992125984"/>
  <pageSetup paperSize="9" scale="72" orientation="portrait" r:id="rId1"/>
  <headerFooter>
    <oddFooter>&amp;C&amp;P</oddFooter>
  </headerFooter>
  <rowBreaks count="1" manualBreakCount="1">
    <brk id="3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17</xdr:col>
                    <xdr:colOff>144780</xdr:colOff>
                    <xdr:row>8</xdr:row>
                    <xdr:rowOff>68580</xdr:rowOff>
                  </from>
                  <to>
                    <xdr:col>19</xdr:col>
                    <xdr:colOff>99060</xdr:colOff>
                    <xdr:row>8</xdr:row>
                    <xdr:rowOff>381000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0</xdr:colOff>
                    <xdr:row>37</xdr:row>
                    <xdr:rowOff>99060</xdr:rowOff>
                  </from>
                  <to>
                    <xdr:col>3</xdr:col>
                    <xdr:colOff>15240</xdr:colOff>
                    <xdr:row>37</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309A-075B-4283-B7AF-E1A28131A227}">
  <sheetPr>
    <tabColor theme="6"/>
    <pageSetUpPr fitToPage="1"/>
  </sheetPr>
  <dimension ref="A1:O8"/>
  <sheetViews>
    <sheetView view="pageBreakPreview" topLeftCell="H1" zoomScale="74" zoomScaleNormal="100" zoomScaleSheetLayoutView="70" workbookViewId="0">
      <selection activeCell="B4" sqref="B4:G4"/>
    </sheetView>
  </sheetViews>
  <sheetFormatPr defaultColWidth="9" defaultRowHeight="13.2"/>
  <cols>
    <col min="1" max="1" width="37.88671875" style="54" customWidth="1"/>
    <col min="2" max="5" width="15.109375" style="55" customWidth="1"/>
    <col min="6" max="6" width="16.44140625" style="55" customWidth="1"/>
    <col min="7" max="7" width="24.21875" style="55" customWidth="1"/>
    <col min="8" max="8" width="19.77734375" style="55" customWidth="1"/>
    <col min="9" max="9" width="22.109375" style="55" customWidth="1"/>
    <col min="10" max="11" width="18.21875" style="55" customWidth="1"/>
    <col min="12" max="12" width="42.109375" style="54" customWidth="1"/>
    <col min="13" max="13" width="187.21875" style="58" customWidth="1"/>
    <col min="14" max="19" width="14.6640625" style="54" customWidth="1"/>
    <col min="20" max="20" width="18.88671875" style="54" customWidth="1"/>
    <col min="21" max="21" width="9" style="54"/>
    <col min="22" max="28" width="9" style="54" customWidth="1"/>
    <col min="29" max="16384" width="9" style="54"/>
  </cols>
  <sheetData>
    <row r="1" spans="1:15" ht="51" customHeight="1">
      <c r="A1" s="52" t="s">
        <v>118</v>
      </c>
      <c r="B1" s="220" t="s">
        <v>104</v>
      </c>
      <c r="C1" s="220"/>
      <c r="D1" s="220"/>
      <c r="E1" s="220"/>
      <c r="F1" s="220"/>
      <c r="G1" s="220"/>
      <c r="H1" s="220"/>
      <c r="I1" s="220"/>
      <c r="J1" s="220"/>
      <c r="K1" s="220"/>
      <c r="L1" s="80"/>
    </row>
    <row r="2" spans="1:15" ht="41.25" customHeight="1">
      <c r="A2" s="221" t="s">
        <v>71</v>
      </c>
      <c r="B2" s="222"/>
      <c r="C2" s="222"/>
      <c r="D2" s="222"/>
      <c r="E2" s="222"/>
      <c r="F2" s="222"/>
      <c r="G2" s="222"/>
      <c r="H2" s="222"/>
      <c r="I2" s="222"/>
      <c r="J2" s="222"/>
      <c r="K2" s="223"/>
      <c r="L2" s="68" t="s">
        <v>73</v>
      </c>
      <c r="M2" s="63"/>
    </row>
    <row r="3" spans="1:15" ht="33" customHeight="1">
      <c r="A3" s="64" t="str">
        <f>【薬局】【総額及び平均額】賃上げ支援事業実績報告!A9</f>
        <v>対象職員の賃金改善実績の有無（右欄に○・×を記載）</v>
      </c>
      <c r="B3" s="81"/>
      <c r="C3" s="81"/>
      <c r="D3" s="81"/>
      <c r="E3" s="81"/>
      <c r="F3" s="81"/>
      <c r="G3" s="81"/>
      <c r="H3" s="81"/>
      <c r="I3" s="81"/>
      <c r="J3" s="81"/>
      <c r="K3" s="82"/>
      <c r="L3" s="67"/>
      <c r="M3" s="69" t="s">
        <v>105</v>
      </c>
      <c r="N3" s="54" t="s">
        <v>60</v>
      </c>
      <c r="O3" s="54" t="s">
        <v>55</v>
      </c>
    </row>
    <row r="4" spans="1:15" ht="72.75" customHeight="1">
      <c r="A4" s="70" t="s">
        <v>68</v>
      </c>
      <c r="B4" s="71" t="s">
        <v>106</v>
      </c>
      <c r="C4" s="71" t="s">
        <v>107</v>
      </c>
      <c r="D4" s="71" t="s">
        <v>108</v>
      </c>
      <c r="E4" s="71" t="s">
        <v>109</v>
      </c>
      <c r="F4" s="71" t="s">
        <v>110</v>
      </c>
      <c r="G4" s="71" t="s">
        <v>111</v>
      </c>
      <c r="H4" s="71" t="s">
        <v>112</v>
      </c>
      <c r="I4" s="71" t="s">
        <v>98</v>
      </c>
      <c r="J4" s="71" t="s">
        <v>113</v>
      </c>
      <c r="K4" s="71" t="s">
        <v>100</v>
      </c>
      <c r="L4" s="71" t="s">
        <v>73</v>
      </c>
      <c r="M4" s="69" t="s">
        <v>101</v>
      </c>
    </row>
    <row r="5" spans="1:15" ht="84.75" customHeight="1">
      <c r="A5" s="72" t="s">
        <v>114</v>
      </c>
      <c r="B5" s="74"/>
      <c r="C5" s="74"/>
      <c r="D5" s="83" t="e">
        <f>C5/B5</f>
        <v>#DIV/0!</v>
      </c>
      <c r="E5" s="84" t="e">
        <f>(D5-0.02)*B5</f>
        <v>#DIV/0!</v>
      </c>
      <c r="F5" s="85"/>
      <c r="G5" s="86"/>
      <c r="H5" s="87"/>
      <c r="I5" s="74"/>
      <c r="J5" s="68" t="str">
        <f>IF(I5&gt;=C5,"○","×")</f>
        <v>○</v>
      </c>
      <c r="K5" s="76" t="e">
        <f>((F5*G5*H5)/H5)/G5</f>
        <v>#DIV/0!</v>
      </c>
      <c r="L5" s="76">
        <f>F5*G5*H5</f>
        <v>0</v>
      </c>
      <c r="M5" s="69" t="s">
        <v>115</v>
      </c>
    </row>
    <row r="6" spans="1:15" ht="27" customHeight="1">
      <c r="A6" s="64" t="str">
        <f>【薬局】【総額及び平均額】賃上げ支援事業実績報告!A15</f>
        <v>（職種内訳）○○の賃金改善実績の有無（右欄に○・×を記載）</v>
      </c>
      <c r="B6" s="65"/>
      <c r="C6" s="65"/>
      <c r="D6" s="65"/>
      <c r="E6" s="65"/>
      <c r="F6" s="65"/>
      <c r="G6" s="65"/>
      <c r="H6" s="65"/>
      <c r="I6" s="65"/>
      <c r="J6" s="65"/>
      <c r="K6" s="66"/>
      <c r="L6" s="67"/>
      <c r="M6" s="69" t="s">
        <v>105</v>
      </c>
      <c r="N6" s="54" t="s">
        <v>60</v>
      </c>
      <c r="O6" s="54" t="s">
        <v>55</v>
      </c>
    </row>
    <row r="7" spans="1:15" ht="63" customHeight="1">
      <c r="A7" s="70" t="s">
        <v>68</v>
      </c>
      <c r="B7" s="71" t="s">
        <v>106</v>
      </c>
      <c r="C7" s="71" t="s">
        <v>107</v>
      </c>
      <c r="D7" s="71" t="s">
        <v>108</v>
      </c>
      <c r="E7" s="71" t="s">
        <v>109</v>
      </c>
      <c r="F7" s="71" t="s">
        <v>110</v>
      </c>
      <c r="G7" s="71" t="s">
        <v>111</v>
      </c>
      <c r="H7" s="71" t="s">
        <v>112</v>
      </c>
      <c r="I7" s="71" t="s">
        <v>98</v>
      </c>
      <c r="J7" s="71" t="s">
        <v>113</v>
      </c>
      <c r="K7" s="71" t="s">
        <v>100</v>
      </c>
      <c r="L7" s="71" t="s">
        <v>73</v>
      </c>
      <c r="M7" s="63"/>
    </row>
    <row r="8" spans="1:15" ht="84.75" customHeight="1">
      <c r="A8" s="72" t="s">
        <v>114</v>
      </c>
      <c r="B8" s="74"/>
      <c r="C8" s="74"/>
      <c r="D8" s="83" t="e">
        <f>C8/B8</f>
        <v>#DIV/0!</v>
      </c>
      <c r="E8" s="84" t="e">
        <f>(D8-0.02)*B8</f>
        <v>#DIV/0!</v>
      </c>
      <c r="F8" s="85"/>
      <c r="G8" s="86"/>
      <c r="H8" s="87"/>
      <c r="I8" s="74"/>
      <c r="J8" s="68" t="str">
        <f>IF(I8&gt;=C8,"○","×")</f>
        <v>○</v>
      </c>
      <c r="K8" s="76" t="e">
        <f>((F8*G8*H8)/H8)/G8</f>
        <v>#DIV/0!</v>
      </c>
      <c r="L8" s="76">
        <f>F8*G8*H8</f>
        <v>0</v>
      </c>
      <c r="M8" s="69" t="s">
        <v>115</v>
      </c>
    </row>
  </sheetData>
  <mergeCells count="2">
    <mergeCell ref="B1:K1"/>
    <mergeCell ref="A2:K2"/>
  </mergeCells>
  <phoneticPr fontId="36"/>
  <conditionalFormatting sqref="A5:J5 L5 A8:J8 L8">
    <cfRule type="expression" dxfId="2" priority="3">
      <formula>#REF!="×"</formula>
    </cfRule>
  </conditionalFormatting>
  <conditionalFormatting sqref="K5">
    <cfRule type="expression" dxfId="1" priority="2">
      <formula>$G$2="×"</formula>
    </cfRule>
  </conditionalFormatting>
  <conditionalFormatting sqref="K8">
    <cfRule type="expression" dxfId="0" priority="1">
      <formula>$G$2="×"</formula>
    </cfRule>
  </conditionalFormatting>
  <dataValidations count="1">
    <dataValidation type="list" allowBlank="1" showInputMessage="1" showErrorMessage="1" sqref="L3 L6" xr:uid="{49436776-6FA8-4FF1-8088-B9F17E06CDA5}">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22F8-91C4-407E-B723-0E77BA7AF009}">
  <sheetPr>
    <tabColor rgb="FFFF0000"/>
    <pageSetUpPr fitToPage="1"/>
  </sheetPr>
  <dimension ref="B1:I17"/>
  <sheetViews>
    <sheetView showGridLines="0" view="pageBreakPreview" zoomScale="115" zoomScaleNormal="111" zoomScaleSheetLayoutView="115" workbookViewId="0">
      <selection activeCell="B1" sqref="B1:F1"/>
    </sheetView>
  </sheetViews>
  <sheetFormatPr defaultColWidth="9" defaultRowHeight="14.4"/>
  <cols>
    <col min="1" max="1" width="2.77734375" style="29" customWidth="1"/>
    <col min="2" max="2" width="9.77734375" style="29" customWidth="1"/>
    <col min="3" max="3" width="27.33203125" style="29" customWidth="1"/>
    <col min="4" max="4" width="3.77734375" style="29" customWidth="1"/>
    <col min="5" max="5" width="19" style="29" customWidth="1"/>
    <col min="6" max="6" width="22.109375" style="29" customWidth="1"/>
    <col min="7" max="7" width="25.109375" style="29" customWidth="1"/>
    <col min="8" max="8" width="28.109375" style="29" customWidth="1"/>
    <col min="9" max="9" width="3.77734375" style="29" customWidth="1"/>
    <col min="10" max="16384" width="9" style="29"/>
  </cols>
  <sheetData>
    <row r="1" spans="2:9" ht="24.75" customHeight="1">
      <c r="B1" s="215" t="s">
        <v>206</v>
      </c>
      <c r="C1" s="215"/>
      <c r="D1" s="215"/>
      <c r="E1" s="215"/>
      <c r="F1" s="215"/>
      <c r="G1" s="110"/>
      <c r="H1" s="111"/>
      <c r="I1" s="30"/>
    </row>
    <row r="2" spans="2:9" ht="23.25" customHeight="1">
      <c r="B2" s="29" t="s">
        <v>132</v>
      </c>
      <c r="G2" s="110"/>
      <c r="H2" s="111"/>
    </row>
    <row r="3" spans="2:9" ht="26.25" customHeight="1">
      <c r="G3" s="110"/>
      <c r="H3" s="111"/>
    </row>
    <row r="4" spans="2:9" ht="24.75" customHeight="1">
      <c r="B4" s="217" t="s">
        <v>86</v>
      </c>
      <c r="C4" s="217"/>
      <c r="D4" s="217"/>
      <c r="E4" s="217"/>
      <c r="F4" s="217"/>
      <c r="G4" s="217"/>
      <c r="H4" s="217"/>
      <c r="I4" s="42"/>
    </row>
    <row r="6" spans="2:9" ht="23.25" customHeight="1">
      <c r="B6" s="216" t="s">
        <v>87</v>
      </c>
      <c r="C6" s="216"/>
      <c r="D6" s="216"/>
      <c r="E6" s="216"/>
      <c r="F6" s="216"/>
      <c r="G6" s="216"/>
      <c r="H6" s="216"/>
      <c r="I6" s="216"/>
    </row>
    <row r="7" spans="2:9" ht="17.25" customHeight="1"/>
    <row r="8" spans="2:9">
      <c r="B8" s="31" t="s">
        <v>61</v>
      </c>
    </row>
    <row r="9" spans="2:9">
      <c r="B9" s="31"/>
    </row>
    <row r="10" spans="2:9" ht="75.75" customHeight="1">
      <c r="C10" s="35" t="s">
        <v>134</v>
      </c>
      <c r="D10" s="138"/>
      <c r="E10" s="30"/>
      <c r="F10" s="35" t="s">
        <v>122</v>
      </c>
      <c r="G10" s="30"/>
      <c r="H10" s="45" t="s">
        <v>88</v>
      </c>
      <c r="I10" s="30"/>
    </row>
    <row r="11" spans="2:9" ht="24.75" customHeight="1">
      <c r="C11" s="133">
        <v>50</v>
      </c>
      <c r="D11" s="139" t="s">
        <v>192</v>
      </c>
      <c r="E11" s="30" t="s">
        <v>55</v>
      </c>
      <c r="F11" s="32">
        <v>13000</v>
      </c>
      <c r="G11" s="30" t="s">
        <v>56</v>
      </c>
      <c r="H11" s="133">
        <f>IF(AND(C11&gt;=14),C11*F11,0)</f>
        <v>650000</v>
      </c>
      <c r="I11" s="134" t="s">
        <v>133</v>
      </c>
    </row>
    <row r="12" spans="2:9">
      <c r="C12" s="218" t="s">
        <v>135</v>
      </c>
      <c r="D12" s="124"/>
      <c r="E12" s="30"/>
      <c r="F12" s="36"/>
      <c r="G12" s="30"/>
      <c r="H12" s="135"/>
      <c r="I12" s="135"/>
    </row>
    <row r="13" spans="2:9" ht="36.75" customHeight="1">
      <c r="C13" s="219"/>
      <c r="D13" s="124"/>
      <c r="E13" s="30"/>
      <c r="F13" s="35" t="s">
        <v>123</v>
      </c>
      <c r="G13" s="30"/>
      <c r="H13" s="45" t="s">
        <v>88</v>
      </c>
      <c r="I13" s="30"/>
    </row>
    <row r="14" spans="2:9" ht="24.75" customHeight="1">
      <c r="C14" s="113"/>
      <c r="D14" s="113"/>
      <c r="E14" s="30"/>
      <c r="F14" s="32">
        <v>170000</v>
      </c>
      <c r="G14" s="30" t="s">
        <v>56</v>
      </c>
      <c r="H14" s="133">
        <f>IF(AND(C11&lt;=13),170000,0)</f>
        <v>0</v>
      </c>
      <c r="I14" s="134" t="s">
        <v>133</v>
      </c>
    </row>
    <row r="15" spans="2:9">
      <c r="C15" s="38"/>
      <c r="D15" s="38"/>
      <c r="E15" s="30"/>
      <c r="F15" s="36"/>
      <c r="G15" s="30"/>
      <c r="H15" s="135"/>
      <c r="I15" s="135"/>
    </row>
    <row r="16" spans="2:9">
      <c r="C16" s="112"/>
      <c r="D16" s="112"/>
      <c r="E16" s="30"/>
      <c r="F16" s="36"/>
      <c r="G16" s="30"/>
      <c r="H16" s="45" t="s">
        <v>54</v>
      </c>
      <c r="I16" s="30"/>
    </row>
    <row r="17" spans="2:9" ht="33.75" customHeight="1">
      <c r="B17" s="47"/>
      <c r="C17" s="38"/>
      <c r="D17" s="38"/>
      <c r="E17" s="47"/>
      <c r="F17" s="47"/>
      <c r="G17" s="47"/>
      <c r="H17" s="136">
        <f>MAX(H11,H14)</f>
        <v>650000</v>
      </c>
      <c r="I17" s="137" t="s">
        <v>133</v>
      </c>
    </row>
  </sheetData>
  <mergeCells count="4">
    <mergeCell ref="C12:C13"/>
    <mergeCell ref="B1:F1"/>
    <mergeCell ref="B6:I6"/>
    <mergeCell ref="B4:H4"/>
  </mergeCells>
  <phoneticPr fontId="36"/>
  <printOptions horizontalCentered="1"/>
  <pageMargins left="0.25" right="0.25" top="0.75" bottom="0.75" header="0.3" footer="0.3"/>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5A27-C487-40D0-9528-D380BF5D41A4}">
  <sheetPr>
    <tabColor theme="4"/>
    <pageSetUpPr fitToPage="1"/>
  </sheetPr>
  <dimension ref="B1:H12"/>
  <sheetViews>
    <sheetView showGridLines="0" view="pageBreakPreview" zoomScale="105" zoomScaleNormal="111" zoomScaleSheetLayoutView="79" workbookViewId="0">
      <selection activeCell="A22" sqref="A22"/>
    </sheetView>
  </sheetViews>
  <sheetFormatPr defaultColWidth="9" defaultRowHeight="14.4"/>
  <cols>
    <col min="1" max="1" width="2.77734375" style="29" customWidth="1"/>
    <col min="2" max="2" width="9.77734375" style="29" customWidth="1"/>
    <col min="3" max="3" width="19.6640625" style="29" customWidth="1"/>
    <col min="4" max="4" width="19" style="29" customWidth="1"/>
    <col min="5" max="5" width="19.88671875" style="29" customWidth="1"/>
    <col min="6" max="6" width="25.109375" style="29" customWidth="1"/>
    <col min="7" max="7" width="22.33203125" style="29" customWidth="1"/>
    <col min="8" max="8" width="8.44140625" style="29" customWidth="1"/>
    <col min="9" max="16384" width="9" style="29"/>
  </cols>
  <sheetData>
    <row r="1" spans="2:8" ht="24.75" customHeight="1">
      <c r="B1" s="215" t="s">
        <v>207</v>
      </c>
      <c r="C1" s="215"/>
      <c r="D1" s="215"/>
      <c r="E1" s="215"/>
      <c r="F1" s="110"/>
      <c r="G1" s="111"/>
      <c r="H1" s="30"/>
    </row>
    <row r="2" spans="2:8" ht="23.25" customHeight="1">
      <c r="B2" s="29" t="s">
        <v>132</v>
      </c>
      <c r="F2" s="110"/>
      <c r="G2" s="111"/>
    </row>
    <row r="3" spans="2:8" ht="26.25" customHeight="1">
      <c r="F3" s="110"/>
      <c r="G3" s="111"/>
    </row>
    <row r="4" spans="2:8" ht="24.75" customHeight="1">
      <c r="B4" s="217" t="s">
        <v>86</v>
      </c>
      <c r="C4" s="217"/>
      <c r="D4" s="217"/>
      <c r="E4" s="217"/>
      <c r="F4" s="217"/>
      <c r="G4" s="217"/>
      <c r="H4" s="42"/>
    </row>
    <row r="6" spans="2:8" ht="23.25" customHeight="1">
      <c r="B6" s="216" t="s">
        <v>87</v>
      </c>
      <c r="C6" s="216"/>
      <c r="D6" s="216"/>
      <c r="E6" s="216"/>
      <c r="F6" s="216"/>
      <c r="G6" s="216"/>
      <c r="H6" s="216"/>
    </row>
    <row r="7" spans="2:8" ht="23.25" customHeight="1">
      <c r="B7" s="105"/>
      <c r="C7" s="105"/>
      <c r="D7" s="105"/>
      <c r="E7" s="105"/>
      <c r="F7" s="105"/>
      <c r="G7" s="105"/>
      <c r="H7" s="105"/>
    </row>
    <row r="9" spans="2:8" ht="46.5" customHeight="1">
      <c r="C9" s="41" t="s">
        <v>54</v>
      </c>
      <c r="D9" s="224">
        <v>170000</v>
      </c>
      <c r="E9" s="224"/>
      <c r="F9" s="224"/>
      <c r="G9" s="29" t="s">
        <v>133</v>
      </c>
    </row>
    <row r="10" spans="2:8" ht="30.75" customHeight="1">
      <c r="B10" s="47"/>
      <c r="D10" s="47"/>
      <c r="E10" s="47"/>
      <c r="F10" s="47"/>
    </row>
    <row r="12" spans="2:8" ht="33.75" customHeight="1"/>
  </sheetData>
  <mergeCells count="4">
    <mergeCell ref="D9:F9"/>
    <mergeCell ref="B1:E1"/>
    <mergeCell ref="B4:G4"/>
    <mergeCell ref="B6:H6"/>
  </mergeCells>
  <phoneticPr fontId="36"/>
  <printOptions horizontalCentered="1"/>
  <pageMargins left="0.25" right="0.25" top="0.75" bottom="0.75" header="0.3" footer="0.3"/>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5D899-1114-4D96-AB66-7592F92E9C84}">
  <sheetPr>
    <tabColor theme="6"/>
    <pageSetUpPr fitToPage="1"/>
  </sheetPr>
  <dimension ref="B1:H21"/>
  <sheetViews>
    <sheetView showGridLines="0" view="pageBreakPreview" zoomScale="90" zoomScaleNormal="90" zoomScaleSheetLayoutView="90" workbookViewId="0"/>
  </sheetViews>
  <sheetFormatPr defaultColWidth="9" defaultRowHeight="14.4"/>
  <cols>
    <col min="1" max="1" width="2.77734375" style="29" customWidth="1"/>
    <col min="2" max="2" width="9.77734375" style="29" customWidth="1"/>
    <col min="3" max="3" width="44.33203125" style="29" customWidth="1"/>
    <col min="4" max="4" width="19" style="29" customWidth="1"/>
    <col min="5" max="5" width="19.88671875" style="29" customWidth="1"/>
    <col min="6" max="6" width="25.109375" style="29" customWidth="1"/>
    <col min="7" max="7" width="22.33203125" style="29" customWidth="1"/>
    <col min="8" max="8" width="5.6640625" style="29" customWidth="1"/>
    <col min="9" max="16384" width="9" style="29"/>
  </cols>
  <sheetData>
    <row r="1" spans="2:8" ht="24.75" customHeight="1">
      <c r="B1" s="215" t="s">
        <v>208</v>
      </c>
      <c r="C1" s="215"/>
      <c r="D1" s="215"/>
      <c r="E1" s="215"/>
      <c r="F1" s="110"/>
      <c r="G1" s="111"/>
      <c r="H1" s="30"/>
    </row>
    <row r="2" spans="2:8" ht="23.25" customHeight="1">
      <c r="B2" s="29" t="s">
        <v>132</v>
      </c>
      <c r="F2" s="110"/>
      <c r="G2" s="111"/>
    </row>
    <row r="3" spans="2:8" ht="26.25" customHeight="1">
      <c r="F3" s="110"/>
      <c r="G3" s="111"/>
    </row>
    <row r="4" spans="2:8" ht="24.75" customHeight="1">
      <c r="B4" s="217" t="s">
        <v>86</v>
      </c>
      <c r="C4" s="217"/>
      <c r="D4" s="217"/>
      <c r="E4" s="217"/>
      <c r="F4" s="217"/>
      <c r="G4" s="217"/>
      <c r="H4" s="42"/>
    </row>
    <row r="6" spans="2:8" ht="23.25" customHeight="1">
      <c r="B6" s="216" t="s">
        <v>87</v>
      </c>
      <c r="C6" s="216"/>
      <c r="D6" s="216"/>
      <c r="E6" s="216"/>
      <c r="F6" s="216"/>
      <c r="G6" s="216"/>
      <c r="H6" s="216"/>
    </row>
    <row r="7" spans="2:8">
      <c r="B7" s="31" t="s">
        <v>61</v>
      </c>
    </row>
    <row r="8" spans="2:8">
      <c r="B8" s="31"/>
    </row>
    <row r="9" spans="2:8">
      <c r="C9" s="31" t="s">
        <v>176</v>
      </c>
    </row>
    <row r="11" spans="2:8" ht="33" customHeight="1">
      <c r="B11" s="129" t="s">
        <v>191</v>
      </c>
      <c r="C11" s="35" t="s">
        <v>175</v>
      </c>
      <c r="D11" s="35" t="s">
        <v>53</v>
      </c>
    </row>
    <row r="12" spans="2:8" ht="35.25" customHeight="1">
      <c r="B12" s="130"/>
      <c r="C12" s="118" t="s">
        <v>188</v>
      </c>
      <c r="D12" s="32">
        <v>85000</v>
      </c>
    </row>
    <row r="13" spans="2:8">
      <c r="C13" s="38"/>
      <c r="D13" s="36"/>
    </row>
    <row r="14" spans="2:8" ht="33" customHeight="1">
      <c r="B14" s="129" t="s">
        <v>191</v>
      </c>
      <c r="C14" s="35" t="s">
        <v>175</v>
      </c>
      <c r="D14" s="35" t="s">
        <v>53</v>
      </c>
      <c r="F14" s="41" t="s">
        <v>54</v>
      </c>
    </row>
    <row r="15" spans="2:8" ht="35.25" customHeight="1">
      <c r="B15" s="130"/>
      <c r="C15" s="118" t="s">
        <v>189</v>
      </c>
      <c r="D15" s="32">
        <v>75000</v>
      </c>
      <c r="F15" s="39">
        <v>75000</v>
      </c>
      <c r="G15" s="29" t="s">
        <v>133</v>
      </c>
    </row>
    <row r="16" spans="2:8">
      <c r="C16" s="38"/>
      <c r="D16" s="36"/>
    </row>
    <row r="17" spans="2:5" ht="33" customHeight="1">
      <c r="B17" s="129" t="s">
        <v>191</v>
      </c>
      <c r="C17" s="35" t="s">
        <v>175</v>
      </c>
      <c r="D17" s="35"/>
    </row>
    <row r="18" spans="2:5" ht="35.25" customHeight="1">
      <c r="B18" s="130"/>
      <c r="C18" s="118" t="s">
        <v>190</v>
      </c>
      <c r="D18" s="32">
        <v>50000</v>
      </c>
    </row>
    <row r="19" spans="2:5">
      <c r="C19" s="48"/>
      <c r="D19" s="30"/>
    </row>
    <row r="20" spans="2:5" ht="33" customHeight="1">
      <c r="C20" s="38"/>
      <c r="D20" s="30"/>
      <c r="E20" s="36"/>
    </row>
    <row r="21" spans="2:5" ht="35.25" customHeight="1">
      <c r="C21" s="47"/>
      <c r="D21" s="47"/>
      <c r="E21" s="47"/>
    </row>
  </sheetData>
  <mergeCells count="3">
    <mergeCell ref="B1:E1"/>
    <mergeCell ref="B4:G4"/>
    <mergeCell ref="B6:H6"/>
  </mergeCells>
  <phoneticPr fontId="36"/>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259080</xdr:colOff>
                    <xdr:row>11</xdr:row>
                    <xdr:rowOff>76200</xdr:rowOff>
                  </from>
                  <to>
                    <xdr:col>1</xdr:col>
                    <xdr:colOff>472440</xdr:colOff>
                    <xdr:row>11</xdr:row>
                    <xdr:rowOff>381000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xdr:col>
                    <xdr:colOff>259080</xdr:colOff>
                    <xdr:row>14</xdr:row>
                    <xdr:rowOff>76200</xdr:rowOff>
                  </from>
                  <to>
                    <xdr:col>1</xdr:col>
                    <xdr:colOff>487680</xdr:colOff>
                    <xdr:row>14</xdr:row>
                    <xdr:rowOff>381000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xdr:col>
                    <xdr:colOff>259080</xdr:colOff>
                    <xdr:row>17</xdr:row>
                    <xdr:rowOff>76200</xdr:rowOff>
                  </from>
                  <to>
                    <xdr:col>1</xdr:col>
                    <xdr:colOff>472440</xdr:colOff>
                    <xdr:row>17</xdr:row>
                    <xdr:rowOff>381000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26"/>
  </cols>
  <sheetData>
    <row r="1" spans="1:2">
      <c r="A1" s="26" t="s">
        <v>4</v>
      </c>
    </row>
    <row r="2" spans="1:2">
      <c r="A2" s="26" t="s">
        <v>5</v>
      </c>
      <c r="B2" s="26">
        <v>1</v>
      </c>
    </row>
    <row r="3" spans="1:2">
      <c r="A3" s="26" t="s">
        <v>6</v>
      </c>
      <c r="B3" s="26">
        <v>2</v>
      </c>
    </row>
    <row r="4" spans="1:2">
      <c r="A4" s="26" t="s">
        <v>7</v>
      </c>
      <c r="B4" s="26">
        <v>3</v>
      </c>
    </row>
    <row r="5" spans="1:2">
      <c r="A5" s="26" t="s">
        <v>8</v>
      </c>
      <c r="B5" s="26">
        <v>4</v>
      </c>
    </row>
    <row r="6" spans="1:2">
      <c r="A6" s="26" t="s">
        <v>9</v>
      </c>
      <c r="B6" s="26">
        <v>5</v>
      </c>
    </row>
    <row r="7" spans="1:2">
      <c r="A7" s="26" t="s">
        <v>10</v>
      </c>
      <c r="B7" s="26">
        <v>6</v>
      </c>
    </row>
    <row r="8" spans="1:2">
      <c r="A8" s="26" t="s">
        <v>11</v>
      </c>
      <c r="B8" s="26">
        <v>7</v>
      </c>
    </row>
    <row r="9" spans="1:2">
      <c r="A9" s="26" t="s">
        <v>12</v>
      </c>
      <c r="B9" s="26">
        <v>8</v>
      </c>
    </row>
    <row r="10" spans="1:2">
      <c r="A10" s="26" t="s">
        <v>13</v>
      </c>
      <c r="B10" s="26">
        <v>9</v>
      </c>
    </row>
    <row r="11" spans="1:2">
      <c r="A11" s="26" t="s">
        <v>14</v>
      </c>
      <c r="B11" s="26">
        <v>10</v>
      </c>
    </row>
    <row r="12" spans="1:2">
      <c r="A12" s="26" t="s">
        <v>15</v>
      </c>
      <c r="B12" s="26">
        <v>11</v>
      </c>
    </row>
    <row r="13" spans="1:2">
      <c r="A13" s="26" t="s">
        <v>16</v>
      </c>
      <c r="B13" s="26">
        <v>12</v>
      </c>
    </row>
    <row r="14" spans="1:2">
      <c r="A14" s="26" t="s">
        <v>17</v>
      </c>
      <c r="B14" s="26">
        <v>13</v>
      </c>
    </row>
    <row r="15" spans="1:2">
      <c r="A15" s="26" t="s">
        <v>18</v>
      </c>
      <c r="B15" s="26">
        <v>14</v>
      </c>
    </row>
    <row r="16" spans="1:2">
      <c r="A16" s="26" t="s">
        <v>19</v>
      </c>
      <c r="B16" s="26">
        <v>15</v>
      </c>
    </row>
    <row r="17" spans="1:2">
      <c r="A17" s="26" t="s">
        <v>20</v>
      </c>
      <c r="B17" s="26">
        <v>16</v>
      </c>
    </row>
    <row r="18" spans="1:2">
      <c r="A18" s="26" t="s">
        <v>21</v>
      </c>
      <c r="B18" s="26">
        <v>17</v>
      </c>
    </row>
    <row r="19" spans="1:2">
      <c r="A19" s="26" t="s">
        <v>22</v>
      </c>
      <c r="B19" s="26">
        <v>18</v>
      </c>
    </row>
    <row r="20" spans="1:2">
      <c r="A20" s="26" t="s">
        <v>23</v>
      </c>
      <c r="B20" s="26">
        <v>19</v>
      </c>
    </row>
    <row r="21" spans="1:2">
      <c r="A21" s="26" t="s">
        <v>24</v>
      </c>
      <c r="B21" s="26">
        <v>20</v>
      </c>
    </row>
    <row r="22" spans="1:2">
      <c r="A22" s="26" t="s">
        <v>25</v>
      </c>
      <c r="B22" s="26">
        <v>21</v>
      </c>
    </row>
    <row r="23" spans="1:2">
      <c r="A23" s="26" t="s">
        <v>26</v>
      </c>
      <c r="B23" s="26">
        <v>22</v>
      </c>
    </row>
    <row r="24" spans="1:2">
      <c r="A24" s="26" t="s">
        <v>27</v>
      </c>
      <c r="B24" s="26">
        <v>23</v>
      </c>
    </row>
    <row r="25" spans="1:2">
      <c r="A25" s="26" t="s">
        <v>28</v>
      </c>
      <c r="B25" s="26">
        <v>24</v>
      </c>
    </row>
    <row r="26" spans="1:2">
      <c r="A26" s="26" t="s">
        <v>29</v>
      </c>
      <c r="B26" s="26">
        <v>25</v>
      </c>
    </row>
    <row r="27" spans="1:2">
      <c r="A27" s="26" t="s">
        <v>30</v>
      </c>
      <c r="B27" s="26">
        <v>26</v>
      </c>
    </row>
    <row r="28" spans="1:2">
      <c r="A28" s="26" t="s">
        <v>31</v>
      </c>
      <c r="B28" s="26">
        <v>27</v>
      </c>
    </row>
    <row r="29" spans="1:2">
      <c r="A29" s="26" t="s">
        <v>32</v>
      </c>
      <c r="B29" s="26">
        <v>28</v>
      </c>
    </row>
    <row r="30" spans="1:2">
      <c r="A30" s="26" t="s">
        <v>33</v>
      </c>
      <c r="B30" s="26">
        <v>29</v>
      </c>
    </row>
    <row r="31" spans="1:2">
      <c r="A31" s="26" t="s">
        <v>34</v>
      </c>
      <c r="B31" s="26">
        <v>30</v>
      </c>
    </row>
    <row r="32" spans="1:2">
      <c r="A32" s="26" t="s">
        <v>35</v>
      </c>
      <c r="B32" s="26">
        <v>31</v>
      </c>
    </row>
    <row r="33" spans="1:2">
      <c r="A33" s="26" t="s">
        <v>36</v>
      </c>
      <c r="B33" s="26">
        <v>32</v>
      </c>
    </row>
    <row r="34" spans="1:2">
      <c r="A34" s="26" t="s">
        <v>37</v>
      </c>
      <c r="B34" s="26">
        <v>33</v>
      </c>
    </row>
    <row r="35" spans="1:2">
      <c r="A35" s="26" t="s">
        <v>38</v>
      </c>
      <c r="B35" s="26">
        <v>34</v>
      </c>
    </row>
    <row r="36" spans="1:2">
      <c r="A36" s="26" t="s">
        <v>39</v>
      </c>
      <c r="B36" s="26">
        <v>35</v>
      </c>
    </row>
    <row r="37" spans="1:2">
      <c r="A37" s="26" t="s">
        <v>40</v>
      </c>
      <c r="B37" s="26">
        <v>36</v>
      </c>
    </row>
    <row r="38" spans="1:2">
      <c r="A38" s="26" t="s">
        <v>41</v>
      </c>
      <c r="B38" s="26">
        <v>37</v>
      </c>
    </row>
    <row r="39" spans="1:2">
      <c r="A39" s="26" t="s">
        <v>42</v>
      </c>
      <c r="B39" s="26">
        <v>38</v>
      </c>
    </row>
    <row r="40" spans="1:2">
      <c r="A40" s="26" t="s">
        <v>43</v>
      </c>
      <c r="B40" s="26">
        <v>39</v>
      </c>
    </row>
    <row r="41" spans="1:2">
      <c r="A41" s="26" t="s">
        <v>44</v>
      </c>
      <c r="B41" s="26">
        <v>40</v>
      </c>
    </row>
    <row r="42" spans="1:2">
      <c r="A42" s="26" t="s">
        <v>45</v>
      </c>
      <c r="B42" s="26">
        <v>41</v>
      </c>
    </row>
    <row r="43" spans="1:2">
      <c r="A43" s="26" t="s">
        <v>46</v>
      </c>
      <c r="B43" s="26">
        <v>42</v>
      </c>
    </row>
    <row r="44" spans="1:2">
      <c r="A44" s="26" t="s">
        <v>47</v>
      </c>
      <c r="B44" s="26">
        <v>43</v>
      </c>
    </row>
    <row r="45" spans="1:2">
      <c r="A45" s="26" t="s">
        <v>48</v>
      </c>
      <c r="B45" s="26">
        <v>44</v>
      </c>
    </row>
    <row r="46" spans="1:2">
      <c r="A46" s="26" t="s">
        <v>49</v>
      </c>
      <c r="B46" s="26">
        <v>45</v>
      </c>
    </row>
    <row r="47" spans="1:2">
      <c r="A47" s="26" t="s">
        <v>50</v>
      </c>
      <c r="B47" s="26">
        <v>46</v>
      </c>
    </row>
    <row r="48" spans="1:2">
      <c r="A48" s="26" t="s">
        <v>51</v>
      </c>
      <c r="B48" s="26">
        <v>47</v>
      </c>
    </row>
  </sheetData>
  <phoneticPr fontId="3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4F58-EDCF-4035-A11A-91391BC96090}">
  <sheetPr>
    <tabColor rgb="FFFF0000"/>
    <pageSetUpPr fitToPage="1"/>
  </sheetPr>
  <dimension ref="A1:S20"/>
  <sheetViews>
    <sheetView view="pageBreakPreview" topLeftCell="B1" zoomScale="62" zoomScaleNormal="100" zoomScaleSheetLayoutView="68" workbookViewId="0">
      <selection activeCell="L7" sqref="L7"/>
    </sheetView>
  </sheetViews>
  <sheetFormatPr defaultColWidth="9" defaultRowHeight="13.2"/>
  <cols>
    <col min="1" max="1" width="37.88671875" style="54" customWidth="1"/>
    <col min="2" max="4" width="15.109375" style="55" customWidth="1"/>
    <col min="5" max="5" width="22.44140625" style="55" customWidth="1"/>
    <col min="6" max="6" width="18.21875" style="55" customWidth="1"/>
    <col min="7" max="8" width="29.44140625" style="54" customWidth="1"/>
    <col min="9" max="11" width="15.109375" style="55" customWidth="1"/>
    <col min="12" max="12" width="42.109375" style="54" customWidth="1"/>
    <col min="13" max="13" width="187.21875" style="58" customWidth="1"/>
    <col min="14" max="19" width="14.6640625" style="54" customWidth="1"/>
    <col min="20" max="20" width="18.88671875" style="54" customWidth="1"/>
    <col min="21" max="21" width="9" style="54"/>
    <col min="22" max="28" width="9" style="54" customWidth="1"/>
    <col min="29" max="16384" width="9" style="54"/>
  </cols>
  <sheetData>
    <row r="1" spans="1:19" ht="25.5" customHeight="1">
      <c r="A1" s="52" t="s">
        <v>116</v>
      </c>
      <c r="B1" s="53"/>
      <c r="C1" s="53"/>
      <c r="D1" s="53"/>
      <c r="E1" s="53"/>
      <c r="F1" s="53"/>
      <c r="H1" s="52"/>
      <c r="J1" s="56"/>
      <c r="K1" s="56" t="s">
        <v>93</v>
      </c>
      <c r="L1" s="57">
        <f>'【有床診】賃上げ支援事業（申請書）'!G1</f>
        <v>0</v>
      </c>
    </row>
    <row r="2" spans="1:19" ht="46.5" customHeight="1">
      <c r="A2" s="212" t="s">
        <v>129</v>
      </c>
      <c r="B2" s="213"/>
      <c r="C2" s="213"/>
      <c r="D2" s="213"/>
      <c r="E2" s="213"/>
      <c r="F2" s="213"/>
      <c r="G2" s="213"/>
      <c r="H2" s="213"/>
      <c r="I2" s="213"/>
      <c r="J2" s="213"/>
      <c r="K2" s="213"/>
      <c r="L2" s="213"/>
      <c r="M2" s="58" t="s">
        <v>59</v>
      </c>
    </row>
    <row r="3" spans="1:19" ht="26.25" customHeight="1">
      <c r="A3" s="59" t="s">
        <v>58</v>
      </c>
      <c r="B3" s="60"/>
      <c r="C3" s="60"/>
      <c r="D3" s="60"/>
      <c r="E3" s="60"/>
      <c r="F3" s="60"/>
      <c r="G3" s="61">
        <f>'【有床診】賃上げ支援事業（申請書）'!G2</f>
        <v>0</v>
      </c>
      <c r="H3" s="59" t="s">
        <v>81</v>
      </c>
      <c r="I3" s="60"/>
      <c r="J3" s="60"/>
      <c r="K3" s="60"/>
      <c r="L3" s="43" t="e">
        <f>SUM($L$11:$L$14,$L$17:$L$20)</f>
        <v>#REF!</v>
      </c>
    </row>
    <row r="4" spans="1:19" ht="26.25" customHeight="1">
      <c r="A4" s="59" t="s">
        <v>89</v>
      </c>
      <c r="B4" s="60"/>
      <c r="C4" s="60"/>
      <c r="D4" s="60"/>
      <c r="E4" s="60"/>
      <c r="F4" s="60"/>
      <c r="G4" s="61">
        <f>'【有床診】賃上げ支援事業（申請書）'!G3</f>
        <v>0</v>
      </c>
      <c r="H4" s="59" t="s">
        <v>82</v>
      </c>
      <c r="I4" s="60"/>
      <c r="J4" s="60"/>
      <c r="K4" s="60"/>
      <c r="L4" s="43">
        <f>'【有床診】賃上げ支援事業（申請書）'!G36</f>
        <v>3600000</v>
      </c>
    </row>
    <row r="5" spans="1:19" ht="26.25" customHeight="1">
      <c r="A5" s="59" t="s">
        <v>96</v>
      </c>
      <c r="B5" s="60"/>
      <c r="C5" s="60"/>
      <c r="D5" s="60"/>
      <c r="E5" s="60"/>
      <c r="F5" s="60"/>
      <c r="G5" s="61" t="str">
        <f>IF(COUNTIF($F$9:$F$20,"×"),"×","○")</f>
        <v>○</v>
      </c>
      <c r="H5" s="59" t="s">
        <v>80</v>
      </c>
      <c r="I5" s="60"/>
      <c r="J5" s="60"/>
      <c r="K5" s="60"/>
      <c r="L5" s="43" t="e">
        <f>IF(L3&gt;=L4,"○","×")</f>
        <v>#REF!</v>
      </c>
    </row>
    <row r="6" spans="1:19" ht="26.25" customHeight="1">
      <c r="A6" s="59" t="s">
        <v>121</v>
      </c>
      <c r="B6" s="60"/>
      <c r="C6" s="60"/>
      <c r="D6" s="60"/>
      <c r="E6" s="60"/>
      <c r="F6" s="60"/>
      <c r="G6" s="89" t="s">
        <v>120</v>
      </c>
      <c r="H6" s="59" t="s">
        <v>83</v>
      </c>
      <c r="I6" s="60"/>
      <c r="J6" s="60"/>
      <c r="K6" s="60"/>
      <c r="L6" s="43" t="e">
        <f>IF(ROUNDDOWN(L4-L3,-3)&lt;=0,0,ROUNDDOWN(L4-L3,-3))</f>
        <v>#REF!</v>
      </c>
      <c r="N6" s="54" t="s">
        <v>60</v>
      </c>
      <c r="O6" s="54" t="s">
        <v>55</v>
      </c>
    </row>
    <row r="7" spans="1:19" ht="26.25" customHeight="1">
      <c r="A7" s="59" t="s">
        <v>119</v>
      </c>
      <c r="B7" s="60"/>
      <c r="C7" s="60"/>
      <c r="D7" s="60"/>
      <c r="E7" s="60"/>
      <c r="F7" s="60"/>
      <c r="G7" s="62" t="s">
        <v>95</v>
      </c>
      <c r="H7" s="59" t="s">
        <v>84</v>
      </c>
      <c r="I7" s="60"/>
      <c r="J7" s="60"/>
      <c r="K7" s="60"/>
      <c r="L7" s="62" t="e">
        <f>MIN(L3,L4)</f>
        <v>#REF!</v>
      </c>
      <c r="N7" s="54" t="s">
        <v>60</v>
      </c>
      <c r="O7" s="54" t="s">
        <v>55</v>
      </c>
    </row>
    <row r="8" spans="1:19" ht="41.25" customHeight="1">
      <c r="A8" s="214" t="s">
        <v>71</v>
      </c>
      <c r="B8" s="214"/>
      <c r="C8" s="214"/>
      <c r="D8" s="214"/>
      <c r="E8" s="214"/>
      <c r="F8" s="214"/>
      <c r="G8" s="214"/>
      <c r="H8" s="214" t="s">
        <v>79</v>
      </c>
      <c r="I8" s="214"/>
      <c r="J8" s="214"/>
      <c r="K8" s="214"/>
      <c r="L8" s="214"/>
      <c r="M8" s="63"/>
    </row>
    <row r="9" spans="1:19" ht="33" customHeight="1">
      <c r="A9" s="64" t="s">
        <v>124</v>
      </c>
      <c r="B9" s="65"/>
      <c r="C9" s="65"/>
      <c r="D9" s="65"/>
      <c r="E9" s="65"/>
      <c r="F9" s="66"/>
      <c r="G9" s="67"/>
      <c r="H9" s="64" t="str">
        <f>A9</f>
        <v>対象職員の賃金改善実績の有無（右欄に○・×を記載）</v>
      </c>
      <c r="I9" s="65"/>
      <c r="J9" s="65"/>
      <c r="K9" s="66"/>
      <c r="L9" s="68">
        <f>G9</f>
        <v>0</v>
      </c>
      <c r="M9" s="69" t="s">
        <v>128</v>
      </c>
      <c r="N9" s="54" t="s">
        <v>60</v>
      </c>
      <c r="O9" s="54" t="s">
        <v>55</v>
      </c>
    </row>
    <row r="10" spans="1:19" ht="72.75" customHeight="1">
      <c r="A10" s="70" t="s">
        <v>68</v>
      </c>
      <c r="B10" s="71" t="s">
        <v>97</v>
      </c>
      <c r="C10" s="71" t="s">
        <v>125</v>
      </c>
      <c r="D10" s="71" t="s">
        <v>94</v>
      </c>
      <c r="E10" s="71" t="s">
        <v>98</v>
      </c>
      <c r="F10" s="71" t="s">
        <v>99</v>
      </c>
      <c r="G10" s="71" t="s">
        <v>100</v>
      </c>
      <c r="H10" s="70" t="s">
        <v>68</v>
      </c>
      <c r="I10" s="71" t="s">
        <v>97</v>
      </c>
      <c r="J10" s="71" t="s">
        <v>125</v>
      </c>
      <c r="K10" s="71" t="s">
        <v>94</v>
      </c>
      <c r="L10" s="71" t="s">
        <v>73</v>
      </c>
      <c r="M10" s="69" t="s">
        <v>101</v>
      </c>
    </row>
    <row r="11" spans="1:19" ht="41.25" customHeight="1">
      <c r="A11" s="72" t="s">
        <v>77</v>
      </c>
      <c r="B11" s="73"/>
      <c r="C11" s="74"/>
      <c r="D11" s="75"/>
      <c r="E11" s="74"/>
      <c r="F11" s="68" t="str">
        <f>IF(E11&gt;=C11,"○","×")</f>
        <v>○</v>
      </c>
      <c r="G11" s="76" t="e">
        <f>((B11*C11*D11)/B11)/D11</f>
        <v>#DIV/0!</v>
      </c>
      <c r="H11" s="72" t="s">
        <v>72</v>
      </c>
      <c r="I11" s="77">
        <f t="shared" ref="I11:K13" si="0">B11</f>
        <v>0</v>
      </c>
      <c r="J11" s="76">
        <f t="shared" si="0"/>
        <v>0</v>
      </c>
      <c r="K11" s="78">
        <f t="shared" si="0"/>
        <v>0</v>
      </c>
      <c r="L11" s="76">
        <f>I11*J11*K11</f>
        <v>0</v>
      </c>
      <c r="M11" s="69" t="s">
        <v>128</v>
      </c>
    </row>
    <row r="12" spans="1:19" ht="41.25" customHeight="1">
      <c r="A12" s="72" t="s">
        <v>76</v>
      </c>
      <c r="B12" s="73"/>
      <c r="C12" s="74"/>
      <c r="D12" s="75"/>
      <c r="E12" s="74"/>
      <c r="F12" s="68" t="str">
        <f>IF(E12&gt;=C12,"○","×")</f>
        <v>○</v>
      </c>
      <c r="G12" s="76" t="e">
        <f>((B12*C12*D12)/B12)/D12</f>
        <v>#DIV/0!</v>
      </c>
      <c r="H12" s="72" t="s">
        <v>74</v>
      </c>
      <c r="I12" s="77">
        <f t="shared" si="0"/>
        <v>0</v>
      </c>
      <c r="J12" s="76">
        <f t="shared" si="0"/>
        <v>0</v>
      </c>
      <c r="K12" s="78">
        <f t="shared" si="0"/>
        <v>0</v>
      </c>
      <c r="L12" s="76">
        <f>I12*J12*K12</f>
        <v>0</v>
      </c>
      <c r="M12" s="69" t="s">
        <v>69</v>
      </c>
    </row>
    <row r="13" spans="1:19" s="102" customFormat="1" ht="41.25" customHeight="1">
      <c r="A13" s="93" t="s">
        <v>78</v>
      </c>
      <c r="B13" s="94"/>
      <c r="C13" s="95"/>
      <c r="D13" s="96"/>
      <c r="E13" s="95"/>
      <c r="F13" s="97" t="e">
        <f>IF(E13&gt;=G13,"○","×")</f>
        <v>#DIV/0!</v>
      </c>
      <c r="G13" s="98" t="e">
        <f>(B13*C13)/B13/D13</f>
        <v>#DIV/0!</v>
      </c>
      <c r="H13" s="93" t="s">
        <v>75</v>
      </c>
      <c r="I13" s="99">
        <f t="shared" si="0"/>
        <v>0</v>
      </c>
      <c r="J13" s="98">
        <f t="shared" si="0"/>
        <v>0</v>
      </c>
      <c r="K13" s="96">
        <f t="shared" si="0"/>
        <v>0</v>
      </c>
      <c r="L13" s="98">
        <f>I13*J13</f>
        <v>0</v>
      </c>
      <c r="M13" s="100" t="s">
        <v>70</v>
      </c>
      <c r="N13" s="101">
        <v>1</v>
      </c>
      <c r="O13" s="101">
        <v>2</v>
      </c>
      <c r="P13" s="101">
        <v>3</v>
      </c>
      <c r="Q13" s="101">
        <v>4</v>
      </c>
      <c r="R13" s="101"/>
      <c r="S13" s="101"/>
    </row>
    <row r="14" spans="1:19" ht="73.5" customHeight="1">
      <c r="A14" s="209" t="s">
        <v>102</v>
      </c>
      <c r="B14" s="210"/>
      <c r="C14" s="210"/>
      <c r="D14" s="210"/>
      <c r="E14" s="76" t="e">
        <f>#REF!</f>
        <v>#REF!</v>
      </c>
      <c r="F14" s="79" t="e">
        <f>#REF!</f>
        <v>#REF!</v>
      </c>
      <c r="G14" s="76" t="e">
        <f>#REF!</f>
        <v>#REF!</v>
      </c>
      <c r="H14" s="209" t="s">
        <v>102</v>
      </c>
      <c r="I14" s="210"/>
      <c r="J14" s="210"/>
      <c r="K14" s="210"/>
      <c r="L14" s="76" t="e">
        <f>#REF!</f>
        <v>#REF!</v>
      </c>
      <c r="M14" s="69" t="s">
        <v>103</v>
      </c>
    </row>
    <row r="15" spans="1:19" ht="27" customHeight="1">
      <c r="A15" s="64" t="s">
        <v>126</v>
      </c>
      <c r="B15" s="65"/>
      <c r="C15" s="65"/>
      <c r="D15" s="65"/>
      <c r="E15" s="65"/>
      <c r="F15" s="66"/>
      <c r="G15" s="67"/>
      <c r="H15" s="64" t="str">
        <f>A15</f>
        <v>（職種内訳）○○の賃金改善実績の有無（右欄に○・×を記載）</v>
      </c>
      <c r="I15" s="65"/>
      <c r="J15" s="65"/>
      <c r="K15" s="66"/>
      <c r="L15" s="68">
        <f>G15</f>
        <v>0</v>
      </c>
      <c r="M15" s="69" t="s">
        <v>128</v>
      </c>
      <c r="N15" s="54" t="s">
        <v>60</v>
      </c>
      <c r="O15" s="54" t="s">
        <v>55</v>
      </c>
    </row>
    <row r="16" spans="1:19" ht="72.75" customHeight="1">
      <c r="A16" s="70" t="s">
        <v>68</v>
      </c>
      <c r="B16" s="71" t="s">
        <v>97</v>
      </c>
      <c r="C16" s="71" t="s">
        <v>125</v>
      </c>
      <c r="D16" s="71" t="s">
        <v>94</v>
      </c>
      <c r="E16" s="71" t="s">
        <v>98</v>
      </c>
      <c r="F16" s="71" t="s">
        <v>99</v>
      </c>
      <c r="G16" s="71" t="s">
        <v>100</v>
      </c>
      <c r="H16" s="70" t="s">
        <v>68</v>
      </c>
      <c r="I16" s="71" t="s">
        <v>97</v>
      </c>
      <c r="J16" s="71" t="s">
        <v>125</v>
      </c>
      <c r="K16" s="71" t="s">
        <v>94</v>
      </c>
      <c r="L16" s="71" t="s">
        <v>73</v>
      </c>
      <c r="M16" s="69" t="s">
        <v>101</v>
      </c>
    </row>
    <row r="17" spans="1:19" ht="41.25" customHeight="1">
      <c r="A17" s="72" t="s">
        <v>77</v>
      </c>
      <c r="B17" s="73"/>
      <c r="C17" s="74"/>
      <c r="D17" s="75"/>
      <c r="E17" s="74"/>
      <c r="F17" s="68" t="str">
        <f>IF(E17&gt;=C17,"○","×")</f>
        <v>○</v>
      </c>
      <c r="G17" s="76" t="e">
        <f>((B17*C17*D17)/B17)/D17</f>
        <v>#DIV/0!</v>
      </c>
      <c r="H17" s="72" t="s">
        <v>72</v>
      </c>
      <c r="I17" s="77">
        <f t="shared" ref="I17:K19" si="1">B17</f>
        <v>0</v>
      </c>
      <c r="J17" s="76">
        <f t="shared" si="1"/>
        <v>0</v>
      </c>
      <c r="K17" s="78">
        <f t="shared" si="1"/>
        <v>0</v>
      </c>
      <c r="L17" s="76">
        <f>I17*J17*K17</f>
        <v>0</v>
      </c>
      <c r="M17" s="69" t="s">
        <v>128</v>
      </c>
    </row>
    <row r="18" spans="1:19" ht="41.25" customHeight="1">
      <c r="A18" s="72" t="s">
        <v>76</v>
      </c>
      <c r="B18" s="73"/>
      <c r="C18" s="74"/>
      <c r="D18" s="75"/>
      <c r="E18" s="74"/>
      <c r="F18" s="68" t="str">
        <f>IF(E18&gt;=C18,"○","×")</f>
        <v>○</v>
      </c>
      <c r="G18" s="76" t="e">
        <f>((B18*C18*D18)/B18)/D18</f>
        <v>#DIV/0!</v>
      </c>
      <c r="H18" s="72" t="s">
        <v>74</v>
      </c>
      <c r="I18" s="77">
        <f t="shared" si="1"/>
        <v>0</v>
      </c>
      <c r="J18" s="76">
        <f t="shared" si="1"/>
        <v>0</v>
      </c>
      <c r="K18" s="78">
        <f t="shared" si="1"/>
        <v>0</v>
      </c>
      <c r="L18" s="76">
        <f>I18*J18*K18</f>
        <v>0</v>
      </c>
      <c r="M18" s="69" t="s">
        <v>69</v>
      </c>
    </row>
    <row r="19" spans="1:19" s="102" customFormat="1" ht="41.25" customHeight="1">
      <c r="A19" s="93" t="s">
        <v>78</v>
      </c>
      <c r="B19" s="94"/>
      <c r="C19" s="95"/>
      <c r="D19" s="96"/>
      <c r="E19" s="95"/>
      <c r="F19" s="97" t="e">
        <f>IF(E19&gt;=G19,"○","×")</f>
        <v>#DIV/0!</v>
      </c>
      <c r="G19" s="98" t="e">
        <f>(B19*C19)/B19/D19</f>
        <v>#DIV/0!</v>
      </c>
      <c r="H19" s="93" t="s">
        <v>75</v>
      </c>
      <c r="I19" s="99">
        <f t="shared" si="1"/>
        <v>0</v>
      </c>
      <c r="J19" s="98">
        <f t="shared" si="1"/>
        <v>0</v>
      </c>
      <c r="K19" s="96">
        <f t="shared" si="1"/>
        <v>0</v>
      </c>
      <c r="L19" s="98">
        <f>I19*J19</f>
        <v>0</v>
      </c>
      <c r="M19" s="100" t="s">
        <v>70</v>
      </c>
      <c r="N19" s="101">
        <v>1</v>
      </c>
      <c r="O19" s="101">
        <v>2</v>
      </c>
      <c r="P19" s="101">
        <v>3</v>
      </c>
      <c r="Q19" s="101">
        <v>4</v>
      </c>
      <c r="R19" s="101">
        <v>5</v>
      </c>
      <c r="S19" s="101">
        <v>6</v>
      </c>
    </row>
    <row r="20" spans="1:19" ht="73.5" customHeight="1">
      <c r="A20" s="209" t="s">
        <v>102</v>
      </c>
      <c r="B20" s="210"/>
      <c r="C20" s="210"/>
      <c r="D20" s="211"/>
      <c r="E20" s="76" t="e">
        <f>#REF!</f>
        <v>#REF!</v>
      </c>
      <c r="F20" s="79" t="e">
        <f>#REF!</f>
        <v>#REF!</v>
      </c>
      <c r="G20" s="76" t="e">
        <f>#REF!</f>
        <v>#REF!</v>
      </c>
      <c r="H20" s="209" t="s">
        <v>102</v>
      </c>
      <c r="I20" s="210"/>
      <c r="J20" s="210"/>
      <c r="K20" s="211"/>
      <c r="L20" s="76" t="e">
        <f>#REF!</f>
        <v>#REF!</v>
      </c>
      <c r="M20" s="69" t="s">
        <v>103</v>
      </c>
    </row>
  </sheetData>
  <mergeCells count="7">
    <mergeCell ref="H20:K20"/>
    <mergeCell ref="A20:D20"/>
    <mergeCell ref="A2:L2"/>
    <mergeCell ref="A8:G8"/>
    <mergeCell ref="H8:L8"/>
    <mergeCell ref="A14:D14"/>
    <mergeCell ref="H14:K14"/>
  </mergeCells>
  <phoneticPr fontId="36"/>
  <conditionalFormatting sqref="A14 G14:H14 L14 A20 G20:H20 L20">
    <cfRule type="expression" dxfId="20" priority="15">
      <formula>$G$2="×"</formula>
    </cfRule>
  </conditionalFormatting>
  <conditionalFormatting sqref="A7:G7">
    <cfRule type="expression" dxfId="19" priority="12">
      <formula>$G$6="○"</formula>
    </cfRule>
    <cfRule type="expression" dxfId="18" priority="14">
      <formula>$G$6</formula>
    </cfRule>
  </conditionalFormatting>
  <conditionalFormatting sqref="A11:L13">
    <cfRule type="expression" dxfId="17" priority="11">
      <formula>$G$2="×"</formula>
    </cfRule>
  </conditionalFormatting>
  <conditionalFormatting sqref="A17:L19">
    <cfRule type="expression" dxfId="16" priority="1">
      <formula>$G$2="×"</formula>
    </cfRule>
  </conditionalFormatting>
  <dataValidations count="4">
    <dataValidation type="list" allowBlank="1" showInputMessage="1" showErrorMessage="1" sqref="G6" xr:uid="{3B913EF7-40F1-4AA1-A0EF-A096263B7CB0}">
      <formula1>$N$6:$O$6</formula1>
    </dataValidation>
    <dataValidation type="list" allowBlank="1" showInputMessage="1" showErrorMessage="1" sqref="G7" xr:uid="{B9056EFB-00F9-4CD1-A3B4-99082E769F3C}">
      <formula1>$N$7:$O$7</formula1>
    </dataValidation>
    <dataValidation type="list" allowBlank="1" showInputMessage="1" showErrorMessage="1" sqref="D13 D19" xr:uid="{4439BA0B-D439-47E8-B5DB-E5DAFF06DC09}">
      <formula1>$N$13:$S$13</formula1>
    </dataValidation>
    <dataValidation type="list" allowBlank="1" showInputMessage="1" showErrorMessage="1" sqref="G9 G15" xr:uid="{A2218F99-BFF6-4F1F-B073-150B31A02EF1}">
      <formula1>#REF!</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L36"/>
  <sheetViews>
    <sheetView showGridLines="0" view="pageBreakPreview" zoomScale="94" zoomScaleNormal="114" zoomScaleSheetLayoutView="100" workbookViewId="0">
      <selection activeCell="E20" sqref="E20"/>
    </sheetView>
  </sheetViews>
  <sheetFormatPr defaultColWidth="9" defaultRowHeight="14.4"/>
  <cols>
    <col min="1" max="1" width="2.77734375" style="29" customWidth="1"/>
    <col min="2" max="2" width="9.77734375" style="29" customWidth="1"/>
    <col min="3" max="3" width="26.88671875" style="29" customWidth="1"/>
    <col min="4" max="4" width="19" style="29" customWidth="1"/>
    <col min="5" max="5" width="29" style="29" customWidth="1"/>
    <col min="6" max="6" width="29.88671875" style="29" customWidth="1"/>
    <col min="7" max="7" width="33.21875" style="29" customWidth="1"/>
    <col min="8" max="8" width="8.33203125" style="29" customWidth="1"/>
    <col min="9" max="11" width="9" style="29"/>
    <col min="12" max="12" width="49.77734375" style="29" customWidth="1"/>
    <col min="13" max="16384" width="9" style="29"/>
  </cols>
  <sheetData>
    <row r="1" spans="2:12" ht="24.75" customHeight="1">
      <c r="B1" s="215" t="s">
        <v>197</v>
      </c>
      <c r="C1" s="215"/>
      <c r="D1" s="215"/>
      <c r="E1" s="215"/>
      <c r="F1" s="110"/>
      <c r="G1" s="111"/>
    </row>
    <row r="2" spans="2:12" ht="23.25" customHeight="1">
      <c r="B2" s="29" t="s">
        <v>132</v>
      </c>
      <c r="F2" s="110"/>
      <c r="G2" s="111"/>
    </row>
    <row r="3" spans="2:12" ht="26.25" customHeight="1">
      <c r="F3" s="110"/>
      <c r="G3" s="111"/>
    </row>
    <row r="4" spans="2:12" ht="24.75" customHeight="1">
      <c r="B4" s="217" t="s">
        <v>90</v>
      </c>
      <c r="C4" s="217"/>
      <c r="D4" s="217"/>
      <c r="E4" s="217"/>
      <c r="F4" s="217"/>
      <c r="G4" s="217"/>
      <c r="H4" s="217"/>
    </row>
    <row r="6" spans="2:12" ht="23.25" customHeight="1">
      <c r="B6" s="216" t="s">
        <v>91</v>
      </c>
      <c r="C6" s="216"/>
      <c r="D6" s="216"/>
      <c r="E6" s="216"/>
      <c r="F6" s="216"/>
      <c r="G6" s="216"/>
      <c r="H6" s="216"/>
    </row>
    <row r="8" spans="2:12" ht="18" customHeight="1">
      <c r="B8" s="31" t="s">
        <v>57</v>
      </c>
    </row>
    <row r="10" spans="2:12" ht="27.75" customHeight="1">
      <c r="B10" s="51"/>
      <c r="C10" s="29" t="s">
        <v>140</v>
      </c>
    </row>
    <row r="11" spans="2:12" ht="51.75" customHeight="1">
      <c r="B11" s="51"/>
      <c r="C11" s="216" t="s">
        <v>169</v>
      </c>
      <c r="D11" s="216"/>
      <c r="E11" s="216"/>
      <c r="F11" s="216"/>
      <c r="G11" s="216"/>
    </row>
    <row r="12" spans="2:12" ht="21.75" customHeight="1">
      <c r="C12" s="45" t="s">
        <v>62</v>
      </c>
      <c r="D12" s="45" t="s">
        <v>63</v>
      </c>
      <c r="E12" s="45" t="s">
        <v>64</v>
      </c>
      <c r="L12" s="33"/>
    </row>
    <row r="13" spans="2:12" ht="98.25" customHeight="1">
      <c r="C13" s="35" t="s">
        <v>65</v>
      </c>
      <c r="D13" s="35" t="s">
        <v>66</v>
      </c>
      <c r="E13" s="34" t="s">
        <v>67</v>
      </c>
    </row>
    <row r="14" spans="2:12">
      <c r="B14" s="114"/>
      <c r="C14" s="105"/>
      <c r="D14" s="108"/>
      <c r="E14" s="109"/>
      <c r="F14" s="109"/>
      <c r="G14" s="109"/>
    </row>
    <row r="15" spans="2:12">
      <c r="B15" s="31" t="s">
        <v>139</v>
      </c>
      <c r="C15" s="105"/>
      <c r="D15" s="108"/>
      <c r="E15" s="109"/>
      <c r="F15" s="109"/>
      <c r="G15" s="109"/>
    </row>
    <row r="16" spans="2:12" ht="26.25" customHeight="1">
      <c r="B16" s="51"/>
      <c r="C16" s="106" t="s">
        <v>136</v>
      </c>
      <c r="D16" s="108"/>
      <c r="E16" s="109"/>
      <c r="F16" s="109"/>
      <c r="G16" s="109"/>
    </row>
    <row r="17" spans="2:8" ht="26.25" customHeight="1">
      <c r="B17" s="51"/>
      <c r="C17" s="106" t="s">
        <v>137</v>
      </c>
      <c r="D17" s="108"/>
      <c r="E17" s="109"/>
      <c r="F17" s="109"/>
      <c r="G17" s="109"/>
    </row>
    <row r="18" spans="2:8" ht="26.25" customHeight="1">
      <c r="B18" s="51"/>
      <c r="C18" s="106" t="s">
        <v>141</v>
      </c>
      <c r="D18" s="108"/>
      <c r="E18" s="109"/>
      <c r="F18" s="109"/>
      <c r="G18" s="109"/>
    </row>
    <row r="19" spans="2:8" ht="26.25" customHeight="1">
      <c r="B19" s="51"/>
      <c r="C19" s="106" t="s">
        <v>142</v>
      </c>
      <c r="D19" s="108"/>
      <c r="E19" s="109"/>
      <c r="F19" s="109"/>
      <c r="G19" s="109"/>
    </row>
    <row r="20" spans="2:8" ht="26.25" customHeight="1">
      <c r="B20" s="51"/>
      <c r="C20" s="106" t="s">
        <v>138</v>
      </c>
      <c r="D20" s="108"/>
      <c r="E20" s="109"/>
      <c r="F20" s="109"/>
      <c r="G20" s="109"/>
    </row>
    <row r="22" spans="2:8" ht="18" customHeight="1">
      <c r="B22" s="31" t="s">
        <v>171</v>
      </c>
    </row>
    <row r="23" spans="2:8" ht="37.5" customHeight="1">
      <c r="B23" s="51"/>
      <c r="C23" s="215" t="s">
        <v>198</v>
      </c>
      <c r="D23" s="215"/>
      <c r="E23" s="215"/>
      <c r="F23" s="215"/>
      <c r="G23" s="215"/>
    </row>
    <row r="24" spans="2:8" ht="37.5" customHeight="1">
      <c r="B24" s="51"/>
      <c r="C24" s="216" t="s">
        <v>199</v>
      </c>
      <c r="D24" s="216"/>
      <c r="E24" s="216"/>
      <c r="F24" s="216"/>
      <c r="G24" s="216"/>
    </row>
    <row r="25" spans="2:8" ht="37.5" customHeight="1">
      <c r="B25" s="51"/>
      <c r="C25" s="216" t="s">
        <v>200</v>
      </c>
      <c r="D25" s="216"/>
      <c r="E25" s="216"/>
      <c r="F25" s="216"/>
      <c r="G25" s="216"/>
    </row>
    <row r="27" spans="2:8">
      <c r="B27" s="31" t="s">
        <v>61</v>
      </c>
    </row>
    <row r="28" spans="2:8" ht="12" customHeight="1">
      <c r="B28" s="31"/>
    </row>
    <row r="29" spans="2:8" ht="85.5" customHeight="1">
      <c r="C29" s="35" t="s">
        <v>134</v>
      </c>
      <c r="D29" s="30"/>
      <c r="E29" s="35" t="s">
        <v>173</v>
      </c>
      <c r="F29" s="30"/>
      <c r="G29" s="41" t="s">
        <v>88</v>
      </c>
    </row>
    <row r="30" spans="2:8" ht="29.25" customHeight="1">
      <c r="C30" s="40">
        <v>50</v>
      </c>
      <c r="D30" s="116" t="s">
        <v>201</v>
      </c>
      <c r="E30" s="32">
        <v>72000</v>
      </c>
      <c r="F30" s="30" t="s">
        <v>56</v>
      </c>
      <c r="G30" s="133">
        <v>3600000</v>
      </c>
      <c r="H30" s="29" t="s">
        <v>133</v>
      </c>
    </row>
    <row r="31" spans="2:8" ht="18.75" customHeight="1">
      <c r="C31" s="218" t="s">
        <v>135</v>
      </c>
      <c r="D31" s="30"/>
      <c r="E31" s="36"/>
      <c r="F31" s="30"/>
      <c r="G31" s="46"/>
    </row>
    <row r="32" spans="2:8" ht="36.75" customHeight="1">
      <c r="C32" s="219"/>
      <c r="D32" s="30"/>
      <c r="E32" s="35" t="s">
        <v>174</v>
      </c>
      <c r="F32" s="30"/>
      <c r="G32" s="41" t="s">
        <v>88</v>
      </c>
    </row>
    <row r="33" spans="2:8" ht="29.25" customHeight="1">
      <c r="C33" s="38"/>
      <c r="D33" s="30"/>
      <c r="E33" s="32">
        <v>150000</v>
      </c>
      <c r="F33" s="30" t="s">
        <v>56</v>
      </c>
      <c r="G33" s="133"/>
      <c r="H33" s="29" t="s">
        <v>133</v>
      </c>
    </row>
    <row r="34" spans="2:8">
      <c r="C34" s="38"/>
      <c r="D34" s="30"/>
      <c r="E34" s="36"/>
      <c r="F34" s="30"/>
      <c r="G34" s="37"/>
    </row>
    <row r="35" spans="2:8" ht="36.75" customHeight="1">
      <c r="C35" s="112"/>
      <c r="D35" s="30"/>
      <c r="E35" s="36"/>
      <c r="F35" s="30"/>
      <c r="G35" s="41" t="s">
        <v>54</v>
      </c>
    </row>
    <row r="36" spans="2:8" ht="29.25" customHeight="1">
      <c r="B36" s="47"/>
      <c r="C36" s="38"/>
      <c r="D36" s="47"/>
      <c r="E36" s="47"/>
      <c r="F36" s="47"/>
      <c r="G36" s="133">
        <v>3600000</v>
      </c>
      <c r="H36" s="29" t="s">
        <v>133</v>
      </c>
    </row>
  </sheetData>
  <mergeCells count="8">
    <mergeCell ref="B1:E1"/>
    <mergeCell ref="B6:H6"/>
    <mergeCell ref="B4:H4"/>
    <mergeCell ref="C31:C32"/>
    <mergeCell ref="C11:G11"/>
    <mergeCell ref="C23:G23"/>
    <mergeCell ref="C24:G24"/>
    <mergeCell ref="C25:G25"/>
  </mergeCells>
  <phoneticPr fontId="36"/>
  <dataValidations count="2">
    <dataValidation type="list" allowBlank="1" showInputMessage="1" showErrorMessage="1" sqref="C13:E13" xr:uid="{9C5CD727-76B6-4DD6-8B1A-F942FF1695AE}">
      <formula1>#REF!</formula1>
    </dataValidation>
    <dataValidation type="list" allowBlank="1" showInputMessage="1" showErrorMessage="1" sqref="E14:G20" xr:uid="{7C8E2ACB-2FD9-45E5-99EE-1F43F25DF0F9}">
      <formula1>$J$12:$L$12</formula1>
    </dataValidation>
  </dataValidations>
  <printOptions horizontalCentered="1"/>
  <pageMargins left="0.25" right="0.25"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8</xdr:row>
                    <xdr:rowOff>137160</xdr:rowOff>
                  </from>
                  <to>
                    <xdr:col>1</xdr:col>
                    <xdr:colOff>533400</xdr:colOff>
                    <xdr:row>9</xdr:row>
                    <xdr:rowOff>266700</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312420</xdr:colOff>
                    <xdr:row>10</xdr:row>
                    <xdr:rowOff>0</xdr:rowOff>
                  </from>
                  <to>
                    <xdr:col>1</xdr:col>
                    <xdr:colOff>541020</xdr:colOff>
                    <xdr:row>10</xdr:row>
                    <xdr:rowOff>312420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297180</xdr:colOff>
                    <xdr:row>22</xdr:row>
                    <xdr:rowOff>30480</xdr:rowOff>
                  </from>
                  <to>
                    <xdr:col>1</xdr:col>
                    <xdr:colOff>525780</xdr:colOff>
                    <xdr:row>22</xdr:row>
                    <xdr:rowOff>350520</xdr:rowOff>
                  </to>
                </anchor>
              </controlPr>
            </control>
          </mc:Choice>
        </mc:AlternateContent>
        <mc:AlternateContent xmlns:mc="http://schemas.openxmlformats.org/markup-compatibility/2006">
          <mc:Choice Requires="x14">
            <control shapeId="13348" r:id="rId7" name="Check Box 36">
              <controlPr defaultSize="0" autoFill="0" autoLine="0" autoPict="0">
                <anchor moveWithCells="1">
                  <from>
                    <xdr:col>1</xdr:col>
                    <xdr:colOff>304800</xdr:colOff>
                    <xdr:row>16</xdr:row>
                    <xdr:rowOff>7620</xdr:rowOff>
                  </from>
                  <to>
                    <xdr:col>1</xdr:col>
                    <xdr:colOff>533400</xdr:colOff>
                    <xdr:row>16</xdr:row>
                    <xdr:rowOff>327660</xdr:rowOff>
                  </to>
                </anchor>
              </controlPr>
            </control>
          </mc:Choice>
        </mc:AlternateContent>
        <mc:AlternateContent xmlns:mc="http://schemas.openxmlformats.org/markup-compatibility/2006">
          <mc:Choice Requires="x14">
            <control shapeId="13349" r:id="rId8" name="Check Box 37">
              <controlPr defaultSize="0" autoFill="0" autoLine="0" autoPict="0">
                <anchor moveWithCells="1">
                  <from>
                    <xdr:col>1</xdr:col>
                    <xdr:colOff>304800</xdr:colOff>
                    <xdr:row>17</xdr:row>
                    <xdr:rowOff>7620</xdr:rowOff>
                  </from>
                  <to>
                    <xdr:col>1</xdr:col>
                    <xdr:colOff>533400</xdr:colOff>
                    <xdr:row>17</xdr:row>
                    <xdr:rowOff>327660</xdr:rowOff>
                  </to>
                </anchor>
              </controlPr>
            </control>
          </mc:Choice>
        </mc:AlternateContent>
        <mc:AlternateContent xmlns:mc="http://schemas.openxmlformats.org/markup-compatibility/2006">
          <mc:Choice Requires="x14">
            <control shapeId="13350" r:id="rId9" name="Check Box 38">
              <controlPr defaultSize="0" autoFill="0" autoLine="0" autoPict="0">
                <anchor moveWithCells="1">
                  <from>
                    <xdr:col>1</xdr:col>
                    <xdr:colOff>304800</xdr:colOff>
                    <xdr:row>18</xdr:row>
                    <xdr:rowOff>7620</xdr:rowOff>
                  </from>
                  <to>
                    <xdr:col>1</xdr:col>
                    <xdr:colOff>533400</xdr:colOff>
                    <xdr:row>18</xdr:row>
                    <xdr:rowOff>327660</xdr:rowOff>
                  </to>
                </anchor>
              </controlPr>
            </control>
          </mc:Choice>
        </mc:AlternateContent>
        <mc:AlternateContent xmlns:mc="http://schemas.openxmlformats.org/markup-compatibility/2006">
          <mc:Choice Requires="x14">
            <control shapeId="13351" r:id="rId10" name="Check Box 39">
              <controlPr defaultSize="0" autoFill="0" autoLine="0" autoPict="0">
                <anchor moveWithCells="1">
                  <from>
                    <xdr:col>1</xdr:col>
                    <xdr:colOff>312420</xdr:colOff>
                    <xdr:row>19</xdr:row>
                    <xdr:rowOff>7620</xdr:rowOff>
                  </from>
                  <to>
                    <xdr:col>1</xdr:col>
                    <xdr:colOff>541020</xdr:colOff>
                    <xdr:row>20</xdr:row>
                    <xdr:rowOff>0</xdr:rowOff>
                  </to>
                </anchor>
              </controlPr>
            </control>
          </mc:Choice>
        </mc:AlternateContent>
        <mc:AlternateContent xmlns:mc="http://schemas.openxmlformats.org/markup-compatibility/2006">
          <mc:Choice Requires="x14">
            <control shapeId="13352" r:id="rId11" name="Check Box 40">
              <controlPr defaultSize="0" autoFill="0" autoLine="0" autoPict="0">
                <anchor moveWithCells="1">
                  <from>
                    <xdr:col>1</xdr:col>
                    <xdr:colOff>304800</xdr:colOff>
                    <xdr:row>14</xdr:row>
                    <xdr:rowOff>175260</xdr:rowOff>
                  </from>
                  <to>
                    <xdr:col>1</xdr:col>
                    <xdr:colOff>533400</xdr:colOff>
                    <xdr:row>15</xdr:row>
                    <xdr:rowOff>304800</xdr:rowOff>
                  </to>
                </anchor>
              </controlPr>
            </control>
          </mc:Choice>
        </mc:AlternateContent>
        <mc:AlternateContent xmlns:mc="http://schemas.openxmlformats.org/markup-compatibility/2006">
          <mc:Choice Requires="x14">
            <control shapeId="13355" r:id="rId12" name="Check Box 43">
              <controlPr defaultSize="0" autoFill="0" autoLine="0" autoPict="0">
                <anchor moveWithCells="1">
                  <from>
                    <xdr:col>1</xdr:col>
                    <xdr:colOff>289560</xdr:colOff>
                    <xdr:row>22</xdr:row>
                    <xdr:rowOff>464820</xdr:rowOff>
                  </from>
                  <to>
                    <xdr:col>1</xdr:col>
                    <xdr:colOff>518160</xdr:colOff>
                    <xdr:row>23</xdr:row>
                    <xdr:rowOff>304800</xdr:rowOff>
                  </to>
                </anchor>
              </controlPr>
            </control>
          </mc:Choice>
        </mc:AlternateContent>
        <mc:AlternateContent xmlns:mc="http://schemas.openxmlformats.org/markup-compatibility/2006">
          <mc:Choice Requires="x14">
            <control shapeId="13358" r:id="rId13" name="Check Box 46">
              <controlPr defaultSize="0" autoFill="0" autoLine="0" autoPict="0">
                <anchor moveWithCells="1">
                  <from>
                    <xdr:col>1</xdr:col>
                    <xdr:colOff>297180</xdr:colOff>
                    <xdr:row>24</xdr:row>
                    <xdr:rowOff>7620</xdr:rowOff>
                  </from>
                  <to>
                    <xdr:col>1</xdr:col>
                    <xdr:colOff>525780</xdr:colOff>
                    <xdr:row>24</xdr:row>
                    <xdr:rowOff>327660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812-77DB-4759-B35A-3034693756A1}">
  <sheetPr>
    <tabColor theme="4"/>
    <pageSetUpPr fitToPage="1"/>
  </sheetPr>
  <dimension ref="A1:L31"/>
  <sheetViews>
    <sheetView showGridLines="0" view="pageBreakPreview" topLeftCell="A2" zoomScaleNormal="114" zoomScaleSheetLayoutView="100" workbookViewId="0">
      <selection activeCell="B2" sqref="B2"/>
    </sheetView>
  </sheetViews>
  <sheetFormatPr defaultColWidth="9" defaultRowHeight="14.4"/>
  <cols>
    <col min="1" max="1" width="2.77734375" style="29" customWidth="1"/>
    <col min="2" max="2" width="9.77734375" style="29" customWidth="1"/>
    <col min="3" max="3" width="19.6640625" style="29" customWidth="1"/>
    <col min="4" max="4" width="19" style="29" customWidth="1"/>
    <col min="5" max="5" width="29" style="29" customWidth="1"/>
    <col min="6" max="6" width="29.88671875" style="29" customWidth="1"/>
    <col min="7" max="7" width="37.109375" style="29" customWidth="1"/>
    <col min="8" max="8" width="7.33203125" style="29" customWidth="1"/>
    <col min="9" max="9" width="19" style="29" customWidth="1"/>
    <col min="10" max="11" width="9" style="29"/>
    <col min="12" max="12" width="49.77734375" style="29" customWidth="1"/>
    <col min="13" max="16384" width="9" style="29"/>
  </cols>
  <sheetData>
    <row r="1" spans="1:12" ht="24.75" customHeight="1">
      <c r="B1" s="215" t="s">
        <v>202</v>
      </c>
      <c r="C1" s="215"/>
      <c r="D1" s="215"/>
      <c r="E1" s="215"/>
      <c r="F1" s="110"/>
      <c r="G1" s="111"/>
    </row>
    <row r="2" spans="1:12" ht="23.25" customHeight="1">
      <c r="B2" s="29" t="s">
        <v>132</v>
      </c>
      <c r="F2" s="110"/>
      <c r="G2" s="111"/>
    </row>
    <row r="3" spans="1:12" ht="26.25" customHeight="1">
      <c r="F3" s="110"/>
      <c r="G3" s="111"/>
    </row>
    <row r="4" spans="1:12" ht="24.75" customHeight="1">
      <c r="A4" s="217" t="s">
        <v>90</v>
      </c>
      <c r="B4" s="217"/>
      <c r="C4" s="217"/>
      <c r="D4" s="217"/>
      <c r="E4" s="217"/>
      <c r="F4" s="217"/>
      <c r="G4" s="217"/>
      <c r="H4" s="217"/>
    </row>
    <row r="6" spans="1:12" ht="23.25" customHeight="1">
      <c r="B6" s="216" t="s">
        <v>91</v>
      </c>
      <c r="C6" s="216"/>
      <c r="D6" s="216"/>
      <c r="E6" s="216"/>
      <c r="F6" s="216"/>
      <c r="G6" s="216"/>
      <c r="H6" s="216"/>
    </row>
    <row r="8" spans="1:12" ht="18" customHeight="1">
      <c r="B8" s="31" t="s">
        <v>57</v>
      </c>
    </row>
    <row r="10" spans="1:12" ht="19.5" customHeight="1">
      <c r="B10" s="51"/>
      <c r="C10" s="29" t="s">
        <v>140</v>
      </c>
    </row>
    <row r="11" spans="1:12" ht="55.5" customHeight="1">
      <c r="B11" s="51"/>
      <c r="C11" s="216" t="s">
        <v>169</v>
      </c>
      <c r="D11" s="216"/>
      <c r="E11" s="216"/>
      <c r="F11" s="216"/>
      <c r="G11" s="216"/>
    </row>
    <row r="12" spans="1:12" ht="19.5" customHeight="1">
      <c r="C12" s="45" t="s">
        <v>62</v>
      </c>
      <c r="D12" s="45" t="s">
        <v>63</v>
      </c>
      <c r="E12" s="45" t="s">
        <v>64</v>
      </c>
      <c r="L12" s="33"/>
    </row>
    <row r="13" spans="1:12" ht="78.75" customHeight="1">
      <c r="C13" s="34" t="s">
        <v>65</v>
      </c>
      <c r="D13" s="34" t="s">
        <v>66</v>
      </c>
      <c r="E13" s="34" t="s">
        <v>67</v>
      </c>
    </row>
    <row r="15" spans="1:12">
      <c r="B15" s="31" t="s">
        <v>139</v>
      </c>
    </row>
    <row r="16" spans="1:12" ht="27" customHeight="1">
      <c r="B16" s="51"/>
      <c r="C16" s="29" t="s">
        <v>136</v>
      </c>
    </row>
    <row r="17" spans="2:7" ht="24.75" customHeight="1">
      <c r="B17" s="51"/>
      <c r="C17" s="29" t="s">
        <v>137</v>
      </c>
    </row>
    <row r="18" spans="2:7" ht="24" customHeight="1">
      <c r="B18" s="51"/>
      <c r="C18" s="29" t="s">
        <v>138</v>
      </c>
    </row>
    <row r="20" spans="2:7" ht="18" customHeight="1">
      <c r="B20" s="31" t="s">
        <v>171</v>
      </c>
    </row>
    <row r="21" spans="2:7" ht="25.5" customHeight="1">
      <c r="B21" s="51"/>
      <c r="C21" s="215" t="s">
        <v>198</v>
      </c>
      <c r="D21" s="215"/>
      <c r="E21" s="215"/>
      <c r="F21" s="215"/>
      <c r="G21" s="215"/>
    </row>
    <row r="22" spans="2:7" ht="33.75" customHeight="1">
      <c r="B22" s="51"/>
      <c r="C22" s="216" t="s">
        <v>199</v>
      </c>
      <c r="D22" s="216"/>
      <c r="E22" s="216"/>
      <c r="F22" s="216"/>
      <c r="G22" s="216"/>
    </row>
    <row r="23" spans="2:7" ht="33.75" customHeight="1">
      <c r="B23" s="51"/>
      <c r="C23" s="216" t="s">
        <v>200</v>
      </c>
      <c r="D23" s="216"/>
      <c r="E23" s="216"/>
      <c r="F23" s="216"/>
      <c r="G23" s="216"/>
    </row>
    <row r="25" spans="2:7">
      <c r="B25" s="31" t="s">
        <v>61</v>
      </c>
    </row>
    <row r="26" spans="2:7" ht="20.25" customHeight="1">
      <c r="B26" s="31"/>
      <c r="C26" s="41" t="s">
        <v>54</v>
      </c>
      <c r="D26" s="30"/>
      <c r="E26" s="117"/>
      <c r="F26" s="125"/>
    </row>
    <row r="27" spans="2:7" ht="24.75" customHeight="1">
      <c r="C27" s="39">
        <v>150000</v>
      </c>
      <c r="D27" s="116" t="s">
        <v>172</v>
      </c>
      <c r="E27" s="46"/>
      <c r="F27" s="125"/>
    </row>
    <row r="28" spans="2:7">
      <c r="C28" s="36"/>
      <c r="D28" s="30"/>
      <c r="E28" s="46"/>
      <c r="F28" s="125"/>
    </row>
    <row r="29" spans="2:7">
      <c r="C29" s="36"/>
      <c r="D29" s="30"/>
      <c r="E29" s="117"/>
      <c r="F29" s="125"/>
    </row>
    <row r="30" spans="2:7" ht="33.75" customHeight="1">
      <c r="C30" s="47"/>
      <c r="D30" s="47"/>
      <c r="E30" s="126"/>
      <c r="F30" s="125"/>
    </row>
    <row r="31" spans="2:7">
      <c r="B31" s="47"/>
      <c r="C31" s="47"/>
      <c r="D31" s="47"/>
    </row>
  </sheetData>
  <mergeCells count="7">
    <mergeCell ref="C21:G21"/>
    <mergeCell ref="C22:G22"/>
    <mergeCell ref="C23:G23"/>
    <mergeCell ref="B1:E1"/>
    <mergeCell ref="B6:H6"/>
    <mergeCell ref="A4:H4"/>
    <mergeCell ref="C11:G11"/>
  </mergeCells>
  <phoneticPr fontId="36"/>
  <dataValidations count="1">
    <dataValidation type="list" allowBlank="1" showInputMessage="1" showErrorMessage="1" sqref="C13:E13" xr:uid="{A772DC08-3327-4B1D-9422-CADB143E1D3F}">
      <formula1>#REF!</formula1>
    </dataValidation>
  </dataValidation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304800</xdr:colOff>
                    <xdr:row>8</xdr:row>
                    <xdr:rowOff>137160</xdr:rowOff>
                  </from>
                  <to>
                    <xdr:col>1</xdr:col>
                    <xdr:colOff>533400</xdr:colOff>
                    <xdr:row>10</xdr:row>
                    <xdr:rowOff>22860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312420</xdr:colOff>
                    <xdr:row>10</xdr:row>
                    <xdr:rowOff>0</xdr:rowOff>
                  </from>
                  <to>
                    <xdr:col>1</xdr:col>
                    <xdr:colOff>541020</xdr:colOff>
                    <xdr:row>10</xdr:row>
                    <xdr:rowOff>327660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289560</xdr:colOff>
                    <xdr:row>20</xdr:row>
                    <xdr:rowOff>30480</xdr:rowOff>
                  </from>
                  <to>
                    <xdr:col>1</xdr:col>
                    <xdr:colOff>518160</xdr:colOff>
                    <xdr:row>21</xdr:row>
                    <xdr:rowOff>22860</xdr:rowOff>
                  </to>
                </anchor>
              </controlPr>
            </control>
          </mc:Choice>
        </mc:AlternateContent>
        <mc:AlternateContent xmlns:mc="http://schemas.openxmlformats.org/markup-compatibility/2006">
          <mc:Choice Requires="x14">
            <control shapeId="22542" r:id="rId7" name="Check Box 14">
              <controlPr defaultSize="0" autoFill="0" autoLine="0" autoPict="0">
                <anchor moveWithCells="1">
                  <from>
                    <xdr:col>1</xdr:col>
                    <xdr:colOff>289560</xdr:colOff>
                    <xdr:row>21</xdr:row>
                    <xdr:rowOff>0</xdr:rowOff>
                  </from>
                  <to>
                    <xdr:col>1</xdr:col>
                    <xdr:colOff>518160</xdr:colOff>
                    <xdr:row>21</xdr:row>
                    <xdr:rowOff>312420</xdr:rowOff>
                  </to>
                </anchor>
              </controlPr>
            </control>
          </mc:Choice>
        </mc:AlternateContent>
        <mc:AlternateContent xmlns:mc="http://schemas.openxmlformats.org/markup-compatibility/2006">
          <mc:Choice Requires="x14">
            <control shapeId="22543" r:id="rId8" name="Check Box 15">
              <controlPr defaultSize="0" autoFill="0" autoLine="0" autoPict="0">
                <anchor moveWithCells="1">
                  <from>
                    <xdr:col>1</xdr:col>
                    <xdr:colOff>289560</xdr:colOff>
                    <xdr:row>21</xdr:row>
                    <xdr:rowOff>373380</xdr:rowOff>
                  </from>
                  <to>
                    <xdr:col>1</xdr:col>
                    <xdr:colOff>518160</xdr:colOff>
                    <xdr:row>22</xdr:row>
                    <xdr:rowOff>266700</xdr:rowOff>
                  </to>
                </anchor>
              </controlPr>
            </control>
          </mc:Choice>
        </mc:AlternateContent>
        <mc:AlternateContent xmlns:mc="http://schemas.openxmlformats.org/markup-compatibility/2006">
          <mc:Choice Requires="x14">
            <control shapeId="22544" r:id="rId9" name="Check Box 16">
              <controlPr defaultSize="0" autoFill="0" autoLine="0" autoPict="0">
                <anchor moveWithCells="1">
                  <from>
                    <xdr:col>1</xdr:col>
                    <xdr:colOff>327660</xdr:colOff>
                    <xdr:row>14</xdr:row>
                    <xdr:rowOff>175260</xdr:rowOff>
                  </from>
                  <to>
                    <xdr:col>1</xdr:col>
                    <xdr:colOff>556260</xdr:colOff>
                    <xdr:row>15</xdr:row>
                    <xdr:rowOff>304800</xdr:rowOff>
                  </to>
                </anchor>
              </controlPr>
            </control>
          </mc:Choice>
        </mc:AlternateContent>
        <mc:AlternateContent xmlns:mc="http://schemas.openxmlformats.org/markup-compatibility/2006">
          <mc:Choice Requires="x14">
            <control shapeId="22545" r:id="rId10" name="Check Box 17">
              <controlPr defaultSize="0" autoFill="0" autoLine="0" autoPict="0">
                <anchor moveWithCells="1">
                  <from>
                    <xdr:col>1</xdr:col>
                    <xdr:colOff>312420</xdr:colOff>
                    <xdr:row>15</xdr:row>
                    <xdr:rowOff>274320</xdr:rowOff>
                  </from>
                  <to>
                    <xdr:col>1</xdr:col>
                    <xdr:colOff>541020</xdr:colOff>
                    <xdr:row>16</xdr:row>
                    <xdr:rowOff>251460</xdr:rowOff>
                  </to>
                </anchor>
              </controlPr>
            </control>
          </mc:Choice>
        </mc:AlternateContent>
        <mc:AlternateContent xmlns:mc="http://schemas.openxmlformats.org/markup-compatibility/2006">
          <mc:Choice Requires="x14">
            <control shapeId="22546" r:id="rId11" name="Check Box 18">
              <controlPr defaultSize="0" autoFill="0" autoLine="0" autoPict="0">
                <anchor moveWithCells="1">
                  <from>
                    <xdr:col>1</xdr:col>
                    <xdr:colOff>327660</xdr:colOff>
                    <xdr:row>16</xdr:row>
                    <xdr:rowOff>297180</xdr:rowOff>
                  </from>
                  <to>
                    <xdr:col>1</xdr:col>
                    <xdr:colOff>556260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6EF4F-C019-45BB-9FAD-75A1E633FD9E}">
  <sheetPr>
    <tabColor theme="6"/>
    <pageSetUpPr fitToPage="1"/>
  </sheetPr>
  <dimension ref="B1:H30"/>
  <sheetViews>
    <sheetView showGridLines="0" view="pageBreakPreview" topLeftCell="A5" zoomScale="70" zoomScaleNormal="99" zoomScaleSheetLayoutView="70" workbookViewId="0">
      <selection activeCell="D10" sqref="D10"/>
    </sheetView>
  </sheetViews>
  <sheetFormatPr defaultColWidth="9" defaultRowHeight="14.4"/>
  <cols>
    <col min="1" max="1" width="2.77734375" style="29" customWidth="1"/>
    <col min="2" max="2" width="9.77734375" style="29" customWidth="1"/>
    <col min="3" max="3" width="44.44140625" style="29" customWidth="1"/>
    <col min="4" max="4" width="19" style="29" customWidth="1"/>
    <col min="5" max="5" width="16.77734375" style="29" customWidth="1"/>
    <col min="6" max="6" width="29.88671875" style="29" customWidth="1"/>
    <col min="7" max="7" width="30.21875" style="29" customWidth="1"/>
    <col min="8" max="8" width="5" style="29" customWidth="1"/>
    <col min="9" max="11" width="9" style="29"/>
    <col min="12" max="12" width="49.77734375" style="29" customWidth="1"/>
    <col min="13" max="16384" width="9" style="29"/>
  </cols>
  <sheetData>
    <row r="1" spans="2:8" ht="24.75" customHeight="1">
      <c r="B1" s="215" t="s">
        <v>203</v>
      </c>
      <c r="C1" s="215"/>
      <c r="D1" s="215"/>
      <c r="E1" s="215"/>
      <c r="F1" s="110"/>
      <c r="G1" s="111"/>
    </row>
    <row r="2" spans="2:8" ht="23.25" customHeight="1">
      <c r="B2" s="29" t="s">
        <v>132</v>
      </c>
      <c r="F2" s="110"/>
      <c r="G2" s="111"/>
    </row>
    <row r="3" spans="2:8" ht="26.25" customHeight="1">
      <c r="F3" s="110"/>
      <c r="G3" s="111"/>
    </row>
    <row r="4" spans="2:8" ht="24.75" customHeight="1">
      <c r="B4" s="217" t="s">
        <v>90</v>
      </c>
      <c r="C4" s="217"/>
      <c r="D4" s="217"/>
      <c r="E4" s="217"/>
      <c r="F4" s="217"/>
      <c r="G4" s="217"/>
      <c r="H4" s="42"/>
    </row>
    <row r="6" spans="2:8" ht="23.25" customHeight="1">
      <c r="B6" s="216" t="s">
        <v>91</v>
      </c>
      <c r="C6" s="216"/>
      <c r="D6" s="216"/>
      <c r="E6" s="216"/>
      <c r="F6" s="216"/>
      <c r="G6" s="216"/>
      <c r="H6" s="216"/>
    </row>
    <row r="7" spans="2:8" ht="23.25" customHeight="1">
      <c r="B7" s="105"/>
      <c r="C7" s="105"/>
      <c r="D7" s="105"/>
      <c r="E7" s="105"/>
      <c r="F7" s="105"/>
      <c r="G7" s="105"/>
      <c r="H7" s="105"/>
    </row>
    <row r="8" spans="2:8" ht="18" customHeight="1">
      <c r="B8" s="31" t="s">
        <v>57</v>
      </c>
    </row>
    <row r="10" spans="2:8" ht="19.5" customHeight="1">
      <c r="B10" s="51"/>
      <c r="C10" s="29" t="s">
        <v>210</v>
      </c>
    </row>
    <row r="12" spans="2:8" ht="18" customHeight="1">
      <c r="B12" s="31" t="s">
        <v>170</v>
      </c>
    </row>
    <row r="13" spans="2:8" ht="35.25" customHeight="1">
      <c r="B13" s="51"/>
      <c r="C13" s="215" t="s">
        <v>198</v>
      </c>
      <c r="D13" s="215"/>
      <c r="E13" s="215"/>
      <c r="F13" s="215"/>
      <c r="G13" s="215"/>
    </row>
    <row r="14" spans="2:8" ht="35.25" customHeight="1">
      <c r="B14" s="51"/>
      <c r="C14" s="216" t="s">
        <v>199</v>
      </c>
      <c r="D14" s="216"/>
      <c r="E14" s="216"/>
      <c r="F14" s="216"/>
      <c r="G14" s="216"/>
    </row>
    <row r="15" spans="2:8" ht="35.25" customHeight="1">
      <c r="B15" s="51"/>
      <c r="C15" s="216" t="s">
        <v>200</v>
      </c>
      <c r="D15" s="216"/>
      <c r="E15" s="216"/>
      <c r="F15" s="216"/>
      <c r="G15" s="216"/>
    </row>
    <row r="16" spans="2:8" ht="35.25" customHeight="1">
      <c r="B16" s="114"/>
      <c r="C16" s="115"/>
      <c r="D16" s="115"/>
      <c r="E16" s="115"/>
      <c r="F16" s="115"/>
      <c r="G16" s="115"/>
    </row>
    <row r="17" spans="2:7">
      <c r="B17" s="31" t="s">
        <v>61</v>
      </c>
    </row>
    <row r="18" spans="2:7">
      <c r="B18" s="31"/>
      <c r="C18" s="29" t="s">
        <v>176</v>
      </c>
    </row>
    <row r="19" spans="2:7" ht="13.5" customHeight="1">
      <c r="B19" s="31"/>
    </row>
    <row r="20" spans="2:7" ht="39" customHeight="1">
      <c r="B20" s="129" t="s">
        <v>191</v>
      </c>
      <c r="C20" s="35" t="s">
        <v>175</v>
      </c>
      <c r="D20" s="35" t="s">
        <v>53</v>
      </c>
    </row>
    <row r="21" spans="2:7" ht="39" customHeight="1">
      <c r="B21" s="130"/>
      <c r="C21" s="118" t="s">
        <v>188</v>
      </c>
      <c r="D21" s="32">
        <v>145000</v>
      </c>
    </row>
    <row r="22" spans="2:7">
      <c r="C22" s="131"/>
      <c r="D22" s="132"/>
    </row>
    <row r="23" spans="2:7" ht="39" customHeight="1">
      <c r="B23" s="129" t="s">
        <v>191</v>
      </c>
      <c r="C23" s="35" t="s">
        <v>175</v>
      </c>
      <c r="D23" s="35" t="s">
        <v>53</v>
      </c>
      <c r="F23" s="41" t="s">
        <v>54</v>
      </c>
    </row>
    <row r="24" spans="2:7" ht="39" customHeight="1">
      <c r="B24" s="130"/>
      <c r="C24" s="118" t="s">
        <v>189</v>
      </c>
      <c r="D24" s="32">
        <v>105000</v>
      </c>
      <c r="F24" s="39">
        <v>105000</v>
      </c>
      <c r="G24" s="29" t="s">
        <v>133</v>
      </c>
    </row>
    <row r="25" spans="2:7">
      <c r="C25" s="131"/>
      <c r="D25" s="132"/>
    </row>
    <row r="26" spans="2:7" ht="39" customHeight="1">
      <c r="B26" s="129" t="s">
        <v>191</v>
      </c>
      <c r="C26" s="35" t="s">
        <v>175</v>
      </c>
      <c r="D26" s="35" t="s">
        <v>53</v>
      </c>
    </row>
    <row r="27" spans="2:7" ht="39" customHeight="1">
      <c r="B27" s="130"/>
      <c r="C27" s="118" t="s">
        <v>190</v>
      </c>
      <c r="D27" s="32">
        <v>70000</v>
      </c>
    </row>
    <row r="28" spans="2:7" ht="24.75" customHeight="1">
      <c r="C28" s="48"/>
      <c r="D28" s="30"/>
      <c r="E28" s="36"/>
    </row>
    <row r="29" spans="2:7">
      <c r="C29" s="38"/>
      <c r="D29" s="30"/>
      <c r="E29" s="36"/>
    </row>
    <row r="30" spans="2:7" ht="39" customHeight="1">
      <c r="B30" s="47"/>
      <c r="C30" s="47"/>
      <c r="D30" s="47"/>
      <c r="E30" s="47"/>
    </row>
  </sheetData>
  <mergeCells count="6">
    <mergeCell ref="C15:G15"/>
    <mergeCell ref="B1:E1"/>
    <mergeCell ref="B4:G4"/>
    <mergeCell ref="B6:H6"/>
    <mergeCell ref="C13:G13"/>
    <mergeCell ref="C14:G14"/>
  </mergeCells>
  <phoneticPr fontId="36"/>
  <printOptions horizontalCentered="1"/>
  <pageMargins left="0.25" right="0.25"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1</xdr:col>
                    <xdr:colOff>312420</xdr:colOff>
                    <xdr:row>8</xdr:row>
                    <xdr:rowOff>144780</xdr:rowOff>
                  </from>
                  <to>
                    <xdr:col>1</xdr:col>
                    <xdr:colOff>541020</xdr:colOff>
                    <xdr:row>10</xdr:row>
                    <xdr:rowOff>38100</xdr:rowOff>
                  </to>
                </anchor>
              </controlPr>
            </control>
          </mc:Choice>
        </mc:AlternateContent>
        <mc:AlternateContent xmlns:mc="http://schemas.openxmlformats.org/markup-compatibility/2006">
          <mc:Choice Requires="x14">
            <control shapeId="24606" r:id="rId5" name="Check Box 30">
              <controlPr defaultSize="0" autoFill="0" autoLine="0" autoPict="0">
                <anchor moveWithCells="1">
                  <from>
                    <xdr:col>1</xdr:col>
                    <xdr:colOff>304800</xdr:colOff>
                    <xdr:row>11</xdr:row>
                    <xdr:rowOff>220980</xdr:rowOff>
                  </from>
                  <to>
                    <xdr:col>1</xdr:col>
                    <xdr:colOff>533400</xdr:colOff>
                    <xdr:row>12</xdr:row>
                    <xdr:rowOff>304800</xdr:rowOff>
                  </to>
                </anchor>
              </controlPr>
            </control>
          </mc:Choice>
        </mc:AlternateContent>
        <mc:AlternateContent xmlns:mc="http://schemas.openxmlformats.org/markup-compatibility/2006">
          <mc:Choice Requires="x14">
            <control shapeId="24612" r:id="rId6" name="Check Box 36">
              <controlPr defaultSize="0" autoFill="0" autoLine="0" autoPict="0">
                <anchor moveWithCells="1">
                  <from>
                    <xdr:col>1</xdr:col>
                    <xdr:colOff>304800</xdr:colOff>
                    <xdr:row>12</xdr:row>
                    <xdr:rowOff>388620</xdr:rowOff>
                  </from>
                  <to>
                    <xdr:col>1</xdr:col>
                    <xdr:colOff>533400</xdr:colOff>
                    <xdr:row>13</xdr:row>
                    <xdr:rowOff>259080</xdr:rowOff>
                  </to>
                </anchor>
              </controlPr>
            </control>
          </mc:Choice>
        </mc:AlternateContent>
        <mc:AlternateContent xmlns:mc="http://schemas.openxmlformats.org/markup-compatibility/2006">
          <mc:Choice Requires="x14">
            <control shapeId="24613" r:id="rId7" name="Check Box 37">
              <controlPr defaultSize="0" autoFill="0" autoLine="0" autoPict="0">
                <anchor moveWithCells="1">
                  <from>
                    <xdr:col>1</xdr:col>
                    <xdr:colOff>297180</xdr:colOff>
                    <xdr:row>13</xdr:row>
                    <xdr:rowOff>403860</xdr:rowOff>
                  </from>
                  <to>
                    <xdr:col>1</xdr:col>
                    <xdr:colOff>525780</xdr:colOff>
                    <xdr:row>14</xdr:row>
                    <xdr:rowOff>266700</xdr:rowOff>
                  </to>
                </anchor>
              </controlPr>
            </control>
          </mc:Choice>
        </mc:AlternateContent>
        <mc:AlternateContent xmlns:mc="http://schemas.openxmlformats.org/markup-compatibility/2006">
          <mc:Choice Requires="x14">
            <control shapeId="24617" r:id="rId8" name="Check Box 41">
              <controlPr defaultSize="0" autoFill="0" autoLine="0" autoPict="0">
                <anchor moveWithCells="1">
                  <from>
                    <xdr:col>1</xdr:col>
                    <xdr:colOff>259080</xdr:colOff>
                    <xdr:row>20</xdr:row>
                    <xdr:rowOff>76200</xdr:rowOff>
                  </from>
                  <to>
                    <xdr:col>1</xdr:col>
                    <xdr:colOff>480060</xdr:colOff>
                    <xdr:row>20</xdr:row>
                    <xdr:rowOff>381000</xdr:rowOff>
                  </to>
                </anchor>
              </controlPr>
            </control>
          </mc:Choice>
        </mc:AlternateContent>
        <mc:AlternateContent xmlns:mc="http://schemas.openxmlformats.org/markup-compatibility/2006">
          <mc:Choice Requires="x14">
            <control shapeId="24618" r:id="rId9" name="Check Box 42">
              <controlPr defaultSize="0" autoFill="0" autoLine="0" autoPict="0">
                <anchor moveWithCells="1">
                  <from>
                    <xdr:col>1</xdr:col>
                    <xdr:colOff>259080</xdr:colOff>
                    <xdr:row>23</xdr:row>
                    <xdr:rowOff>76200</xdr:rowOff>
                  </from>
                  <to>
                    <xdr:col>1</xdr:col>
                    <xdr:colOff>487680</xdr:colOff>
                    <xdr:row>23</xdr:row>
                    <xdr:rowOff>381000</xdr:rowOff>
                  </to>
                </anchor>
              </controlPr>
            </control>
          </mc:Choice>
        </mc:AlternateContent>
        <mc:AlternateContent xmlns:mc="http://schemas.openxmlformats.org/markup-compatibility/2006">
          <mc:Choice Requires="x14">
            <control shapeId="24619" r:id="rId10" name="Check Box 43">
              <controlPr defaultSize="0" autoFill="0" autoLine="0" autoPict="0">
                <anchor moveWithCells="1">
                  <from>
                    <xdr:col>1</xdr:col>
                    <xdr:colOff>259080</xdr:colOff>
                    <xdr:row>26</xdr:row>
                    <xdr:rowOff>76200</xdr:rowOff>
                  </from>
                  <to>
                    <xdr:col>1</xdr:col>
                    <xdr:colOff>480060</xdr:colOff>
                    <xdr:row>26</xdr:row>
                    <xdr:rowOff>381000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B1:H33"/>
  <sheetViews>
    <sheetView showGridLines="0" view="pageBreakPreview" zoomScale="91" zoomScaleNormal="114" zoomScaleSheetLayoutView="79" workbookViewId="0">
      <selection activeCell="B1" sqref="B1:E1"/>
    </sheetView>
  </sheetViews>
  <sheetFormatPr defaultColWidth="9" defaultRowHeight="14.4"/>
  <cols>
    <col min="1" max="1" width="2.77734375" style="29" customWidth="1"/>
    <col min="2" max="2" width="9.77734375" style="29" customWidth="1"/>
    <col min="3" max="3" width="19.6640625" style="29" customWidth="1"/>
    <col min="4" max="4" width="19" style="29" customWidth="1"/>
    <col min="5" max="5" width="29" style="29" customWidth="1"/>
    <col min="6" max="6" width="29.88671875" style="29" customWidth="1"/>
    <col min="7" max="7" width="33.33203125" style="29" customWidth="1"/>
    <col min="8" max="8" width="5" style="29" customWidth="1"/>
    <col min="9" max="11" width="9" style="29"/>
    <col min="12" max="12" width="49.77734375" style="29" customWidth="1"/>
    <col min="13" max="16384" width="9" style="29"/>
  </cols>
  <sheetData>
    <row r="1" spans="2:8" ht="24.75" customHeight="1">
      <c r="B1" s="215" t="s">
        <v>209</v>
      </c>
      <c r="C1" s="215"/>
      <c r="D1" s="215"/>
      <c r="E1" s="215"/>
      <c r="F1" s="110"/>
      <c r="G1" s="111"/>
    </row>
    <row r="2" spans="2:8" ht="23.25" customHeight="1">
      <c r="B2" s="29" t="s">
        <v>132</v>
      </c>
      <c r="F2" s="110"/>
      <c r="G2" s="111"/>
    </row>
    <row r="3" spans="2:8" ht="26.25" customHeight="1">
      <c r="F3" s="110"/>
      <c r="G3" s="111"/>
    </row>
    <row r="4" spans="2:8" ht="24.75" customHeight="1">
      <c r="B4" s="217" t="s">
        <v>90</v>
      </c>
      <c r="C4" s="217"/>
      <c r="D4" s="217"/>
      <c r="E4" s="217"/>
      <c r="F4" s="217"/>
      <c r="G4" s="217"/>
      <c r="H4" s="217"/>
    </row>
    <row r="6" spans="2:8" ht="23.25" customHeight="1">
      <c r="B6" s="216" t="s">
        <v>91</v>
      </c>
      <c r="C6" s="216"/>
      <c r="D6" s="216"/>
      <c r="E6" s="216"/>
      <c r="F6" s="216"/>
      <c r="G6" s="216"/>
      <c r="H6" s="216"/>
    </row>
    <row r="8" spans="2:8">
      <c r="B8" s="31" t="s">
        <v>168</v>
      </c>
    </row>
    <row r="9" spans="2:8" ht="27" customHeight="1">
      <c r="B9" s="51"/>
      <c r="C9" s="29" t="s">
        <v>140</v>
      </c>
    </row>
    <row r="11" spans="2:8" ht="58.5" customHeight="1">
      <c r="B11" s="51"/>
      <c r="C11" s="216" t="s">
        <v>169</v>
      </c>
      <c r="D11" s="216"/>
      <c r="E11" s="216"/>
      <c r="F11" s="216"/>
      <c r="G11" s="216"/>
    </row>
    <row r="12" spans="2:8">
      <c r="C12" s="45" t="s">
        <v>62</v>
      </c>
      <c r="D12" s="45" t="s">
        <v>63</v>
      </c>
      <c r="E12" s="45" t="s">
        <v>64</v>
      </c>
    </row>
    <row r="13" spans="2:8" ht="87.75" customHeight="1">
      <c r="B13" s="114"/>
      <c r="C13" s="34" t="s">
        <v>65</v>
      </c>
      <c r="D13" s="34" t="s">
        <v>66</v>
      </c>
      <c r="E13" s="34" t="s">
        <v>67</v>
      </c>
    </row>
    <row r="15" spans="2:8">
      <c r="B15" s="31" t="s">
        <v>139</v>
      </c>
    </row>
    <row r="16" spans="2:8" ht="24" customHeight="1">
      <c r="B16" s="51"/>
      <c r="C16" s="29" t="s">
        <v>136</v>
      </c>
    </row>
    <row r="17" spans="2:7" ht="24" customHeight="1">
      <c r="B17" s="51"/>
      <c r="C17" s="29" t="s">
        <v>137</v>
      </c>
    </row>
    <row r="18" spans="2:7" ht="24" customHeight="1">
      <c r="B18" s="51"/>
      <c r="C18" s="29" t="s">
        <v>138</v>
      </c>
    </row>
    <row r="21" spans="2:7" ht="18" customHeight="1">
      <c r="B21" s="31" t="s">
        <v>171</v>
      </c>
    </row>
    <row r="22" spans="2:7" ht="26.25" customHeight="1">
      <c r="B22" s="51"/>
      <c r="C22" s="215" t="s">
        <v>198</v>
      </c>
      <c r="D22" s="215"/>
      <c r="E22" s="215"/>
      <c r="F22" s="215"/>
      <c r="G22" s="215"/>
    </row>
    <row r="23" spans="2:7" ht="42" customHeight="1">
      <c r="B23" s="51"/>
      <c r="C23" s="216" t="s">
        <v>199</v>
      </c>
      <c r="D23" s="216"/>
      <c r="E23" s="216"/>
      <c r="F23" s="216"/>
      <c r="G23" s="216"/>
    </row>
    <row r="24" spans="2:7" ht="42" customHeight="1">
      <c r="B24" s="51"/>
      <c r="C24" s="216" t="s">
        <v>205</v>
      </c>
      <c r="D24" s="216"/>
      <c r="E24" s="216"/>
      <c r="F24" s="216"/>
      <c r="G24" s="216"/>
    </row>
    <row r="25" spans="2:7">
      <c r="B25" s="114"/>
      <c r="C25" s="29" t="s">
        <v>204</v>
      </c>
    </row>
    <row r="27" spans="2:7">
      <c r="B27" s="31" t="s">
        <v>61</v>
      </c>
    </row>
    <row r="28" spans="2:7" ht="12" customHeight="1">
      <c r="B28" s="31"/>
    </row>
    <row r="29" spans="2:7" ht="31.5" customHeight="1">
      <c r="C29" s="41" t="s">
        <v>54</v>
      </c>
      <c r="D29" s="30"/>
      <c r="E29" s="117"/>
    </row>
    <row r="30" spans="2:7" ht="31.5" customHeight="1">
      <c r="C30" s="39">
        <v>228000</v>
      </c>
      <c r="D30" s="116" t="s">
        <v>172</v>
      </c>
      <c r="E30" s="46"/>
    </row>
    <row r="31" spans="2:7">
      <c r="C31" s="36"/>
      <c r="D31" s="30"/>
      <c r="E31" s="46"/>
    </row>
    <row r="32" spans="2:7" ht="33.75" customHeight="1">
      <c r="C32" s="36"/>
      <c r="D32" s="30"/>
      <c r="E32" s="117"/>
    </row>
    <row r="33" spans="2:5" ht="26.25" customHeight="1">
      <c r="B33" s="47"/>
      <c r="C33" s="47"/>
      <c r="D33" s="47"/>
      <c r="E33" s="126"/>
    </row>
  </sheetData>
  <mergeCells count="7">
    <mergeCell ref="C11:G11"/>
    <mergeCell ref="C23:G23"/>
    <mergeCell ref="C22:G22"/>
    <mergeCell ref="C24:G24"/>
    <mergeCell ref="B1:E1"/>
    <mergeCell ref="B6:H6"/>
    <mergeCell ref="B4:H4"/>
  </mergeCells>
  <phoneticPr fontId="36"/>
  <dataValidations count="1">
    <dataValidation type="list" allowBlank="1" showInputMessage="1" showErrorMessage="1" sqref="C13:E13" xr:uid="{56B51D00-B47D-48C3-9E00-83CF836C4281}">
      <formula1>#REF!</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312420</xdr:colOff>
                    <xdr:row>8</xdr:row>
                    <xdr:rowOff>7620</xdr:rowOff>
                  </from>
                  <to>
                    <xdr:col>1</xdr:col>
                    <xdr:colOff>541020</xdr:colOff>
                    <xdr:row>8</xdr:row>
                    <xdr:rowOff>312420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297180</xdr:colOff>
                    <xdr:row>10</xdr:row>
                    <xdr:rowOff>106680</xdr:rowOff>
                  </from>
                  <to>
                    <xdr:col>1</xdr:col>
                    <xdr:colOff>525780</xdr:colOff>
                    <xdr:row>10</xdr:row>
                    <xdr:rowOff>419100</xdr:rowOff>
                  </to>
                </anchor>
              </controlPr>
            </control>
          </mc:Choice>
        </mc:AlternateContent>
        <mc:AlternateContent xmlns:mc="http://schemas.openxmlformats.org/markup-compatibility/2006">
          <mc:Choice Requires="x14">
            <control shapeId="23564" r:id="rId6" name="Check Box 12">
              <controlPr defaultSize="0" autoFill="0" autoLine="0" autoPict="0">
                <anchor moveWithCells="1">
                  <from>
                    <xdr:col>1</xdr:col>
                    <xdr:colOff>304800</xdr:colOff>
                    <xdr:row>20</xdr:row>
                    <xdr:rowOff>220980</xdr:rowOff>
                  </from>
                  <to>
                    <xdr:col>1</xdr:col>
                    <xdr:colOff>533400</xdr:colOff>
                    <xdr:row>21</xdr:row>
                    <xdr:rowOff>304800</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1</xdr:col>
                    <xdr:colOff>312420</xdr:colOff>
                    <xdr:row>22</xdr:row>
                    <xdr:rowOff>144780</xdr:rowOff>
                  </from>
                  <to>
                    <xdr:col>1</xdr:col>
                    <xdr:colOff>541020</xdr:colOff>
                    <xdr:row>22</xdr:row>
                    <xdr:rowOff>457200</xdr:rowOff>
                  </to>
                </anchor>
              </controlPr>
            </control>
          </mc:Choice>
        </mc:AlternateContent>
        <mc:AlternateContent xmlns:mc="http://schemas.openxmlformats.org/markup-compatibility/2006">
          <mc:Choice Requires="x14">
            <control shapeId="23568" r:id="rId8" name="Check Box 16">
              <controlPr defaultSize="0" autoFill="0" autoLine="0" autoPict="0">
                <anchor moveWithCells="1">
                  <from>
                    <xdr:col>1</xdr:col>
                    <xdr:colOff>312420</xdr:colOff>
                    <xdr:row>23</xdr:row>
                    <xdr:rowOff>0</xdr:rowOff>
                  </from>
                  <to>
                    <xdr:col>1</xdr:col>
                    <xdr:colOff>541020</xdr:colOff>
                    <xdr:row>23</xdr:row>
                    <xdr:rowOff>327660</xdr:rowOff>
                  </to>
                </anchor>
              </controlPr>
            </control>
          </mc:Choice>
        </mc:AlternateContent>
        <mc:AlternateContent xmlns:mc="http://schemas.openxmlformats.org/markup-compatibility/2006">
          <mc:Choice Requires="x14">
            <control shapeId="23575" r:id="rId9" name="Check Box 23">
              <controlPr defaultSize="0" autoFill="0" autoLine="0" autoPict="0">
                <anchor moveWithCells="1">
                  <from>
                    <xdr:col>1</xdr:col>
                    <xdr:colOff>327660</xdr:colOff>
                    <xdr:row>14</xdr:row>
                    <xdr:rowOff>175260</xdr:rowOff>
                  </from>
                  <to>
                    <xdr:col>1</xdr:col>
                    <xdr:colOff>556260</xdr:colOff>
                    <xdr:row>16</xdr:row>
                    <xdr:rowOff>7620</xdr:rowOff>
                  </to>
                </anchor>
              </controlPr>
            </control>
          </mc:Choice>
        </mc:AlternateContent>
        <mc:AlternateContent xmlns:mc="http://schemas.openxmlformats.org/markup-compatibility/2006">
          <mc:Choice Requires="x14">
            <control shapeId="23576" r:id="rId10" name="Check Box 24">
              <controlPr defaultSize="0" autoFill="0" autoLine="0" autoPict="0">
                <anchor moveWithCells="1">
                  <from>
                    <xdr:col>1</xdr:col>
                    <xdr:colOff>312420</xdr:colOff>
                    <xdr:row>15</xdr:row>
                    <xdr:rowOff>274320</xdr:rowOff>
                  </from>
                  <to>
                    <xdr:col>1</xdr:col>
                    <xdr:colOff>541020</xdr:colOff>
                    <xdr:row>16</xdr:row>
                    <xdr:rowOff>297180</xdr:rowOff>
                  </to>
                </anchor>
              </controlPr>
            </control>
          </mc:Choice>
        </mc:AlternateContent>
        <mc:AlternateContent xmlns:mc="http://schemas.openxmlformats.org/markup-compatibility/2006">
          <mc:Choice Requires="x14">
            <control shapeId="23577" r:id="rId11" name="Check Box 25">
              <controlPr defaultSize="0" autoFill="0" autoLine="0" autoPict="0">
                <anchor moveWithCells="1">
                  <from>
                    <xdr:col>1</xdr:col>
                    <xdr:colOff>327660</xdr:colOff>
                    <xdr:row>16</xdr:row>
                    <xdr:rowOff>297180</xdr:rowOff>
                  </from>
                  <to>
                    <xdr:col>1</xdr:col>
                    <xdr:colOff>556260</xdr:colOff>
                    <xdr:row>18</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AFE2-1740-4811-BC40-8801B96C66CC}">
  <sheetPr>
    <tabColor rgb="FFFFFF00"/>
    <pageSetUpPr fitToPage="1"/>
  </sheetPr>
  <dimension ref="A1:S20"/>
  <sheetViews>
    <sheetView view="pageBreakPreview" topLeftCell="H1" zoomScale="85" zoomScaleNormal="100" zoomScaleSheetLayoutView="85" workbookViewId="0">
      <selection activeCell="B1" sqref="B1:K1"/>
    </sheetView>
  </sheetViews>
  <sheetFormatPr defaultColWidth="9" defaultRowHeight="13.2"/>
  <cols>
    <col min="1" max="1" width="37.88671875" style="54" customWidth="1"/>
    <col min="2" max="4" width="15.109375" style="55" customWidth="1"/>
    <col min="5" max="5" width="22.44140625" style="55" customWidth="1"/>
    <col min="6" max="6" width="18.21875" style="55" customWidth="1"/>
    <col min="7" max="7" width="29.44140625" style="54" customWidth="1"/>
    <col min="8" max="8" width="36.88671875" style="54" customWidth="1"/>
    <col min="9" max="11" width="15.109375" style="55" customWidth="1"/>
    <col min="12" max="12" width="42.109375" style="54" customWidth="1"/>
    <col min="13" max="13" width="187.21875" style="58" customWidth="1"/>
    <col min="14" max="19" width="14.6640625" style="54" customWidth="1"/>
    <col min="20" max="20" width="18.88671875" style="54" customWidth="1"/>
    <col min="21" max="21" width="9" style="54"/>
    <col min="22" max="28" width="9" style="54" customWidth="1"/>
    <col min="29" max="16384" width="9" style="54"/>
  </cols>
  <sheetData>
    <row r="1" spans="1:19" ht="25.5" customHeight="1">
      <c r="A1" s="52" t="s">
        <v>117</v>
      </c>
      <c r="B1" s="53"/>
      <c r="C1" s="53"/>
      <c r="D1" s="53"/>
      <c r="E1" s="53"/>
      <c r="F1" s="53"/>
      <c r="H1" s="52"/>
      <c r="J1" s="56"/>
      <c r="K1" s="56" t="s">
        <v>93</v>
      </c>
      <c r="L1" s="57">
        <f>'【訪看ST】賃上げ支援事業（申請書）'!G1</f>
        <v>0</v>
      </c>
    </row>
    <row r="2" spans="1:19" ht="46.5" customHeight="1">
      <c r="A2" s="212" t="s">
        <v>129</v>
      </c>
      <c r="B2" s="213"/>
      <c r="C2" s="213"/>
      <c r="D2" s="213"/>
      <c r="E2" s="213"/>
      <c r="F2" s="213"/>
      <c r="G2" s="213"/>
      <c r="H2" s="213"/>
      <c r="I2" s="213"/>
      <c r="J2" s="213"/>
      <c r="K2" s="213"/>
      <c r="L2" s="213"/>
      <c r="M2" s="58" t="s">
        <v>59</v>
      </c>
    </row>
    <row r="3" spans="1:19" ht="26.25" customHeight="1">
      <c r="A3" s="59" t="s">
        <v>58</v>
      </c>
      <c r="B3" s="60"/>
      <c r="C3" s="60"/>
      <c r="D3" s="60"/>
      <c r="E3" s="60"/>
      <c r="F3" s="60"/>
      <c r="G3" s="61">
        <f>'【訪看ST】賃上げ支援事業（申請書）'!G2</f>
        <v>0</v>
      </c>
      <c r="H3" s="59" t="s">
        <v>81</v>
      </c>
      <c r="I3" s="60"/>
      <c r="J3" s="60"/>
      <c r="K3" s="60"/>
      <c r="L3" s="43">
        <f>SUM($L$11:$L$14,$L$17:$L$20)</f>
        <v>0</v>
      </c>
    </row>
    <row r="4" spans="1:19" ht="26.25" customHeight="1">
      <c r="A4" s="59" t="s">
        <v>92</v>
      </c>
      <c r="B4" s="60"/>
      <c r="C4" s="60"/>
      <c r="D4" s="60"/>
      <c r="E4" s="60"/>
      <c r="F4" s="60"/>
      <c r="G4" s="61">
        <f>'【訪看ST】賃上げ支援事業（申請書）'!G3</f>
        <v>0</v>
      </c>
      <c r="H4" s="59" t="s">
        <v>82</v>
      </c>
      <c r="I4" s="60"/>
      <c r="J4" s="60"/>
      <c r="K4" s="60"/>
      <c r="L4" s="43">
        <f>'【訪看ST】賃上げ支援事業（申請書）'!E33</f>
        <v>0</v>
      </c>
    </row>
    <row r="5" spans="1:19" ht="26.25" customHeight="1">
      <c r="A5" s="59" t="s">
        <v>96</v>
      </c>
      <c r="B5" s="60"/>
      <c r="C5" s="60"/>
      <c r="D5" s="60"/>
      <c r="E5" s="60"/>
      <c r="F5" s="60"/>
      <c r="G5" s="61" t="str">
        <f>IF(COUNTIF($F$15:$F$20,"×"),"×","○")</f>
        <v>○</v>
      </c>
      <c r="H5" s="59" t="s">
        <v>80</v>
      </c>
      <c r="I5" s="60"/>
      <c r="J5" s="60"/>
      <c r="K5" s="60"/>
      <c r="L5" s="43" t="str">
        <f>IF(L3&gt;=L4,"○","×")</f>
        <v>○</v>
      </c>
    </row>
    <row r="6" spans="1:19" ht="26.25" customHeight="1">
      <c r="A6" s="59" t="s">
        <v>121</v>
      </c>
      <c r="B6" s="60"/>
      <c r="C6" s="60"/>
      <c r="D6" s="60"/>
      <c r="E6" s="60"/>
      <c r="F6" s="60"/>
      <c r="G6" s="89" t="s">
        <v>120</v>
      </c>
      <c r="H6" s="59" t="s">
        <v>83</v>
      </c>
      <c r="I6" s="60"/>
      <c r="J6" s="60"/>
      <c r="K6" s="60"/>
      <c r="L6" s="43">
        <f>IF(ROUNDDOWN(L4-L3,-3)&lt;=0,0,ROUNDDOWN(L4-L3,-3))</f>
        <v>0</v>
      </c>
      <c r="N6" s="54" t="s">
        <v>60</v>
      </c>
      <c r="O6" s="54" t="s">
        <v>55</v>
      </c>
    </row>
    <row r="7" spans="1:19" ht="26.25" customHeight="1">
      <c r="A7" s="59" t="s">
        <v>119</v>
      </c>
      <c r="B7" s="60"/>
      <c r="C7" s="60"/>
      <c r="D7" s="60"/>
      <c r="E7" s="60"/>
      <c r="F7" s="60"/>
      <c r="G7" s="62" t="s">
        <v>95</v>
      </c>
      <c r="H7" s="59" t="s">
        <v>84</v>
      </c>
      <c r="I7" s="60"/>
      <c r="J7" s="60"/>
      <c r="K7" s="60"/>
      <c r="L7" s="62">
        <f>MIN(L3,L4)</f>
        <v>0</v>
      </c>
      <c r="N7" s="54" t="s">
        <v>60</v>
      </c>
      <c r="O7" s="54" t="s">
        <v>55</v>
      </c>
    </row>
    <row r="8" spans="1:19" ht="41.25" customHeight="1">
      <c r="A8" s="214" t="s">
        <v>71</v>
      </c>
      <c r="B8" s="214"/>
      <c r="C8" s="214"/>
      <c r="D8" s="214"/>
      <c r="E8" s="214"/>
      <c r="F8" s="214"/>
      <c r="G8" s="214"/>
      <c r="H8" s="214" t="s">
        <v>79</v>
      </c>
      <c r="I8" s="214"/>
      <c r="J8" s="214"/>
      <c r="K8" s="214"/>
      <c r="L8" s="214"/>
      <c r="M8" s="63"/>
    </row>
    <row r="9" spans="1:19" ht="30.75" customHeight="1">
      <c r="A9" s="50" t="s">
        <v>124</v>
      </c>
      <c r="B9" s="65"/>
      <c r="C9" s="65"/>
      <c r="D9" s="65"/>
      <c r="E9" s="65"/>
      <c r="F9" s="66"/>
      <c r="G9" s="67"/>
      <c r="H9" s="64" t="str">
        <f>A9</f>
        <v>対象職員の賃金改善実績の有無（右欄に○・×を記載）</v>
      </c>
      <c r="I9" s="65"/>
      <c r="J9" s="65"/>
      <c r="K9" s="66"/>
      <c r="L9" s="103">
        <f>G9</f>
        <v>0</v>
      </c>
      <c r="M9" s="69" t="s">
        <v>128</v>
      </c>
      <c r="N9" s="54" t="s">
        <v>60</v>
      </c>
      <c r="O9" s="54" t="s">
        <v>55</v>
      </c>
    </row>
    <row r="10" spans="1:19" ht="72.75" customHeight="1">
      <c r="A10" s="70" t="s">
        <v>68</v>
      </c>
      <c r="B10" s="71" t="s">
        <v>97</v>
      </c>
      <c r="C10" s="71" t="s">
        <v>125</v>
      </c>
      <c r="D10" s="71" t="s">
        <v>94</v>
      </c>
      <c r="E10" s="71" t="s">
        <v>98</v>
      </c>
      <c r="F10" s="71" t="s">
        <v>99</v>
      </c>
      <c r="G10" s="71" t="s">
        <v>100</v>
      </c>
      <c r="H10" s="70" t="s">
        <v>68</v>
      </c>
      <c r="I10" s="71" t="s">
        <v>97</v>
      </c>
      <c r="J10" s="71" t="s">
        <v>125</v>
      </c>
      <c r="K10" s="71" t="s">
        <v>94</v>
      </c>
      <c r="L10" s="71" t="s">
        <v>73</v>
      </c>
      <c r="M10" s="69" t="s">
        <v>101</v>
      </c>
    </row>
    <row r="11" spans="1:19" ht="41.25" customHeight="1">
      <c r="A11" s="72" t="s">
        <v>77</v>
      </c>
      <c r="B11" s="73"/>
      <c r="C11" s="74"/>
      <c r="D11" s="75"/>
      <c r="E11" s="74"/>
      <c r="F11" s="103" t="str">
        <f>IF(E11&gt;=C11,"○","×")</f>
        <v>○</v>
      </c>
      <c r="G11" s="76" t="e">
        <f>((B11*C11*D11)/B11)/D11</f>
        <v>#DIV/0!</v>
      </c>
      <c r="H11" s="72" t="s">
        <v>72</v>
      </c>
      <c r="I11" s="77">
        <f t="shared" ref="I11:K13" si="0">B11</f>
        <v>0</v>
      </c>
      <c r="J11" s="76">
        <f t="shared" ref="J11:J12" si="1">C11</f>
        <v>0</v>
      </c>
      <c r="K11" s="78">
        <f t="shared" ref="K11:K12" si="2">D11</f>
        <v>0</v>
      </c>
      <c r="L11" s="76">
        <f>I11*J11*K11</f>
        <v>0</v>
      </c>
      <c r="M11" s="69" t="s">
        <v>130</v>
      </c>
    </row>
    <row r="12" spans="1:19" ht="41.25" customHeight="1">
      <c r="A12" s="72" t="s">
        <v>76</v>
      </c>
      <c r="B12" s="73"/>
      <c r="C12" s="74"/>
      <c r="D12" s="75"/>
      <c r="E12" s="74"/>
      <c r="F12" s="103" t="str">
        <f>IF(E12&gt;=C12,"○","×")</f>
        <v>○</v>
      </c>
      <c r="G12" s="76" t="e">
        <f>((B12*C12*D12)/B12)/D12</f>
        <v>#DIV/0!</v>
      </c>
      <c r="H12" s="72" t="s">
        <v>74</v>
      </c>
      <c r="I12" s="77">
        <f t="shared" si="0"/>
        <v>0</v>
      </c>
      <c r="J12" s="76">
        <f t="shared" si="1"/>
        <v>0</v>
      </c>
      <c r="K12" s="78">
        <f t="shared" si="2"/>
        <v>0</v>
      </c>
      <c r="L12" s="76">
        <f>I12*J12*K12</f>
        <v>0</v>
      </c>
      <c r="M12" s="69" t="s">
        <v>69</v>
      </c>
    </row>
    <row r="13" spans="1:19" s="102" customFormat="1" ht="41.25" customHeight="1">
      <c r="A13" s="93" t="s">
        <v>78</v>
      </c>
      <c r="B13" s="94"/>
      <c r="C13" s="95"/>
      <c r="D13" s="96"/>
      <c r="E13" s="95"/>
      <c r="F13" s="97" t="e">
        <f>IF(E13&gt;=G13,"○","×")</f>
        <v>#DIV/0!</v>
      </c>
      <c r="G13" s="98" t="e">
        <f>(B13*C13)/B13/D13</f>
        <v>#DIV/0!</v>
      </c>
      <c r="H13" s="93" t="s">
        <v>75</v>
      </c>
      <c r="I13" s="99">
        <f t="shared" si="0"/>
        <v>0</v>
      </c>
      <c r="J13" s="98">
        <f t="shared" si="0"/>
        <v>0</v>
      </c>
      <c r="K13" s="96">
        <f t="shared" si="0"/>
        <v>0</v>
      </c>
      <c r="L13" s="98">
        <f>I13*J13</f>
        <v>0</v>
      </c>
      <c r="M13" s="100" t="s">
        <v>70</v>
      </c>
      <c r="N13" s="101">
        <v>1</v>
      </c>
      <c r="O13" s="101">
        <v>2</v>
      </c>
      <c r="P13" s="101">
        <v>3</v>
      </c>
      <c r="Q13" s="101">
        <v>4</v>
      </c>
      <c r="R13" s="101"/>
      <c r="S13" s="101"/>
    </row>
    <row r="14" spans="1:19" ht="73.5" customHeight="1">
      <c r="A14" s="209" t="s">
        <v>102</v>
      </c>
      <c r="B14" s="210"/>
      <c r="C14" s="210"/>
      <c r="D14" s="210"/>
      <c r="E14" s="76">
        <f>'【訪問看護ＳＴ】別紙（2.0％超部分算定シート）'!T5</f>
        <v>0</v>
      </c>
      <c r="F14" s="104" t="str">
        <f>'【訪問看護ＳＴ】別紙（2.0％超部分算定シート）'!J5</f>
        <v>○</v>
      </c>
      <c r="G14" s="76" t="e">
        <f>'【訪問看護ＳＴ】別紙（2.0％超部分算定シート）'!K5</f>
        <v>#DIV/0!</v>
      </c>
      <c r="H14" s="209" t="s">
        <v>102</v>
      </c>
      <c r="I14" s="210"/>
      <c r="J14" s="210"/>
      <c r="K14" s="210"/>
      <c r="L14" s="76">
        <f>'【訪問看護ＳＴ】別紙（2.0％超部分算定シート）'!L5</f>
        <v>0</v>
      </c>
      <c r="M14" s="69" t="s">
        <v>103</v>
      </c>
    </row>
    <row r="15" spans="1:19" ht="56.25" customHeight="1">
      <c r="A15" s="50" t="s">
        <v>126</v>
      </c>
      <c r="B15" s="65"/>
      <c r="C15" s="65"/>
      <c r="D15" s="65"/>
      <c r="E15" s="65"/>
      <c r="F15" s="66"/>
      <c r="G15" s="67"/>
      <c r="H15" s="64" t="str">
        <f>A15</f>
        <v>（職種内訳）○○の賃金改善実績の有無（右欄に○・×を記載）</v>
      </c>
      <c r="I15" s="65"/>
      <c r="J15" s="65"/>
      <c r="K15" s="66"/>
      <c r="L15" s="68">
        <f>G15</f>
        <v>0</v>
      </c>
      <c r="M15" s="69" t="s">
        <v>128</v>
      </c>
      <c r="N15" s="54" t="s">
        <v>60</v>
      </c>
      <c r="O15" s="54" t="s">
        <v>55</v>
      </c>
    </row>
    <row r="16" spans="1:19" ht="72.75" customHeight="1">
      <c r="A16" s="70" t="s">
        <v>68</v>
      </c>
      <c r="B16" s="71" t="s">
        <v>97</v>
      </c>
      <c r="C16" s="71" t="s">
        <v>125</v>
      </c>
      <c r="D16" s="71" t="s">
        <v>94</v>
      </c>
      <c r="E16" s="71" t="s">
        <v>98</v>
      </c>
      <c r="F16" s="71" t="s">
        <v>99</v>
      </c>
      <c r="G16" s="71" t="s">
        <v>100</v>
      </c>
      <c r="H16" s="70" t="s">
        <v>68</v>
      </c>
      <c r="I16" s="71" t="s">
        <v>97</v>
      </c>
      <c r="J16" s="71" t="s">
        <v>125</v>
      </c>
      <c r="K16" s="71" t="s">
        <v>94</v>
      </c>
      <c r="L16" s="71" t="s">
        <v>73</v>
      </c>
      <c r="M16" s="69" t="s">
        <v>101</v>
      </c>
    </row>
    <row r="17" spans="1:19" ht="41.25" customHeight="1">
      <c r="A17" s="72" t="s">
        <v>77</v>
      </c>
      <c r="B17" s="73"/>
      <c r="C17" s="74"/>
      <c r="D17" s="75"/>
      <c r="E17" s="74"/>
      <c r="F17" s="68" t="str">
        <f>IF(E17&gt;=C17,"○","×")</f>
        <v>○</v>
      </c>
      <c r="G17" s="76" t="e">
        <f>((B17*C17*D17)/B17)/D17</f>
        <v>#DIV/0!</v>
      </c>
      <c r="H17" s="72" t="s">
        <v>72</v>
      </c>
      <c r="I17" s="77">
        <f t="shared" ref="I17:K19" si="3">B17</f>
        <v>0</v>
      </c>
      <c r="J17" s="76">
        <f t="shared" si="3"/>
        <v>0</v>
      </c>
      <c r="K17" s="78">
        <f t="shared" si="3"/>
        <v>0</v>
      </c>
      <c r="L17" s="76">
        <f>I17*J17*K17</f>
        <v>0</v>
      </c>
      <c r="M17" s="69" t="s">
        <v>130</v>
      </c>
    </row>
    <row r="18" spans="1:19" ht="41.25" customHeight="1">
      <c r="A18" s="72" t="s">
        <v>76</v>
      </c>
      <c r="B18" s="73"/>
      <c r="C18" s="74"/>
      <c r="D18" s="75"/>
      <c r="E18" s="74"/>
      <c r="F18" s="68" t="str">
        <f>IF(E18&gt;=C18,"○","×")</f>
        <v>○</v>
      </c>
      <c r="G18" s="76" t="e">
        <f>((B18*C18*D18)/B18)/D18</f>
        <v>#DIV/0!</v>
      </c>
      <c r="H18" s="72" t="s">
        <v>74</v>
      </c>
      <c r="I18" s="77">
        <f t="shared" si="3"/>
        <v>0</v>
      </c>
      <c r="J18" s="76">
        <f t="shared" si="3"/>
        <v>0</v>
      </c>
      <c r="K18" s="78">
        <f t="shared" si="3"/>
        <v>0</v>
      </c>
      <c r="L18" s="76">
        <f>I18*J18*K18</f>
        <v>0</v>
      </c>
      <c r="M18" s="69" t="s">
        <v>69</v>
      </c>
    </row>
    <row r="19" spans="1:19" s="102" customFormat="1" ht="41.25" customHeight="1">
      <c r="A19" s="93" t="s">
        <v>78</v>
      </c>
      <c r="B19" s="94"/>
      <c r="C19" s="95"/>
      <c r="D19" s="96"/>
      <c r="E19" s="95"/>
      <c r="F19" s="97" t="e">
        <f>IF(E19&gt;=G19,"○","×")</f>
        <v>#DIV/0!</v>
      </c>
      <c r="G19" s="98" t="e">
        <f>(B19*C19)/B19/D19</f>
        <v>#DIV/0!</v>
      </c>
      <c r="H19" s="93" t="s">
        <v>75</v>
      </c>
      <c r="I19" s="99">
        <f t="shared" si="3"/>
        <v>0</v>
      </c>
      <c r="J19" s="98">
        <f t="shared" si="3"/>
        <v>0</v>
      </c>
      <c r="K19" s="96">
        <f t="shared" si="3"/>
        <v>0</v>
      </c>
      <c r="L19" s="98">
        <f>I19*J19</f>
        <v>0</v>
      </c>
      <c r="M19" s="100" t="s">
        <v>70</v>
      </c>
      <c r="N19" s="101">
        <v>1</v>
      </c>
      <c r="O19" s="101">
        <v>2</v>
      </c>
      <c r="P19" s="101">
        <v>3</v>
      </c>
      <c r="Q19" s="101">
        <v>4</v>
      </c>
      <c r="R19" s="101"/>
      <c r="S19" s="101"/>
    </row>
    <row r="20" spans="1:19" ht="73.5" customHeight="1">
      <c r="A20" s="209" t="s">
        <v>102</v>
      </c>
      <c r="B20" s="210"/>
      <c r="C20" s="210"/>
      <c r="D20" s="210"/>
      <c r="E20" s="76">
        <f>'【訪問看護ＳＴ】別紙（2.0％超部分算定シート）'!I8</f>
        <v>0</v>
      </c>
      <c r="F20" s="79" t="str">
        <f>'【訪問看護ＳＴ】別紙（2.0％超部分算定シート）'!J8</f>
        <v>○</v>
      </c>
      <c r="G20" s="76" t="e">
        <f>'【訪問看護ＳＴ】別紙（2.0％超部分算定シート）'!K8</f>
        <v>#DIV/0!</v>
      </c>
      <c r="H20" s="209" t="s">
        <v>102</v>
      </c>
      <c r="I20" s="210"/>
      <c r="J20" s="210"/>
      <c r="K20" s="210"/>
      <c r="L20" s="76">
        <f>'【訪問看護ＳＴ】別紙（2.0％超部分算定シート）'!L8</f>
        <v>0</v>
      </c>
      <c r="M20" s="69" t="s">
        <v>103</v>
      </c>
    </row>
  </sheetData>
  <mergeCells count="7">
    <mergeCell ref="A2:L2"/>
    <mergeCell ref="A8:G8"/>
    <mergeCell ref="H8:L8"/>
    <mergeCell ref="A20:D20"/>
    <mergeCell ref="H20:K20"/>
    <mergeCell ref="A14:D14"/>
    <mergeCell ref="H14:K14"/>
  </mergeCells>
  <phoneticPr fontId="36"/>
  <conditionalFormatting sqref="A14 G14:H14 L14">
    <cfRule type="expression" dxfId="15" priority="3">
      <formula>$G$2="×"</formula>
    </cfRule>
  </conditionalFormatting>
  <conditionalFormatting sqref="A20 G20:H20 L20">
    <cfRule type="expression" dxfId="14" priority="6">
      <formula>$G$2="×"</formula>
    </cfRule>
  </conditionalFormatting>
  <conditionalFormatting sqref="A7:G7">
    <cfRule type="expression" dxfId="13" priority="4">
      <formula>$G$6="○"</formula>
    </cfRule>
    <cfRule type="expression" dxfId="12" priority="5">
      <formula>$G$6</formula>
    </cfRule>
  </conditionalFormatting>
  <conditionalFormatting sqref="A11:L13">
    <cfRule type="expression" dxfId="11" priority="2">
      <formula>$G$2="×"</formula>
    </cfRule>
  </conditionalFormatting>
  <conditionalFormatting sqref="A17:L19">
    <cfRule type="expression" dxfId="10" priority="1">
      <formula>$G$2="×"</formula>
    </cfRule>
  </conditionalFormatting>
  <dataValidations count="4">
    <dataValidation type="list" allowBlank="1" showInputMessage="1" showErrorMessage="1" sqref="G6" xr:uid="{66386CDF-C6DF-4BE0-9230-DC447190D458}">
      <formula1>$N$6:$O$6</formula1>
    </dataValidation>
    <dataValidation type="list" allowBlank="1" showInputMessage="1" showErrorMessage="1" sqref="G7" xr:uid="{7ABE8F14-CF0E-41B3-B289-F6959B5977C2}">
      <formula1>$N$7:$O$7</formula1>
    </dataValidation>
    <dataValidation type="list" allowBlank="1" showInputMessage="1" showErrorMessage="1" sqref="G15 G9" xr:uid="{8047CDA7-63A8-448A-ACF6-4EF033D40F0D}">
      <formula1>#REF!</formula1>
    </dataValidation>
    <dataValidation type="list" allowBlank="1" showInputMessage="1" showErrorMessage="1" sqref="D13 D19" xr:uid="{6C8F1CB7-23B6-400E-8C5C-2E48B9E0EC27}">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451E-91ED-47C5-9CD8-6301B855B5CF}">
  <sheetPr>
    <tabColor rgb="FFFFFF00"/>
    <pageSetUpPr fitToPage="1"/>
  </sheetPr>
  <dimension ref="A1:O8"/>
  <sheetViews>
    <sheetView view="pageBreakPreview" zoomScaleNormal="100" zoomScaleSheetLayoutView="70" workbookViewId="0">
      <selection activeCell="B1" sqref="B1:K1"/>
    </sheetView>
  </sheetViews>
  <sheetFormatPr defaultColWidth="9" defaultRowHeight="13.2"/>
  <cols>
    <col min="1" max="1" width="37.88671875" style="54" customWidth="1"/>
    <col min="2" max="5" width="15.109375" style="55" customWidth="1"/>
    <col min="6" max="6" width="16.44140625" style="55" customWidth="1"/>
    <col min="7" max="7" width="24.21875" style="55" customWidth="1"/>
    <col min="8" max="8" width="19.77734375" style="55" customWidth="1"/>
    <col min="9" max="9" width="22.109375" style="55" customWidth="1"/>
    <col min="10" max="11" width="18.21875" style="55" customWidth="1"/>
    <col min="12" max="12" width="42.109375" style="54" customWidth="1"/>
    <col min="13" max="13" width="187.21875" style="58" customWidth="1"/>
    <col min="14" max="19" width="14.6640625" style="54" customWidth="1"/>
    <col min="20" max="20" width="18.88671875" style="54" customWidth="1"/>
    <col min="21" max="21" width="9" style="54"/>
    <col min="22" max="28" width="9" style="54" customWidth="1"/>
    <col min="29" max="16384" width="9" style="54"/>
  </cols>
  <sheetData>
    <row r="1" spans="1:15" ht="51" customHeight="1">
      <c r="A1" s="88" t="s">
        <v>117</v>
      </c>
      <c r="B1" s="220" t="s">
        <v>104</v>
      </c>
      <c r="C1" s="220"/>
      <c r="D1" s="220"/>
      <c r="E1" s="220"/>
      <c r="F1" s="220"/>
      <c r="G1" s="220"/>
      <c r="H1" s="220"/>
      <c r="I1" s="220"/>
      <c r="J1" s="220"/>
      <c r="K1" s="220"/>
      <c r="L1" s="80"/>
    </row>
    <row r="2" spans="1:15" ht="41.25" customHeight="1">
      <c r="A2" s="221" t="s">
        <v>71</v>
      </c>
      <c r="B2" s="222"/>
      <c r="C2" s="222"/>
      <c r="D2" s="222"/>
      <c r="E2" s="222"/>
      <c r="F2" s="222"/>
      <c r="G2" s="222"/>
      <c r="H2" s="222"/>
      <c r="I2" s="222"/>
      <c r="J2" s="222"/>
      <c r="K2" s="223"/>
      <c r="L2" s="68" t="s">
        <v>73</v>
      </c>
      <c r="M2" s="63"/>
    </row>
    <row r="3" spans="1:15" ht="33" customHeight="1">
      <c r="A3" s="64" t="str">
        <f>【訪問看護ＳＴ】【総額及び平均額】賃上げ支援事業実績報告書!A9</f>
        <v>対象職員の賃金改善実績の有無（右欄に○・×を記載）</v>
      </c>
      <c r="B3" s="81"/>
      <c r="C3" s="81"/>
      <c r="D3" s="81"/>
      <c r="E3" s="81"/>
      <c r="F3" s="81"/>
      <c r="G3" s="81"/>
      <c r="H3" s="81"/>
      <c r="I3" s="81"/>
      <c r="J3" s="81"/>
      <c r="K3" s="82"/>
      <c r="L3" s="67"/>
      <c r="M3" s="69" t="s">
        <v>105</v>
      </c>
      <c r="N3" s="54" t="s">
        <v>60</v>
      </c>
      <c r="O3" s="54" t="s">
        <v>55</v>
      </c>
    </row>
    <row r="4" spans="1:15" ht="72.75" customHeight="1">
      <c r="A4" s="70" t="s">
        <v>68</v>
      </c>
      <c r="B4" s="71" t="s">
        <v>106</v>
      </c>
      <c r="C4" s="71" t="s">
        <v>107</v>
      </c>
      <c r="D4" s="71" t="s">
        <v>108</v>
      </c>
      <c r="E4" s="71" t="s">
        <v>109</v>
      </c>
      <c r="F4" s="71" t="s">
        <v>110</v>
      </c>
      <c r="G4" s="71" t="s">
        <v>111</v>
      </c>
      <c r="H4" s="71" t="s">
        <v>112</v>
      </c>
      <c r="I4" s="71" t="s">
        <v>98</v>
      </c>
      <c r="J4" s="71" t="s">
        <v>113</v>
      </c>
      <c r="K4" s="71" t="s">
        <v>100</v>
      </c>
      <c r="L4" s="71" t="s">
        <v>73</v>
      </c>
      <c r="M4" s="69" t="s">
        <v>101</v>
      </c>
    </row>
    <row r="5" spans="1:15" ht="84.75" customHeight="1">
      <c r="A5" s="72" t="s">
        <v>114</v>
      </c>
      <c r="B5" s="74"/>
      <c r="C5" s="74"/>
      <c r="D5" s="83" t="e">
        <f>C5/B5</f>
        <v>#DIV/0!</v>
      </c>
      <c r="E5" s="84" t="e">
        <f>(D5-0.02)*B5</f>
        <v>#DIV/0!</v>
      </c>
      <c r="F5" s="85"/>
      <c r="G5" s="86"/>
      <c r="H5" s="87"/>
      <c r="I5" s="74"/>
      <c r="J5" s="103" t="str">
        <f>IF(I5&gt;=C5,"○","×")</f>
        <v>○</v>
      </c>
      <c r="K5" s="76" t="e">
        <f>((F5*G5*H5)/H5)/G5</f>
        <v>#DIV/0!</v>
      </c>
      <c r="L5" s="76">
        <f>F5*G5*H5</f>
        <v>0</v>
      </c>
      <c r="M5" s="69" t="s">
        <v>115</v>
      </c>
    </row>
    <row r="6" spans="1:15" ht="57.75" customHeight="1">
      <c r="A6" s="64" t="str">
        <f>【訪問看護ＳＴ】【総額及び平均額】賃上げ支援事業実績報告書!A15</f>
        <v>（職種内訳）○○の賃金改善実績の有無（右欄に○・×を記載）</v>
      </c>
      <c r="B6" s="81"/>
      <c r="C6" s="81"/>
      <c r="D6" s="81"/>
      <c r="E6" s="81"/>
      <c r="F6" s="81"/>
      <c r="G6" s="81"/>
      <c r="H6" s="81"/>
      <c r="I6" s="81"/>
      <c r="J6" s="81"/>
      <c r="K6" s="82"/>
      <c r="L6" s="67"/>
      <c r="M6" s="69" t="s">
        <v>105</v>
      </c>
      <c r="N6" s="54" t="s">
        <v>60</v>
      </c>
      <c r="O6" s="54" t="s">
        <v>55</v>
      </c>
    </row>
    <row r="7" spans="1:15" ht="72.75" customHeight="1">
      <c r="A7" s="70" t="s">
        <v>68</v>
      </c>
      <c r="B7" s="71" t="s">
        <v>106</v>
      </c>
      <c r="C7" s="71" t="s">
        <v>107</v>
      </c>
      <c r="D7" s="71" t="s">
        <v>108</v>
      </c>
      <c r="E7" s="71" t="s">
        <v>109</v>
      </c>
      <c r="F7" s="71" t="s">
        <v>110</v>
      </c>
      <c r="G7" s="71" t="s">
        <v>111</v>
      </c>
      <c r="H7" s="71" t="s">
        <v>112</v>
      </c>
      <c r="I7" s="71" t="s">
        <v>98</v>
      </c>
      <c r="J7" s="71" t="s">
        <v>113</v>
      </c>
      <c r="K7" s="71" t="s">
        <v>100</v>
      </c>
      <c r="L7" s="71" t="s">
        <v>73</v>
      </c>
      <c r="M7" s="69" t="s">
        <v>101</v>
      </c>
    </row>
    <row r="8" spans="1:15" ht="84.75" customHeight="1">
      <c r="A8" s="72" t="s">
        <v>114</v>
      </c>
      <c r="B8" s="74"/>
      <c r="C8" s="74"/>
      <c r="D8" s="83" t="e">
        <f>C8/B8</f>
        <v>#DIV/0!</v>
      </c>
      <c r="E8" s="84" t="e">
        <f>(D8-0.02)*B8</f>
        <v>#DIV/0!</v>
      </c>
      <c r="F8" s="85"/>
      <c r="G8" s="86"/>
      <c r="H8" s="87"/>
      <c r="I8" s="74"/>
      <c r="J8" s="68" t="str">
        <f>IF(I8&gt;=C8,"○","×")</f>
        <v>○</v>
      </c>
      <c r="K8" s="76" t="e">
        <f>((F8*G8*H8)/H8)/G8</f>
        <v>#DIV/0!</v>
      </c>
      <c r="L8" s="76">
        <f>F8*G8*H8</f>
        <v>0</v>
      </c>
      <c r="M8" s="69" t="s">
        <v>115</v>
      </c>
    </row>
  </sheetData>
  <mergeCells count="2">
    <mergeCell ref="B1:K1"/>
    <mergeCell ref="A2:K2"/>
  </mergeCells>
  <phoneticPr fontId="36"/>
  <conditionalFormatting sqref="A5:J5 L5">
    <cfRule type="expression" dxfId="9" priority="2">
      <formula>#REF!="×"</formula>
    </cfRule>
  </conditionalFormatting>
  <conditionalFormatting sqref="A8:J8 L8">
    <cfRule type="expression" dxfId="8" priority="5">
      <formula>#REF!="×"</formula>
    </cfRule>
  </conditionalFormatting>
  <conditionalFormatting sqref="K5">
    <cfRule type="expression" dxfId="7" priority="1">
      <formula>$G$2="×"</formula>
    </cfRule>
  </conditionalFormatting>
  <conditionalFormatting sqref="K8">
    <cfRule type="expression" dxfId="6" priority="4">
      <formula>$G$2="×"</formula>
    </cfRule>
  </conditionalFormatting>
  <dataValidations count="1">
    <dataValidation type="list" allowBlank="1" showInputMessage="1" showErrorMessage="1" sqref="L6 L3" xr:uid="{4C31A324-8F3B-4A7B-9DA1-2D41E12D7CEA}">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9AF0-3D36-4FA1-B61B-3295AEEE8639}">
  <sheetPr>
    <tabColor theme="6"/>
    <pageSetUpPr fitToPage="1"/>
  </sheetPr>
  <dimension ref="A1:S20"/>
  <sheetViews>
    <sheetView view="pageBreakPreview" topLeftCell="H1" zoomScale="72" zoomScaleNormal="100" zoomScaleSheetLayoutView="70" workbookViewId="0">
      <selection activeCell="B4" sqref="B4:G4"/>
    </sheetView>
  </sheetViews>
  <sheetFormatPr defaultColWidth="9" defaultRowHeight="13.2"/>
  <cols>
    <col min="1" max="1" width="37.88671875" style="54" customWidth="1"/>
    <col min="2" max="4" width="15.109375" style="55" customWidth="1"/>
    <col min="5" max="5" width="22.44140625" style="55" customWidth="1"/>
    <col min="6" max="6" width="18.21875" style="55" customWidth="1"/>
    <col min="7" max="7" width="29.44140625" style="54" customWidth="1"/>
    <col min="8" max="8" width="36.88671875" style="54" customWidth="1"/>
    <col min="9" max="11" width="15.109375" style="55" customWidth="1"/>
    <col min="12" max="12" width="42.109375" style="54" customWidth="1"/>
    <col min="13" max="13" width="187.21875" style="58" customWidth="1"/>
    <col min="14" max="19" width="14.6640625" style="54" customWidth="1"/>
    <col min="20" max="20" width="18.88671875" style="54" customWidth="1"/>
    <col min="21" max="21" width="9" style="54"/>
    <col min="22" max="28" width="9" style="54" customWidth="1"/>
    <col min="29" max="16384" width="9" style="54"/>
  </cols>
  <sheetData>
    <row r="1" spans="1:19" ht="25.5" customHeight="1">
      <c r="A1" s="52" t="s">
        <v>118</v>
      </c>
      <c r="B1" s="53"/>
      <c r="C1" s="53"/>
      <c r="D1" s="53"/>
      <c r="E1" s="53"/>
      <c r="F1" s="53"/>
      <c r="H1" s="52"/>
      <c r="J1" s="56"/>
      <c r="K1" s="56" t="s">
        <v>93</v>
      </c>
      <c r="L1" s="57">
        <f>'【薬局】賃上げ支援事業（申請書）'!G1</f>
        <v>0</v>
      </c>
    </row>
    <row r="2" spans="1:19" ht="46.5" customHeight="1">
      <c r="A2" s="212" t="s">
        <v>129</v>
      </c>
      <c r="B2" s="213"/>
      <c r="C2" s="213"/>
      <c r="D2" s="213"/>
      <c r="E2" s="213"/>
      <c r="F2" s="213"/>
      <c r="G2" s="213"/>
      <c r="H2" s="213"/>
      <c r="I2" s="213"/>
      <c r="J2" s="213"/>
      <c r="K2" s="213"/>
      <c r="L2" s="213"/>
      <c r="M2" s="58" t="s">
        <v>59</v>
      </c>
    </row>
    <row r="3" spans="1:19" ht="26.25" customHeight="1">
      <c r="A3" s="59" t="s">
        <v>58</v>
      </c>
      <c r="B3" s="60"/>
      <c r="C3" s="60"/>
      <c r="D3" s="60"/>
      <c r="E3" s="60"/>
      <c r="F3" s="60"/>
      <c r="G3" s="61">
        <f>'【薬局】賃上げ支援事業（申請書）'!G2</f>
        <v>0</v>
      </c>
      <c r="H3" s="59" t="s">
        <v>81</v>
      </c>
      <c r="I3" s="60"/>
      <c r="J3" s="60"/>
      <c r="K3" s="60"/>
      <c r="L3" s="43">
        <f>SUM($L$11:$L$14,$L$17:$L$20)</f>
        <v>0</v>
      </c>
    </row>
    <row r="4" spans="1:19" ht="26.25" customHeight="1">
      <c r="A4" s="59" t="s">
        <v>92</v>
      </c>
      <c r="B4" s="60"/>
      <c r="C4" s="60"/>
      <c r="D4" s="60"/>
      <c r="E4" s="60"/>
      <c r="F4" s="60"/>
      <c r="G4" s="61">
        <f>'【薬局】賃上げ支援事業（申請書）'!G3</f>
        <v>0</v>
      </c>
      <c r="H4" s="59" t="s">
        <v>82</v>
      </c>
      <c r="I4" s="60"/>
      <c r="J4" s="60"/>
      <c r="K4" s="60"/>
      <c r="L4" s="43" t="e">
        <f>'【薬局】賃上げ支援事業（申請書）'!#REF!</f>
        <v>#REF!</v>
      </c>
    </row>
    <row r="5" spans="1:19" ht="26.25" customHeight="1">
      <c r="A5" s="59" t="s">
        <v>96</v>
      </c>
      <c r="B5" s="60"/>
      <c r="C5" s="60"/>
      <c r="D5" s="60"/>
      <c r="E5" s="60"/>
      <c r="F5" s="60"/>
      <c r="G5" s="61" t="str">
        <f>IF(COUNTIF($F$9:$F$20,"×"),"×","○")</f>
        <v>○</v>
      </c>
      <c r="H5" s="59" t="s">
        <v>80</v>
      </c>
      <c r="I5" s="60"/>
      <c r="J5" s="60"/>
      <c r="K5" s="60"/>
      <c r="L5" s="43" t="e">
        <f>IF(L3&gt;=L4,"○","×")</f>
        <v>#REF!</v>
      </c>
    </row>
    <row r="6" spans="1:19" ht="26.25" customHeight="1">
      <c r="A6" s="59" t="s">
        <v>119</v>
      </c>
      <c r="B6" s="60"/>
      <c r="C6" s="60"/>
      <c r="D6" s="60"/>
      <c r="E6" s="60"/>
      <c r="F6" s="60"/>
      <c r="G6" s="89" t="s">
        <v>95</v>
      </c>
      <c r="H6" s="59" t="s">
        <v>83</v>
      </c>
      <c r="I6" s="60"/>
      <c r="J6" s="60"/>
      <c r="K6" s="60"/>
      <c r="L6" s="43" t="e">
        <f>IF(ROUNDDOWN(L4-L3,-3)&lt;=0,0,ROUNDDOWN(L4-L3,-3))</f>
        <v>#REF!</v>
      </c>
      <c r="N6" s="54" t="s">
        <v>60</v>
      </c>
      <c r="O6" s="54" t="s">
        <v>55</v>
      </c>
    </row>
    <row r="7" spans="1:19" ht="26.25" customHeight="1">
      <c r="A7" s="90"/>
      <c r="B7" s="91"/>
      <c r="C7" s="91"/>
      <c r="D7" s="91"/>
      <c r="E7" s="91"/>
      <c r="F7" s="91"/>
      <c r="G7" s="92"/>
      <c r="H7" s="59" t="s">
        <v>84</v>
      </c>
      <c r="I7" s="60"/>
      <c r="J7" s="60"/>
      <c r="K7" s="60"/>
      <c r="L7" s="62" t="e">
        <f>MIN(L3,L4)</f>
        <v>#REF!</v>
      </c>
      <c r="N7" s="54" t="s">
        <v>60</v>
      </c>
      <c r="O7" s="54" t="s">
        <v>55</v>
      </c>
    </row>
    <row r="8" spans="1:19" ht="41.25" customHeight="1">
      <c r="A8" s="214" t="s">
        <v>71</v>
      </c>
      <c r="B8" s="214"/>
      <c r="C8" s="214"/>
      <c r="D8" s="214"/>
      <c r="E8" s="214"/>
      <c r="F8" s="214"/>
      <c r="G8" s="214"/>
      <c r="H8" s="214" t="s">
        <v>79</v>
      </c>
      <c r="I8" s="214"/>
      <c r="J8" s="214"/>
      <c r="K8" s="214"/>
      <c r="L8" s="214"/>
      <c r="M8" s="63"/>
    </row>
    <row r="9" spans="1:19" ht="30.75" customHeight="1">
      <c r="A9" s="50" t="s">
        <v>124</v>
      </c>
      <c r="B9" s="65"/>
      <c r="C9" s="65"/>
      <c r="D9" s="65"/>
      <c r="E9" s="65"/>
      <c r="F9" s="66"/>
      <c r="G9" s="67"/>
      <c r="H9" s="64" t="str">
        <f>A9</f>
        <v>対象職員の賃金改善実績の有無（右欄に○・×を記載）</v>
      </c>
      <c r="I9" s="65"/>
      <c r="J9" s="65"/>
      <c r="K9" s="66"/>
      <c r="L9" s="68">
        <f>G9</f>
        <v>0</v>
      </c>
      <c r="M9" s="69" t="s">
        <v>128</v>
      </c>
      <c r="N9" s="54" t="s">
        <v>60</v>
      </c>
      <c r="O9" s="54" t="s">
        <v>55</v>
      </c>
    </row>
    <row r="10" spans="1:19" ht="72.75" customHeight="1">
      <c r="A10" s="70" t="s">
        <v>68</v>
      </c>
      <c r="B10" s="71" t="s">
        <v>97</v>
      </c>
      <c r="C10" s="71" t="s">
        <v>125</v>
      </c>
      <c r="D10" s="71" t="s">
        <v>94</v>
      </c>
      <c r="E10" s="71" t="s">
        <v>98</v>
      </c>
      <c r="F10" s="71" t="s">
        <v>99</v>
      </c>
      <c r="G10" s="71" t="s">
        <v>100</v>
      </c>
      <c r="H10" s="70" t="s">
        <v>68</v>
      </c>
      <c r="I10" s="71" t="s">
        <v>97</v>
      </c>
      <c r="J10" s="71" t="s">
        <v>125</v>
      </c>
      <c r="K10" s="71" t="s">
        <v>94</v>
      </c>
      <c r="L10" s="71" t="s">
        <v>73</v>
      </c>
      <c r="M10" s="69" t="s">
        <v>101</v>
      </c>
    </row>
    <row r="11" spans="1:19" ht="41.25" customHeight="1">
      <c r="A11" s="72" t="s">
        <v>77</v>
      </c>
      <c r="B11" s="73"/>
      <c r="C11" s="74"/>
      <c r="D11" s="75"/>
      <c r="E11" s="74"/>
      <c r="F11" s="68" t="str">
        <f>IF(E11&gt;=C11,"○","×")</f>
        <v>○</v>
      </c>
      <c r="G11" s="76" t="e">
        <f>((B11*C11*D11)/B11)/D11</f>
        <v>#DIV/0!</v>
      </c>
      <c r="H11" s="72" t="s">
        <v>72</v>
      </c>
      <c r="I11" s="77">
        <f t="shared" ref="I11:K13" si="0">B11</f>
        <v>0</v>
      </c>
      <c r="J11" s="76">
        <f t="shared" si="0"/>
        <v>0</v>
      </c>
      <c r="K11" s="78">
        <f t="shared" si="0"/>
        <v>0</v>
      </c>
      <c r="L11" s="76">
        <f>I11*J11*K11</f>
        <v>0</v>
      </c>
      <c r="M11" s="69" t="s">
        <v>130</v>
      </c>
    </row>
    <row r="12" spans="1:19" ht="41.25" customHeight="1">
      <c r="A12" s="72" t="s">
        <v>76</v>
      </c>
      <c r="B12" s="73"/>
      <c r="C12" s="74"/>
      <c r="D12" s="75"/>
      <c r="E12" s="74"/>
      <c r="F12" s="68" t="str">
        <f>IF(E12&gt;=C12,"○","×")</f>
        <v>○</v>
      </c>
      <c r="G12" s="76" t="e">
        <f>((B12*C12*D12)/B12)/D12</f>
        <v>#DIV/0!</v>
      </c>
      <c r="H12" s="72" t="s">
        <v>74</v>
      </c>
      <c r="I12" s="77">
        <f t="shared" si="0"/>
        <v>0</v>
      </c>
      <c r="J12" s="76">
        <f t="shared" si="0"/>
        <v>0</v>
      </c>
      <c r="K12" s="78">
        <f t="shared" si="0"/>
        <v>0</v>
      </c>
      <c r="L12" s="76">
        <f>I12*J12*K12</f>
        <v>0</v>
      </c>
      <c r="M12" s="69" t="s">
        <v>69</v>
      </c>
    </row>
    <row r="13" spans="1:19" s="102" customFormat="1" ht="41.25" customHeight="1">
      <c r="A13" s="93" t="s">
        <v>78</v>
      </c>
      <c r="B13" s="94"/>
      <c r="C13" s="95"/>
      <c r="D13" s="96"/>
      <c r="E13" s="95"/>
      <c r="F13" s="97" t="e">
        <f>IF(E13&gt;=G13,"○","×")</f>
        <v>#DIV/0!</v>
      </c>
      <c r="G13" s="98" t="e">
        <f>(B13*C13)/B13/D13</f>
        <v>#DIV/0!</v>
      </c>
      <c r="H13" s="93" t="s">
        <v>75</v>
      </c>
      <c r="I13" s="99">
        <f t="shared" si="0"/>
        <v>0</v>
      </c>
      <c r="J13" s="98">
        <f t="shared" si="0"/>
        <v>0</v>
      </c>
      <c r="K13" s="96">
        <f t="shared" si="0"/>
        <v>0</v>
      </c>
      <c r="L13" s="98">
        <f>I13*J13</f>
        <v>0</v>
      </c>
      <c r="M13" s="100" t="s">
        <v>70</v>
      </c>
      <c r="N13" s="101">
        <v>1</v>
      </c>
      <c r="O13" s="101">
        <v>2</v>
      </c>
      <c r="P13" s="101">
        <v>3</v>
      </c>
      <c r="Q13" s="101">
        <v>4</v>
      </c>
      <c r="R13" s="101"/>
      <c r="S13" s="101"/>
    </row>
    <row r="14" spans="1:19" ht="73.5" customHeight="1">
      <c r="A14" s="209" t="s">
        <v>102</v>
      </c>
      <c r="B14" s="210"/>
      <c r="C14" s="210"/>
      <c r="D14" s="210"/>
      <c r="E14" s="76">
        <f>'【薬局】別紙（2.0％超部分算定シート）'!I5</f>
        <v>0</v>
      </c>
      <c r="F14" s="79" t="str">
        <f>'【薬局】別紙（2.0％超部分算定シート）'!J5</f>
        <v>○</v>
      </c>
      <c r="G14" s="76" t="e">
        <f>'【薬局】別紙（2.0％超部分算定シート）'!K5</f>
        <v>#DIV/0!</v>
      </c>
      <c r="H14" s="209" t="s">
        <v>102</v>
      </c>
      <c r="I14" s="210"/>
      <c r="J14" s="210"/>
      <c r="K14" s="210"/>
      <c r="L14" s="76">
        <f>'【薬局】別紙（2.0％超部分算定シート）'!L5</f>
        <v>0</v>
      </c>
      <c r="M14" s="69" t="s">
        <v>103</v>
      </c>
    </row>
    <row r="15" spans="1:19" ht="27" customHeight="1">
      <c r="A15" s="44" t="s">
        <v>126</v>
      </c>
      <c r="B15" s="65"/>
      <c r="C15" s="65"/>
      <c r="D15" s="65"/>
      <c r="E15" s="65"/>
      <c r="F15" s="66"/>
      <c r="G15" s="67"/>
      <c r="H15" s="64" t="str">
        <f>A15</f>
        <v>（職種内訳）○○の賃金改善実績の有無（右欄に○・×を記載）</v>
      </c>
      <c r="I15" s="65"/>
      <c r="J15" s="65"/>
      <c r="K15" s="66"/>
      <c r="L15" s="68">
        <f>G15</f>
        <v>0</v>
      </c>
      <c r="M15" s="69" t="s">
        <v>128</v>
      </c>
      <c r="N15" s="54" t="s">
        <v>60</v>
      </c>
      <c r="O15" s="54" t="s">
        <v>55</v>
      </c>
    </row>
    <row r="16" spans="1:19" ht="72.75" customHeight="1">
      <c r="A16" s="70" t="s">
        <v>68</v>
      </c>
      <c r="B16" s="71" t="s">
        <v>97</v>
      </c>
      <c r="C16" s="71" t="s">
        <v>125</v>
      </c>
      <c r="D16" s="71" t="s">
        <v>94</v>
      </c>
      <c r="E16" s="71" t="s">
        <v>98</v>
      </c>
      <c r="F16" s="71" t="s">
        <v>99</v>
      </c>
      <c r="G16" s="71" t="s">
        <v>100</v>
      </c>
      <c r="H16" s="70" t="s">
        <v>68</v>
      </c>
      <c r="I16" s="71" t="s">
        <v>97</v>
      </c>
      <c r="J16" s="71" t="s">
        <v>125</v>
      </c>
      <c r="K16" s="71" t="s">
        <v>94</v>
      </c>
      <c r="L16" s="71" t="s">
        <v>73</v>
      </c>
      <c r="M16" s="69" t="s">
        <v>101</v>
      </c>
    </row>
    <row r="17" spans="1:19" ht="41.25" customHeight="1">
      <c r="A17" s="72" t="s">
        <v>77</v>
      </c>
      <c r="B17" s="73"/>
      <c r="C17" s="74"/>
      <c r="D17" s="75"/>
      <c r="E17" s="74"/>
      <c r="F17" s="68" t="str">
        <f>IF(E17&gt;=C17,"○","×")</f>
        <v>○</v>
      </c>
      <c r="G17" s="76" t="e">
        <f>((B17*C17*D17)/B17)/D17</f>
        <v>#DIV/0!</v>
      </c>
      <c r="H17" s="72" t="s">
        <v>72</v>
      </c>
      <c r="I17" s="77">
        <f t="shared" ref="I17:K19" si="1">B17</f>
        <v>0</v>
      </c>
      <c r="J17" s="76">
        <f t="shared" si="1"/>
        <v>0</v>
      </c>
      <c r="K17" s="78">
        <f t="shared" si="1"/>
        <v>0</v>
      </c>
      <c r="L17" s="76">
        <f>I17*J17*K17</f>
        <v>0</v>
      </c>
      <c r="M17" s="69" t="s">
        <v>130</v>
      </c>
    </row>
    <row r="18" spans="1:19" ht="41.25" customHeight="1">
      <c r="A18" s="72" t="s">
        <v>76</v>
      </c>
      <c r="B18" s="73"/>
      <c r="C18" s="74"/>
      <c r="D18" s="75"/>
      <c r="E18" s="74"/>
      <c r="F18" s="68" t="str">
        <f>IF(E18&gt;=C18,"○","×")</f>
        <v>○</v>
      </c>
      <c r="G18" s="76" t="e">
        <f>((B18*C18*D18)/B18)/D18</f>
        <v>#DIV/0!</v>
      </c>
      <c r="H18" s="72" t="s">
        <v>74</v>
      </c>
      <c r="I18" s="77">
        <f t="shared" si="1"/>
        <v>0</v>
      </c>
      <c r="J18" s="76">
        <f t="shared" si="1"/>
        <v>0</v>
      </c>
      <c r="K18" s="78">
        <f t="shared" si="1"/>
        <v>0</v>
      </c>
      <c r="L18" s="76">
        <f>I18*J18*K18</f>
        <v>0</v>
      </c>
      <c r="M18" s="69" t="s">
        <v>69</v>
      </c>
    </row>
    <row r="19" spans="1:19" s="102" customFormat="1" ht="41.25" customHeight="1">
      <c r="A19" s="93" t="s">
        <v>78</v>
      </c>
      <c r="B19" s="94"/>
      <c r="C19" s="95"/>
      <c r="D19" s="96"/>
      <c r="E19" s="95"/>
      <c r="F19" s="97" t="e">
        <f>IF(E19&gt;=G19,"○","×")</f>
        <v>#DIV/0!</v>
      </c>
      <c r="G19" s="98" t="e">
        <f>(B19*C19)/B19/D19</f>
        <v>#DIV/0!</v>
      </c>
      <c r="H19" s="93" t="s">
        <v>75</v>
      </c>
      <c r="I19" s="99">
        <f t="shared" si="1"/>
        <v>0</v>
      </c>
      <c r="J19" s="98">
        <f t="shared" si="1"/>
        <v>0</v>
      </c>
      <c r="K19" s="96">
        <f t="shared" si="1"/>
        <v>0</v>
      </c>
      <c r="L19" s="98">
        <f>I19*J19</f>
        <v>0</v>
      </c>
      <c r="M19" s="100" t="s">
        <v>70</v>
      </c>
      <c r="N19" s="101">
        <v>1</v>
      </c>
      <c r="O19" s="101">
        <v>2</v>
      </c>
      <c r="P19" s="101">
        <v>3</v>
      </c>
      <c r="Q19" s="101">
        <v>4</v>
      </c>
      <c r="R19" s="101"/>
      <c r="S19" s="101"/>
    </row>
    <row r="20" spans="1:19" ht="73.5" customHeight="1">
      <c r="A20" s="209" t="s">
        <v>102</v>
      </c>
      <c r="B20" s="210"/>
      <c r="C20" s="210"/>
      <c r="D20" s="211"/>
      <c r="E20" s="76">
        <f>'【薬局】別紙（2.0％超部分算定シート）'!I8</f>
        <v>0</v>
      </c>
      <c r="F20" s="79" t="str">
        <f>'【薬局】別紙（2.0％超部分算定シート）'!J8</f>
        <v>○</v>
      </c>
      <c r="G20" s="76" t="e">
        <f>'【薬局】別紙（2.0％超部分算定シート）'!K8</f>
        <v>#DIV/0!</v>
      </c>
      <c r="H20" s="209" t="s">
        <v>102</v>
      </c>
      <c r="I20" s="210"/>
      <c r="J20" s="210"/>
      <c r="K20" s="211"/>
      <c r="L20" s="76">
        <f>'【薬局】別紙（2.0％超部分算定シート）'!L8</f>
        <v>0</v>
      </c>
      <c r="M20" s="69" t="s">
        <v>103</v>
      </c>
    </row>
  </sheetData>
  <mergeCells count="7">
    <mergeCell ref="A20:D20"/>
    <mergeCell ref="H20:K20"/>
    <mergeCell ref="A2:L2"/>
    <mergeCell ref="A8:G8"/>
    <mergeCell ref="H8:L8"/>
    <mergeCell ref="A14:D14"/>
    <mergeCell ref="H14:K14"/>
  </mergeCells>
  <phoneticPr fontId="36"/>
  <conditionalFormatting sqref="A14 G14:H14 L14 A20 G20:H20 L20">
    <cfRule type="expression" dxfId="5" priority="7">
      <formula>$G$2="×"</formula>
    </cfRule>
  </conditionalFormatting>
  <conditionalFormatting sqref="A11:L13">
    <cfRule type="expression" dxfId="4" priority="2">
      <formula>$G$2="×"</formula>
    </cfRule>
  </conditionalFormatting>
  <conditionalFormatting sqref="A17:L19">
    <cfRule type="expression" dxfId="3" priority="1">
      <formula>$G$2="×"</formula>
    </cfRule>
  </conditionalFormatting>
  <dataValidations count="4">
    <dataValidation type="list" allowBlank="1" showInputMessage="1" showErrorMessage="1" sqref="G15 G9" xr:uid="{34725FF3-5027-4DBD-9D9F-B6263074320D}">
      <formula1>#REF!</formula1>
    </dataValidation>
    <dataValidation type="list" allowBlank="1" showInputMessage="1" showErrorMessage="1" sqref="G7" xr:uid="{8CDC68CE-4081-4E79-8133-964A35D37189}">
      <formula1>$N$7:$O$7</formula1>
    </dataValidation>
    <dataValidation type="list" allowBlank="1" showInputMessage="1" showErrorMessage="1" sqref="G6" xr:uid="{79EDF276-F7C2-4FAC-9F2C-C9F3818958DB}">
      <formula1>$N$6:$O$6</formula1>
    </dataValidation>
    <dataValidation type="list" allowBlank="1" showInputMessage="1" showErrorMessage="1" sqref="D13 D19" xr:uid="{214874D9-EA04-4B92-ABC0-364EF3B179B8}">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支給申請書兼請求書（医療機関等→都道府県）</vt:lpstr>
      <vt:lpstr>【有床診】【総額及び平均額】賃上げ支援事業実績報告書</vt:lpstr>
      <vt:lpstr>【有床診】賃上げ支援事業（申請書）</vt:lpstr>
      <vt:lpstr>【無床診】賃上げ支援事業（申請書）</vt:lpstr>
      <vt:lpstr>【薬局】賃上げ支援事業（申請書）</vt:lpstr>
      <vt:lpstr>【訪看ST】賃上げ支援事業（申請書）</vt:lpstr>
      <vt:lpstr>【訪問看護ＳＴ】【総額及び平均額】賃上げ支援事業実績報告書</vt:lpstr>
      <vt:lpstr>【訪問看護ＳＴ】別紙（2.0％超部分算定シート）</vt:lpstr>
      <vt:lpstr>【薬局】【総額及び平均額】賃上げ支援事業実績報告</vt:lpstr>
      <vt:lpstr>【薬局】別紙（2.0％超部分算定シート）</vt:lpstr>
      <vt:lpstr>【有床診】物価支援事業（申請書兼実績報告書）</vt:lpstr>
      <vt:lpstr>【無床診】物価支援事業（申請書兼実績報告書）</vt:lpstr>
      <vt:lpstr>【薬局】物価支援事業（申請書兼実績報告書）</vt:lpstr>
      <vt:lpstr>都道府県リスト</vt:lpstr>
      <vt:lpstr>'【訪看ST】賃上げ支援事業（申請書）'!Print_Area</vt:lpstr>
      <vt:lpstr>【訪問看護ＳＴ】【総額及び平均額】賃上げ支援事業実績報告書!Print_Area</vt:lpstr>
      <vt:lpstr>'【訪問看護ＳＴ】別紙（2.0％超部分算定シート）'!Print_Area</vt:lpstr>
      <vt:lpstr>'【無床診】賃上げ支援事業（申請書）'!Print_Area</vt:lpstr>
      <vt:lpstr>'【無床診】物価支援事業（申請書兼実績報告書）'!Print_Area</vt:lpstr>
      <vt:lpstr>【薬局】【総額及び平均額】賃上げ支援事業実績報告!Print_Area</vt:lpstr>
      <vt:lpstr>'【薬局】賃上げ支援事業（申請書）'!Print_Area</vt:lpstr>
      <vt:lpstr>'【薬局】物価支援事業（申請書兼実績報告書）'!Print_Area</vt:lpstr>
      <vt:lpstr>'【薬局】別紙（2.0％超部分算定シート）'!Print_Area</vt:lpstr>
      <vt:lpstr>【有床診】【総額及び平均額】賃上げ支援事業実績報告書!Print_Area</vt:lpstr>
      <vt:lpstr>'【有床診】賃上げ支援事業（申請書）'!Print_Area</vt:lpstr>
      <vt:lpstr>'【有床診】物価支援事業（申請書兼実績報告書）'!Print_Area</vt:lpstr>
      <vt:lpstr>'支給申請書兼請求書（医療機関等→都道府県）'!Print_Area</vt:lpstr>
      <vt:lpstr>【訪問看護ＳＴ】【総額及び平均額】賃上げ支援事業実績報告書!Print_Titles</vt:lpstr>
      <vt:lpstr>'【訪問看護ＳＴ】別紙（2.0％超部分算定シート）'!Print_Titles</vt:lpstr>
      <vt:lpstr>【薬局】【総額及び平均額】賃上げ支援事業実績報告!Print_Titles</vt:lpstr>
      <vt:lpstr>'【薬局】別紙（2.0％超部分算定シート）'!Print_Titles</vt:lpstr>
      <vt:lpstr>【有床診】【総額及び平均額】賃上げ支援事業実績報告書!Print_Titles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user</cp:lastModifiedBy>
  <cp:revision>2</cp:revision>
  <cp:lastPrinted>2026-04-01T12:21:36Z</cp:lastPrinted>
  <dcterms:created xsi:type="dcterms:W3CDTF">2017-10-26T07:12:00Z</dcterms:created>
  <dcterms:modified xsi:type="dcterms:W3CDTF">2026-04-24T12:29:04Z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